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chartsheets/sheet2.xml" ContentType="application/vnd.openxmlformats-officedocument.spreadsheetml.chartsheet+xml"/>
  <Override PartName="/xl/worksheets/sheet6.xml" ContentType="application/vnd.openxmlformats-officedocument.spreadsheetml.worksheet+xml"/>
  <Override PartName="/xl/chartsheets/sheet3.xml" ContentType="application/vnd.openxmlformats-officedocument.spreadsheetml.chartsheet+xml"/>
  <Override PartName="/xl/worksheets/sheet7.xml" ContentType="application/vnd.openxmlformats-officedocument.spreadsheetml.worksheet+xml"/>
  <Override PartName="/xl/chartsheets/sheet4.xml" ContentType="application/vnd.openxmlformats-officedocument.spreadsheetml.chartsheet+xml"/>
  <Override PartName="/xl/worksheets/sheet8.xml" ContentType="application/vnd.openxmlformats-officedocument.spreadsheetml.worksheet+xml"/>
  <Override PartName="/xl/chartsheets/sheet5.xml" ContentType="application/vnd.openxmlformats-officedocument.spreadsheetml.chartsheet+xml"/>
  <Override PartName="/xl/worksheets/sheet9.xml" ContentType="application/vnd.openxmlformats-officedocument.spreadsheetml.worksheet+xml"/>
  <Override PartName="/xl/chartsheets/sheet6.xml" ContentType="application/vnd.openxmlformats-officedocument.spreadsheetml.chartsheet+xml"/>
  <Override PartName="/xl/worksheets/sheet10.xml" ContentType="application/vnd.openxmlformats-officedocument.spreadsheetml.worksheet+xml"/>
  <Override PartName="/xl/chartsheets/sheet7.xml" ContentType="application/vnd.openxmlformats-officedocument.spreadsheetml.chartsheet+xml"/>
  <Override PartName="/xl/worksheets/sheet11.xml" ContentType="application/vnd.openxmlformats-officedocument.spreadsheetml.worksheet+xml"/>
  <Override PartName="/xl/chartsheets/sheet8.xml" ContentType="application/vnd.openxmlformats-officedocument.spreadsheetml.chartsheet+xml"/>
  <Override PartName="/xl/worksheets/sheet12.xml" ContentType="application/vnd.openxmlformats-officedocument.spreadsheetml.worksheet+xml"/>
  <Override PartName="/xl/chartsheets/sheet9.xml" ContentType="application/vnd.openxmlformats-officedocument.spreadsheetml.chartsheet+xml"/>
  <Override PartName="/xl/worksheets/sheet13.xml" ContentType="application/vnd.openxmlformats-officedocument.spreadsheetml.worksheet+xml"/>
  <Override PartName="/xl/chartsheets/sheet10.xml" ContentType="application/vnd.openxmlformats-officedocument.spreadsheetml.chartsheet+xml"/>
  <Override PartName="/xl/worksheets/sheet14.xml" ContentType="application/vnd.openxmlformats-officedocument.spreadsheetml.worksheet+xml"/>
  <Override PartName="/xl/chartsheets/sheet11.xml" ContentType="application/vnd.openxmlformats-officedocument.spreadsheetml.chartsheet+xml"/>
  <Override PartName="/xl/worksheets/sheet15.xml" ContentType="application/vnd.openxmlformats-officedocument.spreadsheetml.worksheet+xml"/>
  <Override PartName="/xl/chartsheets/sheet12.xml" ContentType="application/vnd.openxmlformats-officedocument.spreadsheetml.chartsheet+xml"/>
  <Override PartName="/xl/worksheets/sheet16.xml" ContentType="application/vnd.openxmlformats-officedocument.spreadsheetml.worksheet+xml"/>
  <Override PartName="/xl/chartsheets/sheet13.xml" ContentType="application/vnd.openxmlformats-officedocument.spreadsheetml.chartsheet+xml"/>
  <Override PartName="/xl/worksheets/sheet17.xml" ContentType="application/vnd.openxmlformats-officedocument.spreadsheetml.worksheet+xml"/>
  <Override PartName="/xl/chartsheets/sheet14.xml" ContentType="application/vnd.openxmlformats-officedocument.spreadsheetml.chartsheet+xml"/>
  <Override PartName="/xl/worksheets/sheet18.xml" ContentType="application/vnd.openxmlformats-officedocument.spreadsheetml.worksheet+xml"/>
  <Override PartName="/xl/chartsheets/sheet15.xml" ContentType="application/vnd.openxmlformats-officedocument.spreadsheetml.chartsheet+xml"/>
  <Override PartName="/xl/worksheets/sheet19.xml" ContentType="application/vnd.openxmlformats-officedocument.spreadsheetml.worksheet+xml"/>
  <Override PartName="/xl/chartsheets/sheet16.xml" ContentType="application/vnd.openxmlformats-officedocument.spreadsheetml.chart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chartsheets/sheet17.xml" ContentType="application/vnd.openxmlformats-officedocument.spreadsheetml.chartsheet+xml"/>
  <Override PartName="/xl/worksheets/sheet35.xml" ContentType="application/vnd.openxmlformats-officedocument.spreadsheetml.worksheet+xml"/>
  <Override PartName="/xl/chartsheets/sheet18.xml" ContentType="application/vnd.openxmlformats-officedocument.spreadsheetml.chartsheet+xml"/>
  <Override PartName="/xl/worksheets/sheet36.xml" ContentType="application/vnd.openxmlformats-officedocument.spreadsheetml.worksheet+xml"/>
  <Override PartName="/xl/chartsheets/sheet19.xml" ContentType="application/vnd.openxmlformats-officedocument.spreadsheetml.chartsheet+xml"/>
  <Override PartName="/xl/worksheets/sheet37.xml" ContentType="application/vnd.openxmlformats-officedocument.spreadsheetml.worksheet+xml"/>
  <Override PartName="/xl/chartsheets/sheet20.xml" ContentType="application/vnd.openxmlformats-officedocument.spreadsheetml.chartsheet+xml"/>
  <Override PartName="/xl/worksheets/sheet38.xml" ContentType="application/vnd.openxmlformats-officedocument.spreadsheetml.worksheet+xml"/>
  <Override PartName="/xl/chartsheets/sheet21.xml" ContentType="application/vnd.openxmlformats-officedocument.spreadsheetml.chartsheet+xml"/>
  <Override PartName="/xl/worksheets/sheet39.xml" ContentType="application/vnd.openxmlformats-officedocument.spreadsheetml.worksheet+xml"/>
  <Override PartName="/xl/chartsheets/sheet22.xml" ContentType="application/vnd.openxmlformats-officedocument.spreadsheetml.chartsheet+xml"/>
  <Override PartName="/xl/worksheets/sheet40.xml" ContentType="application/vnd.openxmlformats-officedocument.spreadsheetml.worksheet+xml"/>
  <Override PartName="/xl/chartsheets/sheet23.xml" ContentType="application/vnd.openxmlformats-officedocument.spreadsheetml.chartsheet+xml"/>
  <Override PartName="/xl/worksheets/sheet41.xml" ContentType="application/vnd.openxmlformats-officedocument.spreadsheetml.worksheet+xml"/>
  <Override PartName="/xl/chartsheets/sheet24.xml" ContentType="application/vnd.openxmlformats-officedocument.spreadsheetml.chartsheet+xml"/>
  <Override PartName="/xl/worksheets/sheet42.xml" ContentType="application/vnd.openxmlformats-officedocument.spreadsheetml.worksheet+xml"/>
  <Override PartName="/xl/chartsheets/sheet25.xml" ContentType="application/vnd.openxmlformats-officedocument.spreadsheetml.chartsheet+xml"/>
  <Override PartName="/xl/worksheets/sheet43.xml" ContentType="application/vnd.openxmlformats-officedocument.spreadsheetml.worksheet+xml"/>
  <Override PartName="/xl/chartsheets/sheet26.xml" ContentType="application/vnd.openxmlformats-officedocument.spreadsheetml.chartsheet+xml"/>
  <Override PartName="/xl/worksheets/sheet44.xml" ContentType="application/vnd.openxmlformats-officedocument.spreadsheetml.worksheet+xml"/>
  <Override PartName="/xl/chartsheets/sheet27.xml" ContentType="application/vnd.openxmlformats-officedocument.spreadsheetml.chartsheet+xml"/>
  <Override PartName="/xl/worksheets/sheet45.xml" ContentType="application/vnd.openxmlformats-officedocument.spreadsheetml.worksheet+xml"/>
  <Override PartName="/xl/chartsheets/sheet28.xml" ContentType="application/vnd.openxmlformats-officedocument.spreadsheetml.chartsheet+xml"/>
  <Override PartName="/xl/worksheets/sheet46.xml" ContentType="application/vnd.openxmlformats-officedocument.spreadsheetml.worksheet+xml"/>
  <Override PartName="/xl/chartsheets/sheet29.xml" ContentType="application/vnd.openxmlformats-officedocument.spreadsheetml.chartsheet+xml"/>
  <Override PartName="/xl/worksheets/sheet47.xml" ContentType="application/vnd.openxmlformats-officedocument.spreadsheetml.worksheet+xml"/>
  <Override PartName="/xl/chartsheets/sheet30.xml" ContentType="application/vnd.openxmlformats-officedocument.spreadsheetml.chartsheet+xml"/>
  <Override PartName="/xl/worksheets/sheet48.xml" ContentType="application/vnd.openxmlformats-officedocument.spreadsheetml.worksheet+xml"/>
  <Override PartName="/xl/chartsheets/sheet31.xml" ContentType="application/vnd.openxmlformats-officedocument.spreadsheetml.chartsheet+xml"/>
  <Override PartName="/xl/worksheets/sheet49.xml" ContentType="application/vnd.openxmlformats-officedocument.spreadsheetml.worksheet+xml"/>
  <Override PartName="/xl/chartsheets/sheet32.xml" ContentType="application/vnd.openxmlformats-officedocument.spreadsheetml.chartsheet+xml"/>
  <Override PartName="/xl/worksheets/sheet50.xml" ContentType="application/vnd.openxmlformats-officedocument.spreadsheetml.worksheet+xml"/>
  <Override PartName="/xl/chartsheets/sheet33.xml" ContentType="application/vnd.openxmlformats-officedocument.spreadsheetml.chart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chartsheets/sheet34.xml" ContentType="application/vnd.openxmlformats-officedocument.spreadsheetml.chartsheet+xml"/>
  <Override PartName="/xl/worksheets/sheet54.xml" ContentType="application/vnd.openxmlformats-officedocument.spreadsheetml.worksheet+xml"/>
  <Override PartName="/xl/chartsheets/sheet35.xml" ContentType="application/vnd.openxmlformats-officedocument.spreadsheetml.chartsheet+xml"/>
  <Override PartName="/xl/worksheets/sheet55.xml" ContentType="application/vnd.openxmlformats-officedocument.spreadsheetml.worksheet+xml"/>
  <Override PartName="/xl/chartsheets/sheet36.xml" ContentType="application/vnd.openxmlformats-officedocument.spreadsheetml.chartsheet+xml"/>
  <Override PartName="/xl/worksheets/sheet56.xml" ContentType="application/vnd.openxmlformats-officedocument.spreadsheetml.worksheet+xml"/>
  <Override PartName="/xl/chartsheets/sheet37.xml" ContentType="application/vnd.openxmlformats-officedocument.spreadsheetml.chartsheet+xml"/>
  <Override PartName="/xl/worksheets/sheet57.xml" ContentType="application/vnd.openxmlformats-officedocument.spreadsheetml.worksheet+xml"/>
  <Override PartName="/xl/chartsheets/sheet38.xml" ContentType="application/vnd.openxmlformats-officedocument.spreadsheetml.chartsheet+xml"/>
  <Override PartName="/xl/worksheets/sheet58.xml" ContentType="application/vnd.openxmlformats-officedocument.spreadsheetml.worksheet+xml"/>
  <Override PartName="/xl/chartsheets/sheet39.xml" ContentType="application/vnd.openxmlformats-officedocument.spreadsheetml.chartsheet+xml"/>
  <Override PartName="/xl/worksheets/sheet59.xml" ContentType="application/vnd.openxmlformats-officedocument.spreadsheetml.worksheet+xml"/>
  <Override PartName="/xl/chartsheets/sheet40.xml" ContentType="application/vnd.openxmlformats-officedocument.spreadsheetml.chartsheet+xml"/>
  <Override PartName="/xl/worksheets/sheet6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theme/themeOverride1.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theme/themeOverride2.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theme/themeOverride3.xml" ContentType="application/vnd.openxmlformats-officedocument.themeOverride+xml"/>
  <Override PartName="/xl/drawings/drawing21.xml" ContentType="application/vnd.openxmlformats-officedocument.drawingml.chartshapes+xml"/>
  <Override PartName="/xl/drawings/drawing22.xml" ContentType="application/vnd.openxmlformats-officedocument.drawing+xml"/>
  <Override PartName="/xl/charts/chart11.xml" ContentType="application/vnd.openxmlformats-officedocument.drawingml.chart+xml"/>
  <Override PartName="/xl/theme/themeOverride4.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12.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3.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14.xml" ContentType="application/vnd.openxmlformats-officedocument.drawingml.chart+xml"/>
  <Override PartName="/xl/theme/themeOverride5.xml" ContentType="application/vnd.openxmlformats-officedocument.themeOverrid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drawings/drawing31.xml" ContentType="application/vnd.openxmlformats-officedocument.drawingml.chartshapes+xml"/>
  <Override PartName="/xl/drawings/drawing32.xml" ContentType="application/vnd.openxmlformats-officedocument.drawing+xml"/>
  <Override PartName="/xl/charts/chart16.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charts/chart17.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charts/chart18.xml" ContentType="application/vnd.openxmlformats-officedocument.drawingml.chart+xml"/>
  <Override PartName="/xl/drawings/drawing37.xml" ContentType="application/vnd.openxmlformats-officedocument.drawingml.chartshapes+xml"/>
  <Override PartName="/xl/drawings/drawing38.xml" ContentType="application/vnd.openxmlformats-officedocument.drawing+xml"/>
  <Override PartName="/xl/charts/chart19.xml" ContentType="application/vnd.openxmlformats-officedocument.drawingml.chart+xml"/>
  <Override PartName="/xl/drawings/drawing39.xml" ContentType="application/vnd.openxmlformats-officedocument.drawingml.chartshapes+xml"/>
  <Override PartName="/xl/drawings/drawing40.xml" ContentType="application/vnd.openxmlformats-officedocument.drawing+xml"/>
  <Override PartName="/xl/charts/chart20.xml" ContentType="application/vnd.openxmlformats-officedocument.drawingml.chart+xml"/>
  <Override PartName="/xl/drawings/drawing41.xml" ContentType="application/vnd.openxmlformats-officedocument.drawingml.chartshapes+xml"/>
  <Override PartName="/xl/drawings/drawing42.xml" ContentType="application/vnd.openxmlformats-officedocument.drawing+xml"/>
  <Override PartName="/xl/charts/chart21.xml" ContentType="application/vnd.openxmlformats-officedocument.drawingml.chart+xml"/>
  <Override PartName="/xl/drawings/drawing43.xml" ContentType="application/vnd.openxmlformats-officedocument.drawingml.chartshapes+xml"/>
  <Override PartName="/xl/drawings/drawing44.xml" ContentType="application/vnd.openxmlformats-officedocument.drawing+xml"/>
  <Override PartName="/xl/charts/chart22.xml" ContentType="application/vnd.openxmlformats-officedocument.drawingml.chart+xml"/>
  <Override PartName="/xl/drawings/drawing45.xml" ContentType="application/vnd.openxmlformats-officedocument.drawingml.chartshapes+xml"/>
  <Override PartName="/xl/drawings/drawing46.xml" ContentType="application/vnd.openxmlformats-officedocument.drawing+xml"/>
  <Override PartName="/xl/charts/chart23.xml" ContentType="application/vnd.openxmlformats-officedocument.drawingml.chart+xml"/>
  <Override PartName="/xl/drawings/drawing47.xml" ContentType="application/vnd.openxmlformats-officedocument.drawingml.chartshapes+xml"/>
  <Override PartName="/xl/drawings/drawing48.xml" ContentType="application/vnd.openxmlformats-officedocument.drawing+xml"/>
  <Override PartName="/xl/charts/chart24.xml" ContentType="application/vnd.openxmlformats-officedocument.drawingml.chart+xml"/>
  <Override PartName="/xl/drawings/drawing49.xml" ContentType="application/vnd.openxmlformats-officedocument.drawingml.chartshapes+xml"/>
  <Override PartName="/xl/drawings/drawing50.xml" ContentType="application/vnd.openxmlformats-officedocument.drawing+xml"/>
  <Override PartName="/xl/charts/chart25.xml" ContentType="application/vnd.openxmlformats-officedocument.drawingml.chart+xml"/>
  <Override PartName="/xl/drawings/drawing51.xml" ContentType="application/vnd.openxmlformats-officedocument.drawingml.chartshapes+xml"/>
  <Override PartName="/xl/drawings/drawing52.xml" ContentType="application/vnd.openxmlformats-officedocument.drawing+xml"/>
  <Override PartName="/xl/charts/chart26.xml" ContentType="application/vnd.openxmlformats-officedocument.drawingml.chart+xml"/>
  <Override PartName="/xl/drawings/drawing53.xml" ContentType="application/vnd.openxmlformats-officedocument.drawingml.chartshapes+xml"/>
  <Override PartName="/xl/drawings/drawing54.xml" ContentType="application/vnd.openxmlformats-officedocument.drawing+xml"/>
  <Override PartName="/xl/charts/chart27.xml" ContentType="application/vnd.openxmlformats-officedocument.drawingml.chart+xml"/>
  <Override PartName="/xl/drawings/drawing55.xml" ContentType="application/vnd.openxmlformats-officedocument.drawingml.chartshapes+xml"/>
  <Override PartName="/xl/drawings/drawing56.xml" ContentType="application/vnd.openxmlformats-officedocument.drawing+xml"/>
  <Override PartName="/xl/charts/chart28.xml" ContentType="application/vnd.openxmlformats-officedocument.drawingml.chart+xml"/>
  <Override PartName="/xl/drawings/drawing57.xml" ContentType="application/vnd.openxmlformats-officedocument.drawingml.chartshapes+xml"/>
  <Override PartName="/xl/drawings/drawing58.xml" ContentType="application/vnd.openxmlformats-officedocument.drawing+xml"/>
  <Override PartName="/xl/charts/chart29.xml" ContentType="application/vnd.openxmlformats-officedocument.drawingml.chart+xml"/>
  <Override PartName="/xl/drawings/drawing59.xml" ContentType="application/vnd.openxmlformats-officedocument.drawingml.chartshapes+xml"/>
  <Override PartName="/xl/drawings/drawing60.xml" ContentType="application/vnd.openxmlformats-officedocument.drawing+xml"/>
  <Override PartName="/xl/charts/chart30.xml" ContentType="application/vnd.openxmlformats-officedocument.drawingml.chart+xml"/>
  <Override PartName="/xl/drawings/drawing61.xml" ContentType="application/vnd.openxmlformats-officedocument.drawingml.chartshapes+xml"/>
  <Override PartName="/xl/drawings/drawing62.xml" ContentType="application/vnd.openxmlformats-officedocument.drawing+xml"/>
  <Override PartName="/xl/charts/chart31.xml" ContentType="application/vnd.openxmlformats-officedocument.drawingml.chart+xml"/>
  <Override PartName="/xl/drawings/drawing63.xml" ContentType="application/vnd.openxmlformats-officedocument.drawingml.chartshapes+xml"/>
  <Override PartName="/xl/drawings/drawing64.xml" ContentType="application/vnd.openxmlformats-officedocument.drawing+xml"/>
  <Override PartName="/xl/charts/chart32.xml" ContentType="application/vnd.openxmlformats-officedocument.drawingml.chart+xml"/>
  <Override PartName="/xl/drawings/drawing65.xml" ContentType="application/vnd.openxmlformats-officedocument.drawingml.chartshapes+xml"/>
  <Override PartName="/xl/drawings/drawing66.xml" ContentType="application/vnd.openxmlformats-officedocument.drawing+xml"/>
  <Override PartName="/xl/charts/chart33.xml" ContentType="application/vnd.openxmlformats-officedocument.drawingml.chart+xml"/>
  <Override PartName="/xl/drawings/drawing67.xml" ContentType="application/vnd.openxmlformats-officedocument.drawingml.chartshapes+xml"/>
  <Override PartName="/xl/drawings/drawing68.xml" ContentType="application/vnd.openxmlformats-officedocument.drawing+xml"/>
  <Override PartName="/xl/charts/chart34.xml" ContentType="application/vnd.openxmlformats-officedocument.drawingml.chart+xml"/>
  <Override PartName="/xl/drawings/drawing69.xml" ContentType="application/vnd.openxmlformats-officedocument.drawingml.chartshapes+xml"/>
  <Override PartName="/xl/drawings/drawing70.xml" ContentType="application/vnd.openxmlformats-officedocument.drawing+xml"/>
  <Override PartName="/xl/charts/chart35.xml" ContentType="application/vnd.openxmlformats-officedocument.drawingml.chart+xml"/>
  <Override PartName="/xl/drawings/drawing71.xml" ContentType="application/vnd.openxmlformats-officedocument.drawingml.chartshapes+xml"/>
  <Override PartName="/xl/drawings/drawing72.xml" ContentType="application/vnd.openxmlformats-officedocument.drawing+xml"/>
  <Override PartName="/xl/charts/chart36.xml" ContentType="application/vnd.openxmlformats-officedocument.drawingml.chart+xml"/>
  <Override PartName="/xl/theme/themeOverride6.xml" ContentType="application/vnd.openxmlformats-officedocument.themeOverride+xml"/>
  <Override PartName="/xl/drawings/drawing73.xml" ContentType="application/vnd.openxmlformats-officedocument.drawingml.chartshapes+xml"/>
  <Override PartName="/xl/drawings/drawing74.xml" ContentType="application/vnd.openxmlformats-officedocument.drawing+xml"/>
  <Override PartName="/xl/charts/chart37.xml" ContentType="application/vnd.openxmlformats-officedocument.drawingml.chart+xml"/>
  <Override PartName="/xl/drawings/drawing75.xml" ContentType="application/vnd.openxmlformats-officedocument.drawingml.chartshapes+xml"/>
  <Override PartName="/xl/drawings/drawing76.xml" ContentType="application/vnd.openxmlformats-officedocument.drawing+xml"/>
  <Override PartName="/xl/charts/chart38.xml" ContentType="application/vnd.openxmlformats-officedocument.drawingml.chart+xml"/>
  <Override PartName="/xl/drawings/drawing77.xml" ContentType="application/vnd.openxmlformats-officedocument.drawingml.chartshapes+xml"/>
  <Override PartName="/xl/drawings/drawing78.xml" ContentType="application/vnd.openxmlformats-officedocument.drawing+xml"/>
  <Override PartName="/xl/charts/chart39.xml" ContentType="application/vnd.openxmlformats-officedocument.drawingml.chart+xml"/>
  <Override PartName="/xl/drawings/drawing79.xml" ContentType="application/vnd.openxmlformats-officedocument.drawingml.chartshapes+xml"/>
  <Override PartName="/xl/drawings/drawing80.xml" ContentType="application/vnd.openxmlformats-officedocument.drawing+xml"/>
  <Override PartName="/xl/charts/chart40.xml" ContentType="application/vnd.openxmlformats-officedocument.drawingml.chart+xml"/>
  <Override PartName="/xl/drawings/drawing8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SIGN\TSY\Working Files\TSY234_Budget 2018\B.3 BEFU\web version\"/>
    </mc:Choice>
  </mc:AlternateContent>
  <bookViews>
    <workbookView xWindow="0" yWindow="0" windowWidth="20160" windowHeight="8610"/>
  </bookViews>
  <sheets>
    <sheet name="index" sheetId="1" r:id="rId1"/>
    <sheet name="Table 1" sheetId="3" r:id="rId2"/>
    <sheet name="Table 1.1" sheetId="136" r:id="rId3"/>
    <sheet name="Table 1.2" sheetId="137" r:id="rId4"/>
    <sheet name="Fig 1.1" sheetId="138" r:id="rId5"/>
    <sheet name="Data Fig 1.1" sheetId="139" r:id="rId6"/>
    <sheet name="Fig 1.2" sheetId="140" r:id="rId7"/>
    <sheet name="Data Fig 1.2" sheetId="141" r:id="rId8"/>
    <sheet name="Fig 1.3" sheetId="142" r:id="rId9"/>
    <sheet name="Data Fig 1.3" sheetId="143" r:id="rId10"/>
    <sheet name="Fig 1.4" sheetId="144" r:id="rId11"/>
    <sheet name="Data Fig 1.4" sheetId="145" r:id="rId12"/>
    <sheet name="Fig 1.5" sheetId="146" r:id="rId13"/>
    <sheet name="Data Fig 1.5" sheetId="147" r:id="rId14"/>
    <sheet name="Fig 1.6" sheetId="148" r:id="rId15"/>
    <sheet name="Data Fig 1.6" sheetId="149" r:id="rId16"/>
    <sheet name="Fig 1.7" sheetId="150" r:id="rId17"/>
    <sheet name="Data Fig 1.7" sheetId="151" r:id="rId18"/>
    <sheet name="Fig 1.8" sheetId="152" r:id="rId19"/>
    <sheet name="Data Fig 1.8" sheetId="153" r:id="rId20"/>
    <sheet name="Fig 1.9" sheetId="154" r:id="rId21"/>
    <sheet name="Data Fig 1.9" sheetId="155" r:id="rId22"/>
    <sheet name="Fig 1.10" sheetId="156" r:id="rId23"/>
    <sheet name="Data Fig 1.10" sheetId="157" r:id="rId24"/>
    <sheet name="Fig 1.11" sheetId="158" r:id="rId25"/>
    <sheet name="Data Fig 1.11" sheetId="159" r:id="rId26"/>
    <sheet name="Fig.1.12" sheetId="160" r:id="rId27"/>
    <sheet name="Data Fig 1.12" sheetId="161" r:id="rId28"/>
    <sheet name="Fig 1.13" sheetId="162" r:id="rId29"/>
    <sheet name="Data Fig 1.13" sheetId="163" r:id="rId30"/>
    <sheet name="Fig 1.14" sheetId="164" r:id="rId31"/>
    <sheet name="Data Fig 1.14" sheetId="165" r:id="rId32"/>
    <sheet name="Fig 1.15" sheetId="166" r:id="rId33"/>
    <sheet name="Data Fig 1.15" sheetId="167" r:id="rId34"/>
    <sheet name="Fig 1.16" sheetId="168" r:id="rId35"/>
    <sheet name="Data Fig 1.16" sheetId="169" r:id="rId36"/>
    <sheet name="Table 2.1" sheetId="72" r:id="rId37"/>
    <sheet name="Table 2.2" sheetId="73" r:id="rId38"/>
    <sheet name="Table 2.3" sheetId="74" r:id="rId39"/>
    <sheet name="Table 2.4" sheetId="75" r:id="rId40"/>
    <sheet name="Table 2.5" sheetId="76" r:id="rId41"/>
    <sheet name="Table 2.6" sheetId="77" r:id="rId42"/>
    <sheet name="Table 2.7" sheetId="78" r:id="rId43"/>
    <sheet name="Table 2.8" sheetId="79" r:id="rId44"/>
    <sheet name="Table 2.9" sheetId="80" r:id="rId45"/>
    <sheet name="Table 2.10" sheetId="81" r:id="rId46"/>
    <sheet name="Table 2.11" sheetId="82" r:id="rId47"/>
    <sheet name="Table 2.12" sheetId="83" r:id="rId48"/>
    <sheet name="Table 2.13" sheetId="84" r:id="rId49"/>
    <sheet name="Table 2.14" sheetId="85" r:id="rId50"/>
    <sheet name="Fig 2.1" sheetId="86" r:id="rId51"/>
    <sheet name="Data Fig 2.1" sheetId="87" r:id="rId52"/>
    <sheet name="Fig 2.2" sheetId="88" r:id="rId53"/>
    <sheet name="Data Fig 2.2" sheetId="89" r:id="rId54"/>
    <sheet name="Fig 2.3" sheetId="90" r:id="rId55"/>
    <sheet name="Data Fig 2.3" sheetId="91" r:id="rId56"/>
    <sheet name="Fig 2.4" sheetId="92" r:id="rId57"/>
    <sheet name="Data Fig 2.4" sheetId="93" r:id="rId58"/>
    <sheet name="Fig 2.5" sheetId="94" r:id="rId59"/>
    <sheet name="Data Fig 2.5" sheetId="95" r:id="rId60"/>
    <sheet name="Fig 2.6" sheetId="96" r:id="rId61"/>
    <sheet name="Data Fig 2.6" sheetId="97" r:id="rId62"/>
    <sheet name="Fig 2.7" sheetId="98" r:id="rId63"/>
    <sheet name="Data Fig 2.7" sheetId="99" r:id="rId64"/>
    <sheet name="Fig 2.8" sheetId="100" r:id="rId65"/>
    <sheet name="Data Fig 2.8" sheetId="101" r:id="rId66"/>
    <sheet name="Fig 2.9" sheetId="102" r:id="rId67"/>
    <sheet name="Data Fig 2.9" sheetId="103" r:id="rId68"/>
    <sheet name="Fig 2.10" sheetId="104" r:id="rId69"/>
    <sheet name="Data Fig 2.10" sheetId="105" r:id="rId70"/>
    <sheet name="Fig 2.11" sheetId="106" r:id="rId71"/>
    <sheet name="Data Fig 2.11" sheetId="107" r:id="rId72"/>
    <sheet name="Fig 2.12" sheetId="108" r:id="rId73"/>
    <sheet name="Data Fig 2.12" sheetId="109" r:id="rId74"/>
    <sheet name="Fig 2.13" sheetId="110" r:id="rId75"/>
    <sheet name="Data Fig 2.13" sheetId="111" r:id="rId76"/>
    <sheet name="Fig 2.14" sheetId="112" r:id="rId77"/>
    <sheet name="Data Fig 2.14" sheetId="113" r:id="rId78"/>
    <sheet name="Fig 2.15" sheetId="114" r:id="rId79"/>
    <sheet name="Data Fig 2.15" sheetId="115" r:id="rId80"/>
    <sheet name="Fig 2.16" sheetId="116" r:id="rId81"/>
    <sheet name="Data Fig 2.16" sheetId="117" r:id="rId82"/>
    <sheet name="Fig 2.17" sheetId="118" r:id="rId83"/>
    <sheet name="Data Fig 2.17" sheetId="119" r:id="rId84"/>
    <sheet name="Table 3.1 " sheetId="120" r:id="rId85"/>
    <sheet name="Table 3.2" sheetId="121" r:id="rId86"/>
    <sheet name="Fig 3.1" sheetId="122" r:id="rId87"/>
    <sheet name="Data Fig 3.1" sheetId="123" r:id="rId88"/>
    <sheet name="Fig 3.2" sheetId="124" r:id="rId89"/>
    <sheet name="Data Fig 3.2" sheetId="125" r:id="rId90"/>
    <sheet name="Fig 3.3" sheetId="126" r:id="rId91"/>
    <sheet name="Data Fig 3.3" sheetId="127" r:id="rId92"/>
    <sheet name="Fig 3.4" sheetId="128" r:id="rId93"/>
    <sheet name="Data Fig 3.4" sheetId="129" r:id="rId94"/>
    <sheet name="Fig 3.5" sheetId="130" r:id="rId95"/>
    <sheet name="Data Fig 3.5" sheetId="131" r:id="rId96"/>
    <sheet name="Fig 3.6" sheetId="132" r:id="rId97"/>
    <sheet name="Data Fig 3.6" sheetId="133" r:id="rId98"/>
    <sheet name="Fig 3.7" sheetId="134" r:id="rId99"/>
    <sheet name="Data Fig 3.7" sheetId="135" r:id="rId100"/>
  </sheets>
  <externalReferences>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516</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40" hidden="1">'Table 2.5'!$I$6:$K$6</definedName>
    <definedName name="_Regression_Int" hidden="1">1</definedName>
    <definedName name="a" localSheetId="46">#REF!</definedName>
    <definedName name="a" localSheetId="39">#REF!</definedName>
    <definedName name="a" localSheetId="40">#REF!</definedName>
    <definedName name="a" localSheetId="41">#REF!</definedName>
    <definedName name="a">#REF!</definedName>
    <definedName name="allCountries">[1]Sheet9!$O$4:$P$178</definedName>
    <definedName name="Annex_A" localSheetId="46">[2]Rcpt08!#REF!</definedName>
    <definedName name="Annex_A" localSheetId="39">[2]Rcpt08!#REF!</definedName>
    <definedName name="Annex_A" localSheetId="40">[2]Rcpt08!#REF!</definedName>
    <definedName name="Annex_A" localSheetId="41">[2]Rcpt08!#REF!</definedName>
    <definedName name="Annex_A">[2]Rcpt08!#REF!</definedName>
    <definedName name="Annex_B" localSheetId="46">[2]Rcpt08!#REF!</definedName>
    <definedName name="Annex_B" localSheetId="39">[2]Rcpt08!#REF!</definedName>
    <definedName name="Annex_B" localSheetId="40">[2]Rcpt08!#REF!</definedName>
    <definedName name="Annex_B" localSheetId="41">[2]Rcpt08!#REF!</definedName>
    <definedName name="Annex_B">[2]Rcpt08!#REF!</definedName>
    <definedName name="Annex_E" localSheetId="46">#REF!</definedName>
    <definedName name="Annex_E" localSheetId="39">#REF!</definedName>
    <definedName name="Annex_E" localSheetId="40">#REF!</definedName>
    <definedName name="Annex_E" localSheetId="41">#REF!</definedName>
    <definedName name="Annex_E">#REF!</definedName>
    <definedName name="Annex_F" localSheetId="46">#REF!</definedName>
    <definedName name="Annex_F" localSheetId="39">#REF!</definedName>
    <definedName name="Annex_F" localSheetId="40">#REF!</definedName>
    <definedName name="Annex_F" localSheetId="41">#REF!</definedName>
    <definedName name="Annex_F">#REF!</definedName>
    <definedName name="Assumptions_Paper">'[3]Database Codes'!$A$8:$A$24</definedName>
    <definedName name="borrowings" localSheetId="46">#REF!</definedName>
    <definedName name="borrowings" localSheetId="39">#REF!</definedName>
    <definedName name="borrowings" localSheetId="40">#REF!</definedName>
    <definedName name="borrowings" localSheetId="41">#REF!</definedName>
    <definedName name="borrowings">#REF!</definedName>
    <definedName name="Budget_2011_Categories">'[3]Database Codes'!$A$28:$A$35</definedName>
    <definedName name="Budget_2011_Funding_Source">'[3]Database Codes'!$A$39:$A$40</definedName>
    <definedName name="Ccodes">[1]EER!$A$3:$B$74</definedName>
    <definedName name="CHF" localSheetId="46">'[4]note 19'!#REF!</definedName>
    <definedName name="CHF" localSheetId="39">'[4]note 19'!#REF!</definedName>
    <definedName name="CHF" localSheetId="40">'[4]note 19'!#REF!</definedName>
    <definedName name="CHF" localSheetId="41">'[4]note 19'!#REF!</definedName>
    <definedName name="CHF">'[4]note 19'!#REF!</definedName>
    <definedName name="Copyrange1" localSheetId="46">#REF!</definedName>
    <definedName name="Copyrange1" localSheetId="39">#REF!</definedName>
    <definedName name="Copyrange1" localSheetId="40">#REF!</definedName>
    <definedName name="Copyrange1" localSheetId="41">#REF!</definedName>
    <definedName name="Copyrange1">#REF!</definedName>
    <definedName name="Copyrange10" localSheetId="46">#REF!</definedName>
    <definedName name="Copyrange10" localSheetId="39">#REF!</definedName>
    <definedName name="Copyrange10" localSheetId="40">#REF!</definedName>
    <definedName name="Copyrange10" localSheetId="41">#REF!</definedName>
    <definedName name="Copyrange10">#REF!</definedName>
    <definedName name="Copyrange11" localSheetId="46">#REF!</definedName>
    <definedName name="Copyrange11" localSheetId="39">#REF!</definedName>
    <definedName name="Copyrange11" localSheetId="40">#REF!</definedName>
    <definedName name="Copyrange11" localSheetId="41">#REF!</definedName>
    <definedName name="Copyrange11">#REF!</definedName>
    <definedName name="Copyrange12" localSheetId="46">#REF!</definedName>
    <definedName name="Copyrange12" localSheetId="39">#REF!</definedName>
    <definedName name="Copyrange12" localSheetId="40">#REF!</definedName>
    <definedName name="Copyrange12" localSheetId="41">#REF!</definedName>
    <definedName name="Copyrange12">#REF!</definedName>
    <definedName name="Copyrange13" localSheetId="46">#REF!</definedName>
    <definedName name="Copyrange13" localSheetId="39">#REF!</definedName>
    <definedName name="Copyrange13" localSheetId="40">#REF!</definedName>
    <definedName name="Copyrange13" localSheetId="41">#REF!</definedName>
    <definedName name="Copyrange13">#REF!</definedName>
    <definedName name="Copyrange14" localSheetId="46">#REF!</definedName>
    <definedName name="Copyrange14" localSheetId="39">#REF!</definedName>
    <definedName name="Copyrange14" localSheetId="40">#REF!</definedName>
    <definedName name="Copyrange14" localSheetId="41">#REF!</definedName>
    <definedName name="Copyrange14">#REF!</definedName>
    <definedName name="Copyrange15" localSheetId="46">#REF!</definedName>
    <definedName name="Copyrange15" localSheetId="39">#REF!</definedName>
    <definedName name="Copyrange15" localSheetId="40">#REF!</definedName>
    <definedName name="Copyrange15" localSheetId="41">#REF!</definedName>
    <definedName name="Copyrange15">#REF!</definedName>
    <definedName name="Copyrange16" localSheetId="46">#REF!</definedName>
    <definedName name="Copyrange16" localSheetId="39">#REF!</definedName>
    <definedName name="Copyrange16" localSheetId="40">#REF!</definedName>
    <definedName name="Copyrange16" localSheetId="41">#REF!</definedName>
    <definedName name="Copyrange16">#REF!</definedName>
    <definedName name="Copyrange17" localSheetId="46">#REF!</definedName>
    <definedName name="Copyrange17" localSheetId="39">#REF!</definedName>
    <definedName name="Copyrange17" localSheetId="40">#REF!</definedName>
    <definedName name="Copyrange17" localSheetId="41">#REF!</definedName>
    <definedName name="Copyrange17">#REF!</definedName>
    <definedName name="Copyrange18" localSheetId="46">#REF!</definedName>
    <definedName name="Copyrange18" localSheetId="39">#REF!</definedName>
    <definedName name="Copyrange18" localSheetId="40">#REF!</definedName>
    <definedName name="Copyrange18" localSheetId="41">#REF!</definedName>
    <definedName name="Copyrange18">#REF!</definedName>
    <definedName name="Copyrange19" localSheetId="46">#REF!</definedName>
    <definedName name="Copyrange19" localSheetId="39">#REF!</definedName>
    <definedName name="Copyrange19" localSheetId="40">#REF!</definedName>
    <definedName name="Copyrange19" localSheetId="41">#REF!</definedName>
    <definedName name="Copyrange19">#REF!</definedName>
    <definedName name="Copyrange2" localSheetId="46">#REF!</definedName>
    <definedName name="Copyrange2" localSheetId="39">#REF!</definedName>
    <definedName name="Copyrange2" localSheetId="40">#REF!</definedName>
    <definedName name="Copyrange2" localSheetId="41">#REF!</definedName>
    <definedName name="Copyrange2">#REF!</definedName>
    <definedName name="Copyrange20" localSheetId="46">#REF!</definedName>
    <definedName name="Copyrange20" localSheetId="39">#REF!</definedName>
    <definedName name="Copyrange20" localSheetId="40">#REF!</definedName>
    <definedName name="Copyrange20" localSheetId="41">#REF!</definedName>
    <definedName name="Copyrange20">#REF!</definedName>
    <definedName name="Copyrange21" localSheetId="46">#REF!</definedName>
    <definedName name="Copyrange21" localSheetId="39">#REF!</definedName>
    <definedName name="Copyrange21" localSheetId="40">#REF!</definedName>
    <definedName name="Copyrange21" localSheetId="41">#REF!</definedName>
    <definedName name="Copyrange21">#REF!</definedName>
    <definedName name="Copyrange22" localSheetId="46">#REF!</definedName>
    <definedName name="Copyrange22" localSheetId="39">#REF!</definedName>
    <definedName name="Copyrange22" localSheetId="40">#REF!</definedName>
    <definedName name="Copyrange22" localSheetId="41">#REF!</definedName>
    <definedName name="Copyrange22">#REF!</definedName>
    <definedName name="Copyrange23" localSheetId="46">#REF!</definedName>
    <definedName name="Copyrange23" localSheetId="39">#REF!</definedName>
    <definedName name="Copyrange23" localSheetId="40">#REF!</definedName>
    <definedName name="Copyrange23" localSheetId="41">#REF!</definedName>
    <definedName name="Copyrange23">#REF!</definedName>
    <definedName name="Copyrange24" localSheetId="46">#REF!</definedName>
    <definedName name="Copyrange24" localSheetId="39">#REF!</definedName>
    <definedName name="Copyrange24" localSheetId="40">#REF!</definedName>
    <definedName name="Copyrange24" localSheetId="41">#REF!</definedName>
    <definedName name="Copyrange24">#REF!</definedName>
    <definedName name="Copyrange25" localSheetId="46">#REF!</definedName>
    <definedName name="Copyrange25" localSheetId="39">#REF!</definedName>
    <definedName name="Copyrange25" localSheetId="40">#REF!</definedName>
    <definedName name="Copyrange25" localSheetId="41">#REF!</definedName>
    <definedName name="Copyrange25">#REF!</definedName>
    <definedName name="Copyrange26" localSheetId="46">#REF!</definedName>
    <definedName name="Copyrange26" localSheetId="39">#REF!</definedName>
    <definedName name="Copyrange26" localSheetId="40">#REF!</definedName>
    <definedName name="Copyrange26" localSheetId="41">#REF!</definedName>
    <definedName name="Copyrange26">#REF!</definedName>
    <definedName name="Copyrange27" localSheetId="46">#REF!</definedName>
    <definedName name="Copyrange27" localSheetId="39">#REF!</definedName>
    <definedName name="Copyrange27" localSheetId="40">#REF!</definedName>
    <definedName name="Copyrange27" localSheetId="41">#REF!</definedName>
    <definedName name="Copyrange27">#REF!</definedName>
    <definedName name="Copyrange28" localSheetId="46">#REF!</definedName>
    <definedName name="Copyrange28" localSheetId="39">#REF!</definedName>
    <definedName name="Copyrange28" localSheetId="40">#REF!</definedName>
    <definedName name="Copyrange28" localSheetId="41">#REF!</definedName>
    <definedName name="Copyrange28">#REF!</definedName>
    <definedName name="Copyrange29" localSheetId="46">#REF!</definedName>
    <definedName name="Copyrange29" localSheetId="39">#REF!</definedName>
    <definedName name="Copyrange29" localSheetId="40">#REF!</definedName>
    <definedName name="Copyrange29" localSheetId="41">#REF!</definedName>
    <definedName name="Copyrange29">#REF!</definedName>
    <definedName name="Copyrange3" localSheetId="46">#REF!</definedName>
    <definedName name="Copyrange3" localSheetId="39">#REF!</definedName>
    <definedName name="Copyrange3" localSheetId="40">#REF!</definedName>
    <definedName name="Copyrange3" localSheetId="41">#REF!</definedName>
    <definedName name="Copyrange3">#REF!</definedName>
    <definedName name="Copyrange30" localSheetId="46">#REF!</definedName>
    <definedName name="Copyrange30" localSheetId="39">#REF!</definedName>
    <definedName name="Copyrange30" localSheetId="40">#REF!</definedName>
    <definedName name="Copyrange30" localSheetId="41">#REF!</definedName>
    <definedName name="Copyrange30">#REF!</definedName>
    <definedName name="Copyrange31" localSheetId="46">#REF!</definedName>
    <definedName name="Copyrange31" localSheetId="39">#REF!</definedName>
    <definedName name="Copyrange31" localSheetId="40">#REF!</definedName>
    <definedName name="Copyrange31" localSheetId="41">#REF!</definedName>
    <definedName name="Copyrange31">#REF!</definedName>
    <definedName name="Copyrange32" localSheetId="46">#REF!</definedName>
    <definedName name="Copyrange32" localSheetId="39">#REF!</definedName>
    <definedName name="Copyrange32" localSheetId="40">#REF!</definedName>
    <definedName name="Copyrange32" localSheetId="41">#REF!</definedName>
    <definedName name="Copyrange32">#REF!</definedName>
    <definedName name="Copyrange33" localSheetId="46">#REF!</definedName>
    <definedName name="Copyrange33" localSheetId="39">#REF!</definedName>
    <definedName name="Copyrange33" localSheetId="40">#REF!</definedName>
    <definedName name="Copyrange33" localSheetId="41">#REF!</definedName>
    <definedName name="Copyrange33">#REF!</definedName>
    <definedName name="Copyrange34" localSheetId="46">#REF!</definedName>
    <definedName name="Copyrange34" localSheetId="39">#REF!</definedName>
    <definedName name="Copyrange34" localSheetId="40">#REF!</definedName>
    <definedName name="Copyrange34" localSheetId="41">#REF!</definedName>
    <definedName name="Copyrange34">#REF!</definedName>
    <definedName name="Copyrange35" localSheetId="46">#REF!</definedName>
    <definedName name="Copyrange35" localSheetId="39">#REF!</definedName>
    <definedName name="Copyrange35" localSheetId="40">#REF!</definedName>
    <definedName name="Copyrange35" localSheetId="41">#REF!</definedName>
    <definedName name="Copyrange35">#REF!</definedName>
    <definedName name="Copyrange36" localSheetId="46">#REF!</definedName>
    <definedName name="Copyrange36" localSheetId="39">#REF!</definedName>
    <definedName name="Copyrange36" localSheetId="40">#REF!</definedName>
    <definedName name="Copyrange36" localSheetId="41">#REF!</definedName>
    <definedName name="Copyrange36">#REF!</definedName>
    <definedName name="Copyrange37" localSheetId="46">#REF!</definedName>
    <definedName name="Copyrange37" localSheetId="39">#REF!</definedName>
    <definedName name="Copyrange37" localSheetId="40">#REF!</definedName>
    <definedName name="Copyrange37" localSheetId="41">#REF!</definedName>
    <definedName name="Copyrange37">#REF!</definedName>
    <definedName name="Copyrange38" localSheetId="46">#REF!</definedName>
    <definedName name="Copyrange38" localSheetId="39">#REF!</definedName>
    <definedName name="Copyrange38" localSheetId="40">#REF!</definedName>
    <definedName name="Copyrange38" localSheetId="41">#REF!</definedName>
    <definedName name="Copyrange38">#REF!</definedName>
    <definedName name="Copyrange39" localSheetId="46">#REF!</definedName>
    <definedName name="Copyrange39" localSheetId="39">#REF!</definedName>
    <definedName name="Copyrange39" localSheetId="40">#REF!</definedName>
    <definedName name="Copyrange39" localSheetId="41">#REF!</definedName>
    <definedName name="Copyrange39">#REF!</definedName>
    <definedName name="Copyrange4" localSheetId="46">#REF!</definedName>
    <definedName name="Copyrange4" localSheetId="39">#REF!</definedName>
    <definedName name="Copyrange4" localSheetId="40">#REF!</definedName>
    <definedName name="Copyrange4" localSheetId="41">#REF!</definedName>
    <definedName name="Copyrange4">#REF!</definedName>
    <definedName name="Copyrange40" localSheetId="46">#REF!</definedName>
    <definedName name="Copyrange40" localSheetId="39">#REF!</definedName>
    <definedName name="Copyrange40" localSheetId="40">#REF!</definedName>
    <definedName name="Copyrange40" localSheetId="41">#REF!</definedName>
    <definedName name="Copyrange40">#REF!</definedName>
    <definedName name="Copyrange41" localSheetId="46">#REF!</definedName>
    <definedName name="Copyrange41" localSheetId="39">#REF!</definedName>
    <definedName name="Copyrange41" localSheetId="40">#REF!</definedName>
    <definedName name="Copyrange41" localSheetId="41">#REF!</definedName>
    <definedName name="Copyrange41">#REF!</definedName>
    <definedName name="Copyrange42" localSheetId="46">#REF!</definedName>
    <definedName name="Copyrange42" localSheetId="39">#REF!</definedName>
    <definedName name="Copyrange42" localSheetId="40">#REF!</definedName>
    <definedName name="Copyrange42" localSheetId="41">#REF!</definedName>
    <definedName name="Copyrange42">#REF!</definedName>
    <definedName name="Copyrange43" localSheetId="46">#REF!</definedName>
    <definedName name="Copyrange43" localSheetId="39">#REF!</definedName>
    <definedName name="Copyrange43" localSheetId="40">#REF!</definedName>
    <definedName name="Copyrange43" localSheetId="41">#REF!</definedName>
    <definedName name="Copyrange43">#REF!</definedName>
    <definedName name="Copyrange44" localSheetId="46">#REF!</definedName>
    <definedName name="Copyrange44" localSheetId="39">#REF!</definedName>
    <definedName name="Copyrange44" localSheetId="40">#REF!</definedName>
    <definedName name="Copyrange44" localSheetId="41">#REF!</definedName>
    <definedName name="Copyrange44">#REF!</definedName>
    <definedName name="Copyrange45" localSheetId="46">#REF!</definedName>
    <definedName name="Copyrange45" localSheetId="39">#REF!</definedName>
    <definedName name="Copyrange45" localSheetId="40">#REF!</definedName>
    <definedName name="Copyrange45" localSheetId="41">#REF!</definedName>
    <definedName name="Copyrange45">#REF!</definedName>
    <definedName name="Copyrange46" localSheetId="46">#REF!</definedName>
    <definedName name="Copyrange46" localSheetId="39">#REF!</definedName>
    <definedName name="Copyrange46" localSheetId="40">#REF!</definedName>
    <definedName name="Copyrange46" localSheetId="41">#REF!</definedName>
    <definedName name="Copyrange46">#REF!</definedName>
    <definedName name="Copyrange47" localSheetId="46">#REF!</definedName>
    <definedName name="Copyrange47" localSheetId="39">#REF!</definedName>
    <definedName name="Copyrange47" localSheetId="40">#REF!</definedName>
    <definedName name="Copyrange47" localSheetId="41">#REF!</definedName>
    <definedName name="Copyrange47">#REF!</definedName>
    <definedName name="Copyrange48" localSheetId="46">#REF!</definedName>
    <definedName name="Copyrange48" localSheetId="39">#REF!</definedName>
    <definedName name="Copyrange48" localSheetId="40">#REF!</definedName>
    <definedName name="Copyrange48" localSheetId="41">#REF!</definedName>
    <definedName name="Copyrange48">#REF!</definedName>
    <definedName name="Copyrange49" localSheetId="46">#REF!</definedName>
    <definedName name="Copyrange49" localSheetId="39">#REF!</definedName>
    <definedName name="Copyrange49" localSheetId="40">#REF!</definedName>
    <definedName name="Copyrange49" localSheetId="41">#REF!</definedName>
    <definedName name="Copyrange49">#REF!</definedName>
    <definedName name="Copyrange5" localSheetId="46">#REF!</definedName>
    <definedName name="Copyrange5" localSheetId="39">#REF!</definedName>
    <definedName name="Copyrange5" localSheetId="40">#REF!</definedName>
    <definedName name="Copyrange5" localSheetId="41">#REF!</definedName>
    <definedName name="Copyrange5">#REF!</definedName>
    <definedName name="Copyrange50" localSheetId="46">#REF!</definedName>
    <definedName name="Copyrange50" localSheetId="39">#REF!</definedName>
    <definedName name="Copyrange50" localSheetId="40">#REF!</definedName>
    <definedName name="Copyrange50" localSheetId="41">#REF!</definedName>
    <definedName name="Copyrange50">#REF!</definedName>
    <definedName name="Copyrange51" localSheetId="46">#REF!</definedName>
    <definedName name="Copyrange51" localSheetId="39">#REF!</definedName>
    <definedName name="Copyrange51" localSheetId="40">#REF!</definedName>
    <definedName name="Copyrange51" localSheetId="41">#REF!</definedName>
    <definedName name="Copyrange51">#REF!</definedName>
    <definedName name="Copyrange52" localSheetId="46">#REF!</definedName>
    <definedName name="Copyrange52" localSheetId="39">#REF!</definedName>
    <definedName name="Copyrange52" localSheetId="40">#REF!</definedName>
    <definedName name="Copyrange52" localSheetId="41">#REF!</definedName>
    <definedName name="Copyrange52">#REF!</definedName>
    <definedName name="Copyrange53" localSheetId="46">#REF!</definedName>
    <definedName name="Copyrange53" localSheetId="39">#REF!</definedName>
    <definedName name="Copyrange53" localSheetId="40">#REF!</definedName>
    <definedName name="Copyrange53" localSheetId="41">#REF!</definedName>
    <definedName name="Copyrange53">#REF!</definedName>
    <definedName name="Copyrange54" localSheetId="46">#REF!</definedName>
    <definedName name="Copyrange54" localSheetId="39">#REF!</definedName>
    <definedName name="Copyrange54" localSheetId="40">#REF!</definedName>
    <definedName name="Copyrange54" localSheetId="41">#REF!</definedName>
    <definedName name="Copyrange54">#REF!</definedName>
    <definedName name="Copyrange55" localSheetId="46">#REF!</definedName>
    <definedName name="Copyrange55" localSheetId="39">#REF!</definedName>
    <definedName name="Copyrange55" localSheetId="40">#REF!</definedName>
    <definedName name="Copyrange55" localSheetId="41">#REF!</definedName>
    <definedName name="Copyrange55">#REF!</definedName>
    <definedName name="Copyrange56" localSheetId="46">#REF!</definedName>
    <definedName name="Copyrange56" localSheetId="39">#REF!</definedName>
    <definedName name="Copyrange56" localSheetId="40">#REF!</definedName>
    <definedName name="Copyrange56" localSheetId="41">#REF!</definedName>
    <definedName name="Copyrange56">#REF!</definedName>
    <definedName name="Copyrange57" localSheetId="46">#REF!</definedName>
    <definedName name="Copyrange57" localSheetId="39">#REF!</definedName>
    <definedName name="Copyrange57" localSheetId="40">#REF!</definedName>
    <definedName name="Copyrange57" localSheetId="41">#REF!</definedName>
    <definedName name="Copyrange57">#REF!</definedName>
    <definedName name="Copyrange58" localSheetId="46">#REF!</definedName>
    <definedName name="Copyrange58" localSheetId="39">#REF!</definedName>
    <definedName name="Copyrange58" localSheetId="40">#REF!</definedName>
    <definedName name="Copyrange58" localSheetId="41">#REF!</definedName>
    <definedName name="Copyrange58">#REF!</definedName>
    <definedName name="Copyrange59" localSheetId="46">#REF!</definedName>
    <definedName name="Copyrange59" localSheetId="39">#REF!</definedName>
    <definedName name="Copyrange59" localSheetId="40">#REF!</definedName>
    <definedName name="Copyrange59" localSheetId="41">#REF!</definedName>
    <definedName name="Copyrange59">#REF!</definedName>
    <definedName name="Copyrange6" localSheetId="46">#REF!</definedName>
    <definedName name="Copyrange6" localSheetId="39">#REF!</definedName>
    <definedName name="Copyrange6" localSheetId="40">#REF!</definedName>
    <definedName name="Copyrange6" localSheetId="41">#REF!</definedName>
    <definedName name="Copyrange6">#REF!</definedName>
    <definedName name="Copyrange60" localSheetId="46">#REF!</definedName>
    <definedName name="Copyrange60" localSheetId="39">#REF!</definedName>
    <definedName name="Copyrange60" localSheetId="40">#REF!</definedName>
    <definedName name="Copyrange60" localSheetId="41">#REF!</definedName>
    <definedName name="Copyrange60">#REF!</definedName>
    <definedName name="Copyrange61" localSheetId="46">#REF!</definedName>
    <definedName name="Copyrange61" localSheetId="39">#REF!</definedName>
    <definedName name="Copyrange61" localSheetId="40">#REF!</definedName>
    <definedName name="Copyrange61" localSheetId="41">#REF!</definedName>
    <definedName name="Copyrange61">#REF!</definedName>
    <definedName name="Copyrange62" localSheetId="46">#REF!</definedName>
    <definedName name="Copyrange62" localSheetId="39">#REF!</definedName>
    <definedName name="Copyrange62" localSheetId="40">#REF!</definedName>
    <definedName name="Copyrange62" localSheetId="41">#REF!</definedName>
    <definedName name="Copyrange62">#REF!</definedName>
    <definedName name="Copyrange63" localSheetId="46">#REF!</definedName>
    <definedName name="Copyrange63" localSheetId="39">#REF!</definedName>
    <definedName name="Copyrange63" localSheetId="40">#REF!</definedName>
    <definedName name="Copyrange63" localSheetId="41">#REF!</definedName>
    <definedName name="Copyrange63">#REF!</definedName>
    <definedName name="Copyrange64" localSheetId="46">#REF!</definedName>
    <definedName name="Copyrange64" localSheetId="39">#REF!</definedName>
    <definedName name="Copyrange64" localSheetId="40">#REF!</definedName>
    <definedName name="Copyrange64" localSheetId="41">#REF!</definedName>
    <definedName name="Copyrange64">#REF!</definedName>
    <definedName name="Copyrange65" localSheetId="46">#REF!</definedName>
    <definedName name="Copyrange65" localSheetId="39">#REF!</definedName>
    <definedName name="Copyrange65" localSheetId="40">#REF!</definedName>
    <definedName name="Copyrange65" localSheetId="41">#REF!</definedName>
    <definedName name="Copyrange65">#REF!</definedName>
    <definedName name="Copyrange66" localSheetId="46">#REF!</definedName>
    <definedName name="Copyrange66" localSheetId="39">#REF!</definedName>
    <definedName name="Copyrange66" localSheetId="40">#REF!</definedName>
    <definedName name="Copyrange66" localSheetId="41">#REF!</definedName>
    <definedName name="Copyrange66">#REF!</definedName>
    <definedName name="Copyrange67" localSheetId="46">#REF!</definedName>
    <definedName name="Copyrange67" localSheetId="39">#REF!</definedName>
    <definedName name="Copyrange67" localSheetId="40">#REF!</definedName>
    <definedName name="Copyrange67" localSheetId="41">#REF!</definedName>
    <definedName name="Copyrange67">#REF!</definedName>
    <definedName name="Copyrange68" localSheetId="46">#REF!</definedName>
    <definedName name="Copyrange68" localSheetId="39">#REF!</definedName>
    <definedName name="Copyrange68" localSheetId="40">#REF!</definedName>
    <definedName name="Copyrange68" localSheetId="41">#REF!</definedName>
    <definedName name="Copyrange68">#REF!</definedName>
    <definedName name="Copyrange7" localSheetId="46">#REF!</definedName>
    <definedName name="Copyrange7" localSheetId="39">#REF!</definedName>
    <definedName name="Copyrange7" localSheetId="40">#REF!</definedName>
    <definedName name="Copyrange7" localSheetId="41">#REF!</definedName>
    <definedName name="Copyrange7">#REF!</definedName>
    <definedName name="Copyrange8" localSheetId="46">#REF!</definedName>
    <definedName name="Copyrange8" localSheetId="39">#REF!</definedName>
    <definedName name="Copyrange8" localSheetId="40">#REF!</definedName>
    <definedName name="Copyrange8" localSheetId="41">#REF!</definedName>
    <definedName name="Copyrange8">#REF!</definedName>
    <definedName name="Copyrange9" localSheetId="46">#REF!</definedName>
    <definedName name="Copyrange9" localSheetId="39">#REF!</definedName>
    <definedName name="Copyrange9" localSheetId="40">#REF!</definedName>
    <definedName name="Copyrange9" localSheetId="41">#REF!</definedName>
    <definedName name="Copyrange9">#REF!</definedName>
    <definedName name="corrmatrix" localSheetId="46">'[5]@RISK parameters'!#REF!</definedName>
    <definedName name="corrmatrix" localSheetId="39">'[5]@RISK parameters'!#REF!</definedName>
    <definedName name="corrmatrix" localSheetId="40">'[5]@RISK parameters'!#REF!</definedName>
    <definedName name="corrmatrix" localSheetId="41">'[5]@RISK parameters'!#REF!</definedName>
    <definedName name="corrmatrix">'[5]@RISK parameters'!#REF!</definedName>
    <definedName name="cos_last1">OFFSET([6]Graphing!$D$3,[6]Graphing!$E$21,0,[6]Graphing!$E$23,1)</definedName>
    <definedName name="cos_last2">OFFSET([6]Graphing!$E$3,[6]Graphing!$E$21,0,[6]Graphing!$E$23,1)</definedName>
    <definedName name="cos_now">OFFSET([6]Graphing!$C$3,[6]Graphing!$E$21,0,[6]Graphing!$E$23,1)</definedName>
    <definedName name="data" localSheetId="46">[7]Data!#REF!</definedName>
    <definedName name="data" localSheetId="39">[7]Data!#REF!</definedName>
    <definedName name="data" localSheetId="40">[7]Data!#REF!</definedName>
    <definedName name="data" localSheetId="41">[7]Data!#REF!</definedName>
    <definedName name="data">[7]Data!#REF!</definedName>
    <definedName name="Decision_Point" localSheetId="46">'[3]Database Codes'!#REF!</definedName>
    <definedName name="Decision_Point" localSheetId="39">'[3]Database Codes'!#REF!</definedName>
    <definedName name="Decision_Point" localSheetId="40">'[3]Database Codes'!#REF!</definedName>
    <definedName name="Decision_Point" localSheetId="41">'[3]Database Codes'!#REF!</definedName>
    <definedName name="Decision_Point">'[3]Database Codes'!#REF!</definedName>
    <definedName name="deflate">'[8]Other assets - normal'!$A$4</definedName>
    <definedName name="DEM" localSheetId="46">'[4]note 19'!#REF!</definedName>
    <definedName name="DEM" localSheetId="39">'[4]note 19'!#REF!</definedName>
    <definedName name="DEM" localSheetId="40">'[4]note 19'!#REF!</definedName>
    <definedName name="DEM" localSheetId="41">'[4]note 19'!#REF!</definedName>
    <definedName name="DEM">'[4]note 19'!#REF!</definedName>
    <definedName name="DLX1.USE" localSheetId="46">[9]ChartData!#REF!</definedName>
    <definedName name="DLX1.USE" localSheetId="39">[9]ChartData!#REF!</definedName>
    <definedName name="DLX1.USE" localSheetId="41">[9]ChartData!#REF!</definedName>
    <definedName name="DLX1.USE">[9]ChartData!#REF!</definedName>
    <definedName name="EERcpiCnty">[1]Sheet9!$B$3:$B$79</definedName>
    <definedName name="eerCPInew">[1]Sheet9!$K$3:$K$87</definedName>
    <definedName name="ExternalData_1" localSheetId="5" hidden="1">'Data Fig 1.1'!#REF!</definedName>
    <definedName name="ExternalData_1" localSheetId="11" hidden="1">'Data Fig 1.4'!#REF!</definedName>
    <definedName name="ExternalData_1" localSheetId="87" hidden="1">'Data Fig 3.1'!#REF!</definedName>
    <definedName name="ExternalData_1" localSheetId="89" hidden="1">'Data Fig 3.2'!#REF!</definedName>
    <definedName name="ExternalData_1" localSheetId="91" hidden="1">'Data Fig 3.3'!#REF!</definedName>
    <definedName name="ExternalData_1" localSheetId="93" hidden="1">'Data Fig 3.4'!#REF!</definedName>
    <definedName name="ExternalData_1" localSheetId="95" hidden="1">'Data Fig 3.5'!#REF!</definedName>
    <definedName name="ExternalData_2" localSheetId="87" hidden="1">'Data Fig 3.1'!#REF!</definedName>
    <definedName name="ExternalData_2" localSheetId="89" hidden="1">'Data Fig 3.2'!#REF!</definedName>
    <definedName name="ExternalData_2" localSheetId="91" hidden="1">'Data Fig 3.3'!#REF!</definedName>
    <definedName name="ExternalData_2" localSheetId="93" hidden="1">'Data Fig 3.4'!#REF!</definedName>
    <definedName name="ExternalData_2" localSheetId="95" hidden="1">'Data Fig 3.5'!#REF!</definedName>
    <definedName name="ExternalData_3" localSheetId="87" hidden="1">'Data Fig 3.1'!#REF!</definedName>
    <definedName name="ExternalData_3" localSheetId="89" hidden="1">'Data Fig 3.2'!#REF!</definedName>
    <definedName name="ExternalData_3" localSheetId="91" hidden="1">'Data Fig 3.3'!#REF!</definedName>
    <definedName name="ExternalData_3" localSheetId="93" hidden="1">'Data Fig 3.4'!#REF!</definedName>
    <definedName name="ExternalData_3" localSheetId="95" hidden="1">'Data Fig 3.5'!#REF!</definedName>
    <definedName name="ExternalData_4" localSheetId="87" hidden="1">'Data Fig 3.1'!#REF!</definedName>
    <definedName name="ExternalData_4" localSheetId="89" hidden="1">'Data Fig 3.2'!#REF!</definedName>
    <definedName name="ExternalData_4" localSheetId="91" hidden="1">'Data Fig 3.3'!#REF!</definedName>
    <definedName name="ExternalData_4" localSheetId="93" hidden="1">'Data Fig 3.4'!#REF!</definedName>
    <definedName name="ExternalData_4" localSheetId="95" hidden="1">'Data Fig 3.5'!#REF!</definedName>
    <definedName name="fnamecur">[2]Assumptions!$D$3</definedName>
    <definedName name="fyrlast">[2]Assumptions!$E$5</definedName>
    <definedName name="g" localSheetId="46">#REF!</definedName>
    <definedName name="g" localSheetId="39">#REF!</definedName>
    <definedName name="g" localSheetId="40">#REF!</definedName>
    <definedName name="g" localSheetId="41">#REF!</definedName>
    <definedName name="g">#REF!</definedName>
    <definedName name="GBP" localSheetId="46">'[4]note 19'!#REF!</definedName>
    <definedName name="GBP" localSheetId="39">'[4]note 19'!#REF!</definedName>
    <definedName name="GBP" localSheetId="40">'[4]note 19'!#REF!</definedName>
    <definedName name="GBP" localSheetId="41">'[4]note 19'!#REF!</definedName>
    <definedName name="GBP">'[4]note 19'!#REF!</definedName>
    <definedName name="GOV" localSheetId="46">'[4]note 19'!#REF!</definedName>
    <definedName name="GOV" localSheetId="39">'[4]note 19'!#REF!</definedName>
    <definedName name="GOV" localSheetId="40">'[4]note 19'!#REF!</definedName>
    <definedName name="GOV" localSheetId="41">'[4]note 19'!#REF!</definedName>
    <definedName name="GOV">'[4]note 19'!#REF!</definedName>
    <definedName name="gsdfr" localSheetId="46">[2]Rcpt08!#REF!</definedName>
    <definedName name="gsdfr" localSheetId="39">[2]Rcpt08!#REF!</definedName>
    <definedName name="gsdfr" localSheetId="41">[2]Rcpt08!#REF!</definedName>
    <definedName name="gsdfr">[2]Rcpt08!#REF!</definedName>
    <definedName name="inf">'[8]Bond v rental housing'!$B$6</definedName>
    <definedName name="init">'[8]Tax gap'!$B$3</definedName>
    <definedName name="int" localSheetId="46">#REF!</definedName>
    <definedName name="int" localSheetId="39">#REF!</definedName>
    <definedName name="int" localSheetId="40">#REF!</definedName>
    <definedName name="int" localSheetId="41">#REF!</definedName>
    <definedName name="int">#REF!</definedName>
    <definedName name="JPY" localSheetId="46">'[4]note 19'!#REF!</definedName>
    <definedName name="JPY" localSheetId="39">'[4]note 19'!#REF!</definedName>
    <definedName name="JPY" localSheetId="40">'[4]note 19'!#REF!</definedName>
    <definedName name="JPY" localSheetId="41">'[4]note 19'!#REF!</definedName>
    <definedName name="JPY">'[4]note 19'!#REF!</definedName>
    <definedName name="lkl" localSheetId="46">#REF!</definedName>
    <definedName name="lkl" localSheetId="39">#REF!</definedName>
    <definedName name="lkl" localSheetId="40">#REF!</definedName>
    <definedName name="lkl" localSheetId="41">#REF!</definedName>
    <definedName name="lkl">#REF!</definedName>
    <definedName name="month" localSheetId="46">#REF!</definedName>
    <definedName name="month" localSheetId="39">#REF!</definedName>
    <definedName name="month" localSheetId="40">#REF!</definedName>
    <definedName name="month" localSheetId="41">#REF!</definedName>
    <definedName name="month">#REF!</definedName>
    <definedName name="nBR">'[8]Bond v rental housing'!$B$3</definedName>
    <definedName name="ninf" localSheetId="46">#REF!</definedName>
    <definedName name="ninf" localSheetId="39">#REF!</definedName>
    <definedName name="ninf" localSheetId="40">#REF!</definedName>
    <definedName name="ninf" localSheetId="41">#REF!</definedName>
    <definedName name="ninf">#REF!</definedName>
    <definedName name="nRC">'[8]Bond v rental housing'!$B$5</definedName>
    <definedName name="nRet">'[8]Tax gap'!$B$4</definedName>
    <definedName name="nRR">'[8]Bond v rental housing'!$B$4</definedName>
    <definedName name="NvsASD">"V1999-07-31"</definedName>
    <definedName name="NvsAutoDrillOk">"VN"</definedName>
    <definedName name="NvsElapsedTime">0.0000799768531578593</definedName>
    <definedName name="NvsEndTime">37831.507665162</definedName>
    <definedName name="NvsLayoutType">"M3"</definedName>
    <definedName name="NvsPanelEffdt">"V1999-07-27"</definedName>
    <definedName name="NvsPanelSetid">"VSHARE"</definedName>
    <definedName name="NvsReqBU">"VMEL01"</definedName>
    <definedName name="NvsReqBUOnly">"VY"</definedName>
    <definedName name="NvsTransLed">"VN"</definedName>
    <definedName name="NvsTreeASD">"V1999-07-31"</definedName>
    <definedName name="NvsValTbl.SCENARIO">"BD_SCENARIO_TBL"</definedName>
    <definedName name="Pal_Workbook_GUID" hidden="1">"9AP16616LWPZUH5ABK5MW346"</definedName>
    <definedName name="PalisadeReportWorkbookCreatedBy">"AtRisk"</definedName>
    <definedName name="Pasterange1" localSheetId="46">#REF!</definedName>
    <definedName name="Pasterange1" localSheetId="39">#REF!</definedName>
    <definedName name="Pasterange1" localSheetId="40">#REF!</definedName>
    <definedName name="Pasterange1" localSheetId="41">#REF!</definedName>
    <definedName name="Pasterange1">#REF!</definedName>
    <definedName name="Pasterange10" localSheetId="46">#REF!</definedName>
    <definedName name="Pasterange10" localSheetId="39">#REF!</definedName>
    <definedName name="Pasterange10" localSheetId="40">#REF!</definedName>
    <definedName name="Pasterange10" localSheetId="41">#REF!</definedName>
    <definedName name="Pasterange10">#REF!</definedName>
    <definedName name="Pasterange11" localSheetId="46">#REF!</definedName>
    <definedName name="Pasterange11" localSheetId="39">#REF!</definedName>
    <definedName name="Pasterange11" localSheetId="40">#REF!</definedName>
    <definedName name="Pasterange11" localSheetId="41">#REF!</definedName>
    <definedName name="Pasterange11">#REF!</definedName>
    <definedName name="Pasterange12" localSheetId="46">#REF!</definedName>
    <definedName name="Pasterange12" localSheetId="39">#REF!</definedName>
    <definedName name="Pasterange12" localSheetId="40">#REF!</definedName>
    <definedName name="Pasterange12" localSheetId="41">#REF!</definedName>
    <definedName name="Pasterange12">#REF!</definedName>
    <definedName name="Pasterange13" localSheetId="46">#REF!</definedName>
    <definedName name="Pasterange13" localSheetId="39">#REF!</definedName>
    <definedName name="Pasterange13" localSheetId="40">#REF!</definedName>
    <definedName name="Pasterange13" localSheetId="41">#REF!</definedName>
    <definedName name="Pasterange13">#REF!</definedName>
    <definedName name="Pasterange14" localSheetId="46">#REF!</definedName>
    <definedName name="Pasterange14" localSheetId="39">#REF!</definedName>
    <definedName name="Pasterange14" localSheetId="40">#REF!</definedName>
    <definedName name="Pasterange14" localSheetId="41">#REF!</definedName>
    <definedName name="Pasterange14">#REF!</definedName>
    <definedName name="Pasterange15" localSheetId="46">#REF!</definedName>
    <definedName name="Pasterange15" localSheetId="39">#REF!</definedName>
    <definedName name="Pasterange15" localSheetId="40">#REF!</definedName>
    <definedName name="Pasterange15" localSheetId="41">#REF!</definedName>
    <definedName name="Pasterange15">#REF!</definedName>
    <definedName name="Pasterange16" localSheetId="46">#REF!</definedName>
    <definedName name="Pasterange16" localSheetId="39">#REF!</definedName>
    <definedName name="Pasterange16" localSheetId="40">#REF!</definedName>
    <definedName name="Pasterange16" localSheetId="41">#REF!</definedName>
    <definedName name="Pasterange16">#REF!</definedName>
    <definedName name="Pasterange17" localSheetId="46">#REF!</definedName>
    <definedName name="Pasterange17" localSheetId="39">#REF!</definedName>
    <definedName name="Pasterange17" localSheetId="40">#REF!</definedName>
    <definedName name="Pasterange17" localSheetId="41">#REF!</definedName>
    <definedName name="Pasterange17">#REF!</definedName>
    <definedName name="Pasterange18" localSheetId="46">#REF!</definedName>
    <definedName name="Pasterange18" localSheetId="39">#REF!</definedName>
    <definedName name="Pasterange18" localSheetId="40">#REF!</definedName>
    <definedName name="Pasterange18" localSheetId="41">#REF!</definedName>
    <definedName name="Pasterange18">#REF!</definedName>
    <definedName name="Pasterange19" localSheetId="46">#REF!</definedName>
    <definedName name="Pasterange19" localSheetId="39">#REF!</definedName>
    <definedName name="Pasterange19" localSheetId="40">#REF!</definedName>
    <definedName name="Pasterange19" localSheetId="41">#REF!</definedName>
    <definedName name="Pasterange19">#REF!</definedName>
    <definedName name="Pasterange2" localSheetId="46">#REF!</definedName>
    <definedName name="Pasterange2" localSheetId="39">#REF!</definedName>
    <definedName name="Pasterange2" localSheetId="40">#REF!</definedName>
    <definedName name="Pasterange2" localSheetId="41">#REF!</definedName>
    <definedName name="Pasterange2">#REF!</definedName>
    <definedName name="Pasterange20" localSheetId="46">#REF!</definedName>
    <definedName name="Pasterange20" localSheetId="39">#REF!</definedName>
    <definedName name="Pasterange20" localSheetId="40">#REF!</definedName>
    <definedName name="Pasterange20" localSheetId="41">#REF!</definedName>
    <definedName name="Pasterange20">#REF!</definedName>
    <definedName name="Pasterange21" localSheetId="46">#REF!</definedName>
    <definedName name="Pasterange21" localSheetId="39">#REF!</definedName>
    <definedName name="Pasterange21" localSheetId="40">#REF!</definedName>
    <definedName name="Pasterange21" localSheetId="41">#REF!</definedName>
    <definedName name="Pasterange21">#REF!</definedName>
    <definedName name="Pasterange22" localSheetId="46">#REF!</definedName>
    <definedName name="Pasterange22" localSheetId="39">#REF!</definedName>
    <definedName name="Pasterange22" localSheetId="40">#REF!</definedName>
    <definedName name="Pasterange22" localSheetId="41">#REF!</definedName>
    <definedName name="Pasterange22">#REF!</definedName>
    <definedName name="Pasterange23" localSheetId="46">#REF!</definedName>
    <definedName name="Pasterange23" localSheetId="39">#REF!</definedName>
    <definedName name="Pasterange23" localSheetId="40">#REF!</definedName>
    <definedName name="Pasterange23" localSheetId="41">#REF!</definedName>
    <definedName name="Pasterange23">#REF!</definedName>
    <definedName name="Pasterange24" localSheetId="46">#REF!</definedName>
    <definedName name="Pasterange24" localSheetId="39">#REF!</definedName>
    <definedName name="Pasterange24" localSheetId="40">#REF!</definedName>
    <definedName name="Pasterange24" localSheetId="41">#REF!</definedName>
    <definedName name="Pasterange24">#REF!</definedName>
    <definedName name="Pasterange25" localSheetId="46">#REF!</definedName>
    <definedName name="Pasterange25" localSheetId="39">#REF!</definedName>
    <definedName name="Pasterange25" localSheetId="40">#REF!</definedName>
    <definedName name="Pasterange25" localSheetId="41">#REF!</definedName>
    <definedName name="Pasterange25">#REF!</definedName>
    <definedName name="Pasterange26" localSheetId="46">#REF!</definedName>
    <definedName name="Pasterange26" localSheetId="39">#REF!</definedName>
    <definedName name="Pasterange26" localSheetId="40">#REF!</definedName>
    <definedName name="Pasterange26" localSheetId="41">#REF!</definedName>
    <definedName name="Pasterange26">#REF!</definedName>
    <definedName name="Pasterange27" localSheetId="46">#REF!</definedName>
    <definedName name="Pasterange27" localSheetId="39">#REF!</definedName>
    <definedName name="Pasterange27" localSheetId="40">#REF!</definedName>
    <definedName name="Pasterange27" localSheetId="41">#REF!</definedName>
    <definedName name="Pasterange27">#REF!</definedName>
    <definedName name="Pasterange28" localSheetId="46">#REF!</definedName>
    <definedName name="Pasterange28" localSheetId="39">#REF!</definedName>
    <definedName name="Pasterange28" localSheetId="40">#REF!</definedName>
    <definedName name="Pasterange28" localSheetId="41">#REF!</definedName>
    <definedName name="Pasterange28">#REF!</definedName>
    <definedName name="Pasterange29" localSheetId="46">#REF!</definedName>
    <definedName name="Pasterange29" localSheetId="39">#REF!</definedName>
    <definedName name="Pasterange29" localSheetId="40">#REF!</definedName>
    <definedName name="Pasterange29" localSheetId="41">#REF!</definedName>
    <definedName name="Pasterange29">#REF!</definedName>
    <definedName name="Pasterange3" localSheetId="46">#REF!</definedName>
    <definedName name="Pasterange3" localSheetId="39">#REF!</definedName>
    <definedName name="Pasterange3" localSheetId="40">#REF!</definedName>
    <definedName name="Pasterange3" localSheetId="41">#REF!</definedName>
    <definedName name="Pasterange3">#REF!</definedName>
    <definedName name="Pasterange30" localSheetId="46">#REF!</definedName>
    <definedName name="Pasterange30" localSheetId="39">#REF!</definedName>
    <definedName name="Pasterange30" localSheetId="40">#REF!</definedName>
    <definedName name="Pasterange30" localSheetId="41">#REF!</definedName>
    <definedName name="Pasterange30">#REF!</definedName>
    <definedName name="Pasterange31" localSheetId="46">#REF!</definedName>
    <definedName name="Pasterange31" localSheetId="39">#REF!</definedName>
    <definedName name="Pasterange31" localSheetId="40">#REF!</definedName>
    <definedName name="Pasterange31" localSheetId="41">#REF!</definedName>
    <definedName name="Pasterange31">#REF!</definedName>
    <definedName name="Pasterange32" localSheetId="46">#REF!</definedName>
    <definedName name="Pasterange32" localSheetId="39">#REF!</definedName>
    <definedName name="Pasterange32" localSheetId="40">#REF!</definedName>
    <definedName name="Pasterange32" localSheetId="41">#REF!</definedName>
    <definedName name="Pasterange32">#REF!</definedName>
    <definedName name="Pasterange33" localSheetId="46">#REF!</definedName>
    <definedName name="Pasterange33" localSheetId="39">#REF!</definedName>
    <definedName name="Pasterange33" localSheetId="40">#REF!</definedName>
    <definedName name="Pasterange33" localSheetId="41">#REF!</definedName>
    <definedName name="Pasterange33">#REF!</definedName>
    <definedName name="Pasterange34" localSheetId="46">#REF!</definedName>
    <definedName name="Pasterange34" localSheetId="39">#REF!</definedName>
    <definedName name="Pasterange34" localSheetId="40">#REF!</definedName>
    <definedName name="Pasterange34" localSheetId="41">#REF!</definedName>
    <definedName name="Pasterange34">#REF!</definedName>
    <definedName name="Pasterange35" localSheetId="46">#REF!</definedName>
    <definedName name="Pasterange35" localSheetId="39">#REF!</definedName>
    <definedName name="Pasterange35" localSheetId="40">#REF!</definedName>
    <definedName name="Pasterange35" localSheetId="41">#REF!</definedName>
    <definedName name="Pasterange35">#REF!</definedName>
    <definedName name="Pasterange36" localSheetId="46">#REF!</definedName>
    <definedName name="Pasterange36" localSheetId="39">#REF!</definedName>
    <definedName name="Pasterange36" localSheetId="40">#REF!</definedName>
    <definedName name="Pasterange36" localSheetId="41">#REF!</definedName>
    <definedName name="Pasterange36">#REF!</definedName>
    <definedName name="Pasterange37" localSheetId="46">#REF!</definedName>
    <definedName name="Pasterange37" localSheetId="39">#REF!</definedName>
    <definedName name="Pasterange37" localSheetId="40">#REF!</definedName>
    <definedName name="Pasterange37" localSheetId="41">#REF!</definedName>
    <definedName name="Pasterange37">#REF!</definedName>
    <definedName name="Pasterange38" localSheetId="46">#REF!</definedName>
    <definedName name="Pasterange38" localSheetId="39">#REF!</definedName>
    <definedName name="Pasterange38" localSheetId="40">#REF!</definedName>
    <definedName name="Pasterange38" localSheetId="41">#REF!</definedName>
    <definedName name="Pasterange38">#REF!</definedName>
    <definedName name="Pasterange39" localSheetId="46">#REF!</definedName>
    <definedName name="Pasterange39" localSheetId="39">#REF!</definedName>
    <definedName name="Pasterange39" localSheetId="40">#REF!</definedName>
    <definedName name="Pasterange39" localSheetId="41">#REF!</definedName>
    <definedName name="Pasterange39">#REF!</definedName>
    <definedName name="Pasterange4" localSheetId="46">#REF!</definedName>
    <definedName name="Pasterange4" localSheetId="39">#REF!</definedName>
    <definedName name="Pasterange4" localSheetId="40">#REF!</definedName>
    <definedName name="Pasterange4" localSheetId="41">#REF!</definedName>
    <definedName name="Pasterange4">#REF!</definedName>
    <definedName name="Pasterange40" localSheetId="46">#REF!</definedName>
    <definedName name="Pasterange40" localSheetId="39">#REF!</definedName>
    <definedName name="Pasterange40" localSheetId="40">#REF!</definedName>
    <definedName name="Pasterange40" localSheetId="41">#REF!</definedName>
    <definedName name="Pasterange40">#REF!</definedName>
    <definedName name="Pasterange41" localSheetId="46">#REF!</definedName>
    <definedName name="Pasterange41" localSheetId="39">#REF!</definedName>
    <definedName name="Pasterange41" localSheetId="40">#REF!</definedName>
    <definedName name="Pasterange41" localSheetId="41">#REF!</definedName>
    <definedName name="Pasterange41">#REF!</definedName>
    <definedName name="Pasterange42" localSheetId="46">#REF!</definedName>
    <definedName name="Pasterange42" localSheetId="39">#REF!</definedName>
    <definedName name="Pasterange42" localSheetId="40">#REF!</definedName>
    <definedName name="Pasterange42" localSheetId="41">#REF!</definedName>
    <definedName name="Pasterange42">#REF!</definedName>
    <definedName name="Pasterange43" localSheetId="46">#REF!</definedName>
    <definedName name="Pasterange43" localSheetId="39">#REF!</definedName>
    <definedName name="Pasterange43" localSheetId="40">#REF!</definedName>
    <definedName name="Pasterange43" localSheetId="41">#REF!</definedName>
    <definedName name="Pasterange43">#REF!</definedName>
    <definedName name="Pasterange44" localSheetId="46">#REF!</definedName>
    <definedName name="Pasterange44" localSheetId="39">#REF!</definedName>
    <definedName name="Pasterange44" localSheetId="40">#REF!</definedName>
    <definedName name="Pasterange44" localSheetId="41">#REF!</definedName>
    <definedName name="Pasterange44">#REF!</definedName>
    <definedName name="Pasterange45" localSheetId="46">#REF!</definedName>
    <definedName name="Pasterange45" localSheetId="39">#REF!</definedName>
    <definedName name="Pasterange45" localSheetId="40">#REF!</definedName>
    <definedName name="Pasterange45" localSheetId="41">#REF!</definedName>
    <definedName name="Pasterange45">#REF!</definedName>
    <definedName name="Pasterange46" localSheetId="46">#REF!</definedName>
    <definedName name="Pasterange46" localSheetId="39">#REF!</definedName>
    <definedName name="Pasterange46" localSheetId="40">#REF!</definedName>
    <definedName name="Pasterange46" localSheetId="41">#REF!</definedName>
    <definedName name="Pasterange46">#REF!</definedName>
    <definedName name="Pasterange47" localSheetId="46">#REF!</definedName>
    <definedName name="Pasterange47" localSheetId="39">#REF!</definedName>
    <definedName name="Pasterange47" localSheetId="40">#REF!</definedName>
    <definedName name="Pasterange47" localSheetId="41">#REF!</definedName>
    <definedName name="Pasterange47">#REF!</definedName>
    <definedName name="Pasterange48" localSheetId="46">#REF!</definedName>
    <definedName name="Pasterange48" localSheetId="39">#REF!</definedName>
    <definedName name="Pasterange48" localSheetId="40">#REF!</definedName>
    <definedName name="Pasterange48" localSheetId="41">#REF!</definedName>
    <definedName name="Pasterange48">#REF!</definedName>
    <definedName name="Pasterange49" localSheetId="46">#REF!</definedName>
    <definedName name="Pasterange49" localSheetId="39">#REF!</definedName>
    <definedName name="Pasterange49" localSheetId="40">#REF!</definedName>
    <definedName name="Pasterange49" localSheetId="41">#REF!</definedName>
    <definedName name="Pasterange49">#REF!</definedName>
    <definedName name="Pasterange5" localSheetId="46">#REF!</definedName>
    <definedName name="Pasterange5" localSheetId="39">#REF!</definedName>
    <definedName name="Pasterange5" localSheetId="40">#REF!</definedName>
    <definedName name="Pasterange5" localSheetId="41">#REF!</definedName>
    <definedName name="Pasterange5">#REF!</definedName>
    <definedName name="Pasterange50" localSheetId="46">#REF!</definedName>
    <definedName name="Pasterange50" localSheetId="39">#REF!</definedName>
    <definedName name="Pasterange50" localSheetId="40">#REF!</definedName>
    <definedName name="Pasterange50" localSheetId="41">#REF!</definedName>
    <definedName name="Pasterange50">#REF!</definedName>
    <definedName name="Pasterange51" localSheetId="46">#REF!</definedName>
    <definedName name="Pasterange51" localSheetId="39">#REF!</definedName>
    <definedName name="Pasterange51" localSheetId="40">#REF!</definedName>
    <definedName name="Pasterange51" localSheetId="41">#REF!</definedName>
    <definedName name="Pasterange51">#REF!</definedName>
    <definedName name="Pasterange52" localSheetId="46">#REF!</definedName>
    <definedName name="Pasterange52" localSheetId="39">#REF!</definedName>
    <definedName name="Pasterange52" localSheetId="40">#REF!</definedName>
    <definedName name="Pasterange52" localSheetId="41">#REF!</definedName>
    <definedName name="Pasterange52">#REF!</definedName>
    <definedName name="Pasterange53" localSheetId="46">#REF!</definedName>
    <definedName name="Pasterange53" localSheetId="39">#REF!</definedName>
    <definedName name="Pasterange53" localSheetId="40">#REF!</definedName>
    <definedName name="Pasterange53" localSheetId="41">#REF!</definedName>
    <definedName name="Pasterange53">#REF!</definedName>
    <definedName name="Pasterange54" localSheetId="46">#REF!</definedName>
    <definedName name="Pasterange54" localSheetId="39">#REF!</definedName>
    <definedName name="Pasterange54" localSheetId="40">#REF!</definedName>
    <definedName name="Pasterange54" localSheetId="41">#REF!</definedName>
    <definedName name="Pasterange54">#REF!</definedName>
    <definedName name="Pasterange55" localSheetId="46">#REF!</definedName>
    <definedName name="Pasterange55" localSheetId="39">#REF!</definedName>
    <definedName name="Pasterange55" localSheetId="40">#REF!</definedName>
    <definedName name="Pasterange55" localSheetId="41">#REF!</definedName>
    <definedName name="Pasterange55">#REF!</definedName>
    <definedName name="Pasterange56" localSheetId="46">#REF!</definedName>
    <definedName name="Pasterange56" localSheetId="39">#REF!</definedName>
    <definedName name="Pasterange56" localSheetId="40">#REF!</definedName>
    <definedName name="Pasterange56" localSheetId="41">#REF!</definedName>
    <definedName name="Pasterange56">#REF!</definedName>
    <definedName name="Pasterange57" localSheetId="46">#REF!</definedName>
    <definedName name="Pasterange57" localSheetId="39">#REF!</definedName>
    <definedName name="Pasterange57" localSheetId="40">#REF!</definedName>
    <definedName name="Pasterange57" localSheetId="41">#REF!</definedName>
    <definedName name="Pasterange57">#REF!</definedName>
    <definedName name="Pasterange58" localSheetId="46">#REF!</definedName>
    <definedName name="Pasterange58" localSheetId="39">#REF!</definedName>
    <definedName name="Pasterange58" localSheetId="40">#REF!</definedName>
    <definedName name="Pasterange58" localSheetId="41">#REF!</definedName>
    <definedName name="Pasterange58">#REF!</definedName>
    <definedName name="Pasterange59" localSheetId="46">#REF!</definedName>
    <definedName name="Pasterange59" localSheetId="39">#REF!</definedName>
    <definedName name="Pasterange59" localSheetId="40">#REF!</definedName>
    <definedName name="Pasterange59" localSheetId="41">#REF!</definedName>
    <definedName name="Pasterange59">#REF!</definedName>
    <definedName name="Pasterange6" localSheetId="46">#REF!</definedName>
    <definedName name="Pasterange6" localSheetId="39">#REF!</definedName>
    <definedName name="Pasterange6" localSheetId="40">#REF!</definedName>
    <definedName name="Pasterange6" localSheetId="41">#REF!</definedName>
    <definedName name="Pasterange6">#REF!</definedName>
    <definedName name="Pasterange60" localSheetId="46">#REF!</definedName>
    <definedName name="Pasterange60" localSheetId="39">#REF!</definedName>
    <definedName name="Pasterange60" localSheetId="40">#REF!</definedName>
    <definedName name="Pasterange60" localSheetId="41">#REF!</definedName>
    <definedName name="Pasterange60">#REF!</definedName>
    <definedName name="Pasterange61" localSheetId="46">#REF!</definedName>
    <definedName name="Pasterange61" localSheetId="39">#REF!</definedName>
    <definedName name="Pasterange61" localSheetId="40">#REF!</definedName>
    <definedName name="Pasterange61" localSheetId="41">#REF!</definedName>
    <definedName name="Pasterange61">#REF!</definedName>
    <definedName name="Pasterange62" localSheetId="46">#REF!</definedName>
    <definedName name="Pasterange62" localSheetId="39">#REF!</definedName>
    <definedName name="Pasterange62" localSheetId="40">#REF!</definedName>
    <definedName name="Pasterange62" localSheetId="41">#REF!</definedName>
    <definedName name="Pasterange62">#REF!</definedName>
    <definedName name="Pasterange63" localSheetId="46">#REF!</definedName>
    <definedName name="Pasterange63" localSheetId="39">#REF!</definedName>
    <definedName name="Pasterange63" localSheetId="40">#REF!</definedName>
    <definedName name="Pasterange63" localSheetId="41">#REF!</definedName>
    <definedName name="Pasterange63">#REF!</definedName>
    <definedName name="Pasterange64" localSheetId="46">#REF!</definedName>
    <definedName name="Pasterange64" localSheetId="39">#REF!</definedName>
    <definedName name="Pasterange64" localSheetId="40">#REF!</definedName>
    <definedName name="Pasterange64" localSheetId="41">#REF!</definedName>
    <definedName name="Pasterange64">#REF!</definedName>
    <definedName name="Pasterange65" localSheetId="46">#REF!</definedName>
    <definedName name="Pasterange65" localSheetId="39">#REF!</definedName>
    <definedName name="Pasterange65" localSheetId="40">#REF!</definedName>
    <definedName name="Pasterange65" localSheetId="41">#REF!</definedName>
    <definedName name="Pasterange65">#REF!</definedName>
    <definedName name="Pasterange66" localSheetId="46">#REF!</definedName>
    <definedName name="Pasterange66" localSheetId="39">#REF!</definedName>
    <definedName name="Pasterange66" localSheetId="40">#REF!</definedName>
    <definedName name="Pasterange66" localSheetId="41">#REF!</definedName>
    <definedName name="Pasterange66">#REF!</definedName>
    <definedName name="Pasterange67" localSheetId="46">#REF!</definedName>
    <definedName name="Pasterange67" localSheetId="39">#REF!</definedName>
    <definedName name="Pasterange67" localSheetId="40">#REF!</definedName>
    <definedName name="Pasterange67" localSheetId="41">#REF!</definedName>
    <definedName name="Pasterange67">#REF!</definedName>
    <definedName name="Pasterange68" localSheetId="46">#REF!</definedName>
    <definedName name="Pasterange68" localSheetId="39">#REF!</definedName>
    <definedName name="Pasterange68" localSheetId="40">#REF!</definedName>
    <definedName name="Pasterange68" localSheetId="41">#REF!</definedName>
    <definedName name="Pasterange68">#REF!</definedName>
    <definedName name="Pasterange7" localSheetId="46">#REF!</definedName>
    <definedName name="Pasterange7" localSheetId="39">#REF!</definedName>
    <definedName name="Pasterange7" localSheetId="40">#REF!</definedName>
    <definedName name="Pasterange7" localSheetId="41">#REF!</definedName>
    <definedName name="Pasterange7">#REF!</definedName>
    <definedName name="Pasterange8" localSheetId="46">#REF!</definedName>
    <definedName name="Pasterange8" localSheetId="39">#REF!</definedName>
    <definedName name="Pasterange8" localSheetId="40">#REF!</definedName>
    <definedName name="Pasterange8" localSheetId="41">#REF!</definedName>
    <definedName name="Pasterange8">#REF!</definedName>
    <definedName name="Pasterange9" localSheetId="46">#REF!</definedName>
    <definedName name="Pasterange9" localSheetId="39">#REF!</definedName>
    <definedName name="Pasterange9" localSheetId="40">#REF!</definedName>
    <definedName name="Pasterange9" localSheetId="41">#REF!</definedName>
    <definedName name="Pasterange9">#REF!</definedName>
    <definedName name="pft_now">OFFSET([2]Graphing!$L$3,[2]Graphing!$E$25,0,[2]Graphing!$E$27,1)</definedName>
    <definedName name="_xlnm.Print_Area" localSheetId="40">'Table 2.5'!$A$1:$Q$45</definedName>
    <definedName name="Print_Area_MI" localSheetId="46">[10]Receipts!#REF!</definedName>
    <definedName name="Print_Area_MI" localSheetId="39">[10]Receipts!#REF!</definedName>
    <definedName name="Print_Area_MI" localSheetId="40">[10]Receipts!#REF!</definedName>
    <definedName name="Print_Area_MI" localSheetId="41">[10]Receipts!#REF!</definedName>
    <definedName name="Print_Area_MI">[10]Receipts!#REF!</definedName>
    <definedName name="RBN" localSheetId="46">'[4]note 19'!#REF!</definedName>
    <definedName name="RBN" localSheetId="39">'[4]note 19'!#REF!</definedName>
    <definedName name="RBN" localSheetId="40">'[4]note 19'!#REF!</definedName>
    <definedName name="RBN" localSheetId="41">'[4]note 19'!#REF!</definedName>
    <definedName name="RBN">'[4]note 19'!#REF!</definedName>
    <definedName name="rcc" localSheetId="46">#REF!</definedName>
    <definedName name="rcc" localSheetId="39">#REF!</definedName>
    <definedName name="rcc" localSheetId="40">#REF!</definedName>
    <definedName name="rcc" localSheetId="41">#REF!</definedName>
    <definedName name="rcc">#REF!</definedName>
    <definedName name="rec_last1">OFFSET([6]Graphing!$J$3,[6]Graphing!$E$21,0,[6]Graphing!$E$23,1)</definedName>
    <definedName name="rec_last2">OFFSET([6]Graphing!$K$3,[6]Graphing!$E$21,0,[6]Graphing!$E$23,1)</definedName>
    <definedName name="rec_now">OFFSET([6]Graphing!$I$3,[6]Graphing!$E$21,0,[6]Graphing!$E$23,1)</definedName>
    <definedName name="rev_last1">OFFSET([6]Graphing!$G$3,[6]Graphing!$E$21,0,[6]Graphing!$E$23,1)</definedName>
    <definedName name="rev_last2">OFFSET([6]Graphing!$H$3,[6]Graphing!$E$21,0,[6]Graphing!$E$23,1)</definedName>
    <definedName name="rev_now">OFFSET([6]Graphing!$F$3,[6]Graphing!$E$21,0,[6]Graphing!$E$23,1)</definedName>
    <definedName name="RFRR">'[8]Nordic @ 17.5'!$O$184</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5</definedName>
    <definedName name="RiskMinimizeOnStart" hidden="1">FALSE</definedName>
    <definedName name="RiskMonitorConvergence" hidden="1">FALSE</definedName>
    <definedName name="RiskMultipleCPUSupportEnabled" hidden="1">TRUE</definedName>
    <definedName name="RiskNumIterations" hidden="1">500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r" localSheetId="46">#REF!</definedName>
    <definedName name="rr" localSheetId="39">#REF!</definedName>
    <definedName name="rr" localSheetId="40">#REF!</definedName>
    <definedName name="rr" localSheetId="41">#REF!</definedName>
    <definedName name="rr">#REF!</definedName>
    <definedName name="s" localSheetId="46">#REF!</definedName>
    <definedName name="s" localSheetId="39">#REF!</definedName>
    <definedName name="s" localSheetId="40">#REF!</definedName>
    <definedName name="s" localSheetId="41">#REF!</definedName>
    <definedName name="s">#REF!</definedName>
    <definedName name="Scale">1000</definedName>
    <definedName name="sss" localSheetId="46">'[11]note 19'!#REF!</definedName>
    <definedName name="sss" localSheetId="39">'[11]note 19'!#REF!</definedName>
    <definedName name="sss" localSheetId="40">'[11]note 19'!#REF!</definedName>
    <definedName name="sss" localSheetId="41">'[11]note 19'!#REF!</definedName>
    <definedName name="sss">'[11]note 19'!#REF!</definedName>
    <definedName name="start">'[8]Bond v rental housing'!$B$7</definedName>
    <definedName name="Summary" localSheetId="46">#REF!</definedName>
    <definedName name="Summary" localSheetId="39">#REF!</definedName>
    <definedName name="Summary" localSheetId="40">#REF!</definedName>
    <definedName name="Summary" localSheetId="41">#REF!</definedName>
    <definedName name="Summary">#REF!</definedName>
    <definedName name="TBills" localSheetId="46">'[4]note 19'!#REF!</definedName>
    <definedName name="TBills" localSheetId="39">'[4]note 19'!#REF!</definedName>
    <definedName name="TBills" localSheetId="40">'[4]note 19'!#REF!</definedName>
    <definedName name="TBills" localSheetId="41">'[4]note 19'!#REF!</definedName>
    <definedName name="TBills">'[4]note 19'!#REF!</definedName>
    <definedName name="tdisc">'[8]40% saving'!$B$10</definedName>
    <definedName name="tlow" localSheetId="46">#REF!</definedName>
    <definedName name="tlow" localSheetId="39">#REF!</definedName>
    <definedName name="tlow" localSheetId="40">#REF!</definedName>
    <definedName name="tlow" localSheetId="41">#REF!</definedName>
    <definedName name="tlow">#REF!</definedName>
    <definedName name="Tstats">[12]Tablz!$A$2:$B$31</definedName>
    <definedName name="ULCcty">[1]Sheet9!$E$3:$E$25</definedName>
    <definedName name="USD" localSheetId="46">'[4]note 19'!#REF!</definedName>
    <definedName name="USD" localSheetId="39">'[4]note 19'!#REF!</definedName>
    <definedName name="USD" localSheetId="40">'[4]note 19'!#REF!</definedName>
    <definedName name="USD" localSheetId="41">'[4]note 19'!#REF!</definedName>
    <definedName name="USD">'[4]note 19'!#REF!</definedName>
    <definedName name="wrn.CASH._.REPORT." localSheetId="51" hidden="1">{"CASH BALANCING",#N/A,FALSE,"CASH";"CASH REPORT",#N/A,FALSE,"CASH"}</definedName>
    <definedName name="wrn.CASH._.REPORT." localSheetId="69" hidden="1">{"CASH BALANCING",#N/A,FALSE,"CASH";"CASH REPORT",#N/A,FALSE,"CASH"}</definedName>
    <definedName name="wrn.CASH._.REPORT." localSheetId="53" hidden="1">{"CASH BALANCING",#N/A,FALSE,"CASH";"CASH REPORT",#N/A,FALSE,"CASH"}</definedName>
    <definedName name="wrn.CASH._.REPORT." localSheetId="55" hidden="1">{"CASH BALANCING",#N/A,FALSE,"CASH";"CASH REPORT",#N/A,FALSE,"CASH"}</definedName>
    <definedName name="wrn.CASH._.REPORT." localSheetId="57" hidden="1">{"CASH BALANCING",#N/A,FALSE,"CASH";"CASH REPORT",#N/A,FALSE,"CASH"}</definedName>
    <definedName name="wrn.CASH._.REPORT." localSheetId="61" hidden="1">{"CASH BALANCING",#N/A,FALSE,"CASH";"CASH REPORT",#N/A,FALSE,"CASH"}</definedName>
    <definedName name="wrn.CASH._.REPORT." localSheetId="67" hidden="1">{"CASH BALANCING",#N/A,FALSE,"CASH";"CASH REPORT",#N/A,FALSE,"CASH"}</definedName>
    <definedName name="wrn.CASH._.REPORT." localSheetId="37" hidden="1">{"CASH BALANCING",#N/A,FALSE,"CASH";"CASH REPORT",#N/A,FALSE,"CASH"}</definedName>
    <definedName name="wrn.CASH._.REPORT." localSheetId="39" hidden="1">{"CASH BALANCING",#N/A,FALSE,"CASH";"CASH REPORT",#N/A,FALSE,"CASH"}</definedName>
    <definedName name="wrn.CASH._.REPORT." localSheetId="40" hidden="1">{"CASH BALANCING",#N/A,FALSE,"CASH";"CASH REPORT",#N/A,FALSE,"CASH"}</definedName>
    <definedName name="wrn.CASH._.REPORT." localSheetId="44" hidden="1">{"CASH BALANCING",#N/A,FALSE,"CASH";"CASH REPORT",#N/A,FALSE,"CASH"}</definedName>
    <definedName name="wrn.CASH._.REPORT." hidden="1">{"CASH BALANCING",#N/A,FALSE,"CASH";"CASH REPORT",#N/A,FALSE,"CASH"}</definedName>
    <definedName name="wrn.CASH._.SCHEDULE." localSheetId="51" hidden="1">{"DSBT",#N/A,FALSE,"DSBT";"CASHPAY",#N/A,FALSE,"CASHPAY"}</definedName>
    <definedName name="wrn.CASH._.SCHEDULE." localSheetId="69" hidden="1">{"DSBT",#N/A,FALSE,"DSBT";"CASHPAY",#N/A,FALSE,"CASHPAY"}</definedName>
    <definedName name="wrn.CASH._.SCHEDULE." localSheetId="53" hidden="1">{"DSBT",#N/A,FALSE,"DSBT";"CASHPAY",#N/A,FALSE,"CASHPAY"}</definedName>
    <definedName name="wrn.CASH._.SCHEDULE." localSheetId="55" hidden="1">{"DSBT",#N/A,FALSE,"DSBT";"CASHPAY",#N/A,FALSE,"CASHPAY"}</definedName>
    <definedName name="wrn.CASH._.SCHEDULE." localSheetId="57" hidden="1">{"DSBT",#N/A,FALSE,"DSBT";"CASHPAY",#N/A,FALSE,"CASHPAY"}</definedName>
    <definedName name="wrn.CASH._.SCHEDULE." localSheetId="61" hidden="1">{"DSBT",#N/A,FALSE,"DSBT";"CASHPAY",#N/A,FALSE,"CASHPAY"}</definedName>
    <definedName name="wrn.CASH._.SCHEDULE." localSheetId="67" hidden="1">{"DSBT",#N/A,FALSE,"DSBT";"CASHPAY",#N/A,FALSE,"CASHPAY"}</definedName>
    <definedName name="wrn.CASH._.SCHEDULE." localSheetId="37" hidden="1">{"DSBT",#N/A,FALSE,"DSBT";"CASHPAY",#N/A,FALSE,"CASHPAY"}</definedName>
    <definedName name="wrn.CASH._.SCHEDULE." localSheetId="39" hidden="1">{"DSBT",#N/A,FALSE,"DSBT";"CASHPAY",#N/A,FALSE,"CASHPAY"}</definedName>
    <definedName name="wrn.CASH._.SCHEDULE." localSheetId="40" hidden="1">{"DSBT",#N/A,FALSE,"DSBT";"CASHPAY",#N/A,FALSE,"CASHPAY"}</definedName>
    <definedName name="wrn.CASH._.SCHEDULE." localSheetId="44" hidden="1">{"DSBT",#N/A,FALSE,"DSBT";"CASHPAY",#N/A,FALSE,"CASHPAY"}</definedName>
    <definedName name="wrn.CASH._.SCHEDULE." hidden="1">{"DSBT",#N/A,FALSE,"DSBT";"CASHPAY",#N/A,FALSE,"CASHPAY"}</definedName>
    <definedName name="wrn.CASHDR._.PORT." localSheetId="51" hidden="1">{"CASH BALANCING",#N/A,FALSE,"CASH";"CASH REPORT",#N/A,FALSE,"CASH"}</definedName>
    <definedName name="wrn.CASHDR._.PORT." localSheetId="69" hidden="1">{"CASH BALANCING",#N/A,FALSE,"CASH";"CASH REPORT",#N/A,FALSE,"CASH"}</definedName>
    <definedName name="wrn.CASHDR._.PORT." localSheetId="53" hidden="1">{"CASH BALANCING",#N/A,FALSE,"CASH";"CASH REPORT",#N/A,FALSE,"CASH"}</definedName>
    <definedName name="wrn.CASHDR._.PORT." localSheetId="55" hidden="1">{"CASH BALANCING",#N/A,FALSE,"CASH";"CASH REPORT",#N/A,FALSE,"CASH"}</definedName>
    <definedName name="wrn.CASHDR._.PORT." localSheetId="57" hidden="1">{"CASH BALANCING",#N/A,FALSE,"CASH";"CASH REPORT",#N/A,FALSE,"CASH"}</definedName>
    <definedName name="wrn.CASHDR._.PORT." localSheetId="61" hidden="1">{"CASH BALANCING",#N/A,FALSE,"CASH";"CASH REPORT",#N/A,FALSE,"CASH"}</definedName>
    <definedName name="wrn.CASHDR._.PORT." localSheetId="67" hidden="1">{"CASH BALANCING",#N/A,FALSE,"CASH";"CASH REPORT",#N/A,FALSE,"CASH"}</definedName>
    <definedName name="wrn.CASHDR._.PORT." localSheetId="37" hidden="1">{"CASH BALANCING",#N/A,FALSE,"CASH";"CASH REPORT",#N/A,FALSE,"CASH"}</definedName>
    <definedName name="wrn.CASHDR._.PORT." localSheetId="39" hidden="1">{"CASH BALANCING",#N/A,FALSE,"CASH";"CASH REPORT",#N/A,FALSE,"CASH"}</definedName>
    <definedName name="wrn.CASHDR._.PORT." localSheetId="40" hidden="1">{"CASH BALANCING",#N/A,FALSE,"CASH";"CASH REPORT",#N/A,FALSE,"CASH"}</definedName>
    <definedName name="wrn.CASHDR._.PORT." localSheetId="44" hidden="1">{"CASH BALANCING",#N/A,FALSE,"CASH";"CASH REPORT",#N/A,FALSE,"CASH"}</definedName>
    <definedName name="wrn.CASHDR._.PORT." hidden="1">{"CASH BALANCING",#N/A,FALSE,"CASH";"CASH REPORT",#N/A,FALSE,"CASH"}</definedName>
    <definedName name="wrn.DISBURSE." localSheetId="51" hidden="1">{"DISPAG1",#N/A,FALSE,"DISBURSE";"DISPAG2",#N/A,FALSE,"DISBURSE";"ACTDIS",#N/A,FALSE,"DISBURSE";"ACTOUT",#N/A,FALSE,"DISBURSE";"TOTDIFF",#N/A,FALSE,"DISBURSE";"REVDIS",#N/A,FALSE,"DISBURSE"}</definedName>
    <definedName name="wrn.DISBURSE." localSheetId="69" hidden="1">{"DISPAG1",#N/A,FALSE,"DISBURSE";"DISPAG2",#N/A,FALSE,"DISBURSE";"ACTDIS",#N/A,FALSE,"DISBURSE";"ACTOUT",#N/A,FALSE,"DISBURSE";"TOTDIFF",#N/A,FALSE,"DISBURSE";"REVDIS",#N/A,FALSE,"DISBURSE"}</definedName>
    <definedName name="wrn.DISBURSE." localSheetId="53" hidden="1">{"DISPAG1",#N/A,FALSE,"DISBURSE";"DISPAG2",#N/A,FALSE,"DISBURSE";"ACTDIS",#N/A,FALSE,"DISBURSE";"ACTOUT",#N/A,FALSE,"DISBURSE";"TOTDIFF",#N/A,FALSE,"DISBURSE";"REVDIS",#N/A,FALSE,"DISBURSE"}</definedName>
    <definedName name="wrn.DISBURSE." localSheetId="55" hidden="1">{"DISPAG1",#N/A,FALSE,"DISBURSE";"DISPAG2",#N/A,FALSE,"DISBURSE";"ACTDIS",#N/A,FALSE,"DISBURSE";"ACTOUT",#N/A,FALSE,"DISBURSE";"TOTDIFF",#N/A,FALSE,"DISBURSE";"REVDIS",#N/A,FALSE,"DISBURSE"}</definedName>
    <definedName name="wrn.DISBURSE." localSheetId="57" hidden="1">{"DISPAG1",#N/A,FALSE,"DISBURSE";"DISPAG2",#N/A,FALSE,"DISBURSE";"ACTDIS",#N/A,FALSE,"DISBURSE";"ACTOUT",#N/A,FALSE,"DISBURSE";"TOTDIFF",#N/A,FALSE,"DISBURSE";"REVDIS",#N/A,FALSE,"DISBURSE"}</definedName>
    <definedName name="wrn.DISBURSE." localSheetId="61" hidden="1">{"DISPAG1",#N/A,FALSE,"DISBURSE";"DISPAG2",#N/A,FALSE,"DISBURSE";"ACTDIS",#N/A,FALSE,"DISBURSE";"ACTOUT",#N/A,FALSE,"DISBURSE";"TOTDIFF",#N/A,FALSE,"DISBURSE";"REVDIS",#N/A,FALSE,"DISBURSE"}</definedName>
    <definedName name="wrn.DISBURSE." localSheetId="67" hidden="1">{"DISPAG1",#N/A,FALSE,"DISBURSE";"DISPAG2",#N/A,FALSE,"DISBURSE";"ACTDIS",#N/A,FALSE,"DISBURSE";"ACTOUT",#N/A,FALSE,"DISBURSE";"TOTDIFF",#N/A,FALSE,"DISBURSE";"REVDIS",#N/A,FALSE,"DISBURSE"}</definedName>
    <definedName name="wrn.DISBURSE." localSheetId="37" hidden="1">{"DISPAG1",#N/A,FALSE,"DISBURSE";"DISPAG2",#N/A,FALSE,"DISBURSE";"ACTDIS",#N/A,FALSE,"DISBURSE";"ACTOUT",#N/A,FALSE,"DISBURSE";"TOTDIFF",#N/A,FALSE,"DISBURSE";"REVDIS",#N/A,FALSE,"DISBURSE"}</definedName>
    <definedName name="wrn.DISBURSE." localSheetId="39" hidden="1">{"DISPAG1",#N/A,FALSE,"DISBURSE";"DISPAG2",#N/A,FALSE,"DISBURSE";"ACTDIS",#N/A,FALSE,"DISBURSE";"ACTOUT",#N/A,FALSE,"DISBURSE";"TOTDIFF",#N/A,FALSE,"DISBURSE";"REVDIS",#N/A,FALSE,"DISBURSE"}</definedName>
    <definedName name="wrn.DISBURSE." localSheetId="40" hidden="1">{"DISPAG1",#N/A,FALSE,"DISBURSE";"DISPAG2",#N/A,FALSE,"DISBURSE";"ACTDIS",#N/A,FALSE,"DISBURSE";"ACTOUT",#N/A,FALSE,"DISBURSE";"TOTDIFF",#N/A,FALSE,"DISBURSE";"REVDIS",#N/A,FALSE,"DISBURSE"}</definedName>
    <definedName name="wrn.DISBURSE." localSheetId="44" hidden="1">{"DISPAG1",#N/A,FALSE,"DISBURSE";"DISPAG2",#N/A,FALSE,"DISBURSE";"ACTDIS",#N/A,FALSE,"DISBURSE";"ACTOUT",#N/A,FALSE,"DISBURSE";"TOTDIFF",#N/A,FALSE,"DISBURSE";"REVDIS",#N/A,FALSE,"DISBURSE"}</definedName>
    <definedName name="wrn.DISBURSE." hidden="1">{"DISPAG1",#N/A,FALSE,"DISBURSE";"DISPAG2",#N/A,FALSE,"DISBURSE";"ACTDIS",#N/A,FALSE,"DISBURSE";"ACTOUT",#N/A,FALSE,"DISBURSE";"TOTDIFF",#N/A,FALSE,"DISBURSE";"REVDIS",#N/A,FALSE,"DISBURSE"}</definedName>
    <definedName name="wrn.FMRB." localSheetId="51" hidden="1">{"ESTIMATES",#N/A,FALSE,"CASH"}</definedName>
    <definedName name="wrn.FMRB." localSheetId="69" hidden="1">{"ESTIMATES",#N/A,FALSE,"CASH"}</definedName>
    <definedName name="wrn.FMRB." localSheetId="53" hidden="1">{"ESTIMATES",#N/A,FALSE,"CASH"}</definedName>
    <definedName name="wrn.FMRB." localSheetId="55" hidden="1">{"ESTIMATES",#N/A,FALSE,"CASH"}</definedName>
    <definedName name="wrn.FMRB." localSheetId="57" hidden="1">{"ESTIMATES",#N/A,FALSE,"CASH"}</definedName>
    <definedName name="wrn.FMRB." localSheetId="61" hidden="1">{"ESTIMATES",#N/A,FALSE,"CASH"}</definedName>
    <definedName name="wrn.FMRB." localSheetId="67" hidden="1">{"ESTIMATES",#N/A,FALSE,"CASH"}</definedName>
    <definedName name="wrn.FMRB." localSheetId="37" hidden="1">{"ESTIMATES",#N/A,FALSE,"CASH"}</definedName>
    <definedName name="wrn.FMRB." localSheetId="39" hidden="1">{"ESTIMATES",#N/A,FALSE,"CASH"}</definedName>
    <definedName name="wrn.FMRB." localSheetId="40" hidden="1">{"ESTIMATES",#N/A,FALSE,"CASH"}</definedName>
    <definedName name="wrn.FMRB." localSheetId="44" hidden="1">{"ESTIMATES",#N/A,FALSE,"CASH"}</definedName>
    <definedName name="wrn.FMRB." hidden="1">{"ESTIMATES",#N/A,FALSE,"CASH"}</definedName>
    <definedName name="x" localSheetId="46">#REF!</definedName>
    <definedName name="x" localSheetId="39">#REF!</definedName>
    <definedName name="x" localSheetId="40">#REF!</definedName>
    <definedName name="x" localSheetId="41">#REF!</definedName>
    <definedName name="x">#REF!</definedName>
    <definedName name="x_axis">OFFSET([6]Graphing!$B$3,[6]Graphing!$E$21,0,[6]Graphing!$E$23,1)</definedName>
    <definedName name="XEU" localSheetId="46">'[4]note 19'!#REF!</definedName>
    <definedName name="XEU" localSheetId="39">'[4]note 19'!#REF!</definedName>
    <definedName name="XEU" localSheetId="40">'[4]note 19'!#REF!</definedName>
    <definedName name="XEU" localSheetId="41">'[4]note 19'!#REF!</definedName>
    <definedName name="XEU">'[4]note 19'!#REF!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5" i="169" l="1"/>
  <c r="D31" i="169"/>
  <c r="D27" i="169"/>
  <c r="D23" i="169"/>
  <c r="D19" i="169"/>
  <c r="D15" i="169"/>
  <c r="D11" i="169"/>
  <c r="D7" i="169"/>
  <c r="F72" i="155"/>
  <c r="F71" i="155"/>
  <c r="F70" i="155"/>
  <c r="Z131" i="147"/>
  <c r="AB131" i="147" s="1"/>
  <c r="Y131" i="147"/>
  <c r="X131" i="147"/>
  <c r="W131" i="147"/>
  <c r="AB130" i="147"/>
  <c r="Z130" i="147"/>
  <c r="X130" i="147"/>
  <c r="W130" i="147"/>
  <c r="Y129" i="147"/>
  <c r="X129" i="147"/>
  <c r="W129" i="147"/>
  <c r="Z128" i="147"/>
  <c r="AB128" i="147" s="1"/>
  <c r="Y128" i="147"/>
  <c r="X128" i="147"/>
  <c r="W128" i="147"/>
  <c r="AA127" i="147"/>
  <c r="Z127" i="147"/>
  <c r="AB127" i="147" s="1"/>
  <c r="Y127" i="147"/>
  <c r="X127" i="147"/>
  <c r="W127" i="147"/>
  <c r="Y130" i="147" s="1"/>
  <c r="AA130" i="147" s="1"/>
  <c r="AB126" i="147"/>
  <c r="Z126" i="147"/>
  <c r="X126" i="147"/>
  <c r="Z129" i="147" s="1"/>
  <c r="AB129" i="147" s="1"/>
  <c r="W126" i="147"/>
  <c r="Y125" i="147"/>
  <c r="X125" i="147"/>
  <c r="W125" i="147"/>
  <c r="Z124" i="147"/>
  <c r="AB124" i="147" s="1"/>
  <c r="Y124" i="147"/>
  <c r="X124" i="147"/>
  <c r="W124" i="147"/>
  <c r="Z123" i="147"/>
  <c r="AB123" i="147" s="1"/>
  <c r="Y123" i="147"/>
  <c r="X123" i="147"/>
  <c r="W123" i="147"/>
  <c r="Y126" i="147" s="1"/>
  <c r="AB122" i="147"/>
  <c r="Z122" i="147"/>
  <c r="X122" i="147"/>
  <c r="Z125" i="147" s="1"/>
  <c r="AB125" i="147" s="1"/>
  <c r="W122" i="147"/>
  <c r="Y121" i="147"/>
  <c r="X121" i="147"/>
  <c r="W121" i="147"/>
  <c r="Z120" i="147"/>
  <c r="AB120" i="147" s="1"/>
  <c r="Y120" i="147"/>
  <c r="X120" i="147"/>
  <c r="W120" i="147"/>
  <c r="Z119" i="147"/>
  <c r="AB119" i="147" s="1"/>
  <c r="Y119" i="147"/>
  <c r="X119" i="147"/>
  <c r="W119" i="147"/>
  <c r="Y122" i="147" s="1"/>
  <c r="AB118" i="147"/>
  <c r="Z118" i="147"/>
  <c r="X118" i="147"/>
  <c r="Z121" i="147" s="1"/>
  <c r="AB121" i="147" s="1"/>
  <c r="W118" i="147"/>
  <c r="Y117" i="147"/>
  <c r="X117" i="147"/>
  <c r="W117" i="147"/>
  <c r="Z116" i="147"/>
  <c r="AB116" i="147" s="1"/>
  <c r="Y116" i="147"/>
  <c r="X116" i="147"/>
  <c r="W116" i="147"/>
  <c r="Z115" i="147"/>
  <c r="AB115" i="147" s="1"/>
  <c r="Y115" i="147"/>
  <c r="X115" i="147"/>
  <c r="W115" i="147"/>
  <c r="Y118" i="147" s="1"/>
  <c r="AB114" i="147"/>
  <c r="Z114" i="147"/>
  <c r="X114" i="147"/>
  <c r="Z117" i="147" s="1"/>
  <c r="AB117" i="147" s="1"/>
  <c r="W114" i="147"/>
  <c r="Y113" i="147"/>
  <c r="X113" i="147"/>
  <c r="W113" i="147"/>
  <c r="Z112" i="147"/>
  <c r="AB112" i="147" s="1"/>
  <c r="Y112" i="147"/>
  <c r="AA112" i="147" s="1"/>
  <c r="X112" i="147"/>
  <c r="W112" i="147"/>
  <c r="AA111" i="147"/>
  <c r="Z111" i="147"/>
  <c r="AB111" i="147" s="1"/>
  <c r="Y111" i="147"/>
  <c r="X111" i="147"/>
  <c r="W111" i="147"/>
  <c r="Y114" i="147" s="1"/>
  <c r="AA114" i="147" s="1"/>
  <c r="AB110" i="147"/>
  <c r="Z110" i="147"/>
  <c r="X110" i="147"/>
  <c r="Z113" i="147" s="1"/>
  <c r="AB113" i="147" s="1"/>
  <c r="W110" i="147"/>
  <c r="Y109" i="147"/>
  <c r="X109" i="147"/>
  <c r="W109" i="147"/>
  <c r="Z108" i="147"/>
  <c r="AB108" i="147" s="1"/>
  <c r="Y108" i="147"/>
  <c r="X108" i="147"/>
  <c r="W108" i="147"/>
  <c r="Z107" i="147"/>
  <c r="AB107" i="147" s="1"/>
  <c r="Y107" i="147"/>
  <c r="X107" i="147"/>
  <c r="W107" i="147"/>
  <c r="Y110" i="147" s="1"/>
  <c r="AB106" i="147"/>
  <c r="Z106" i="147"/>
  <c r="X106" i="147"/>
  <c r="Z109" i="147" s="1"/>
  <c r="AB109" i="147" s="1"/>
  <c r="W106" i="147"/>
  <c r="Y105" i="147"/>
  <c r="X105" i="147"/>
  <c r="W105" i="147"/>
  <c r="Z104" i="147"/>
  <c r="AB104" i="147" s="1"/>
  <c r="Y104" i="147"/>
  <c r="X104" i="147"/>
  <c r="W104" i="147"/>
  <c r="Z103" i="147"/>
  <c r="AB103" i="147" s="1"/>
  <c r="Y103" i="147"/>
  <c r="X103" i="147"/>
  <c r="W103" i="147"/>
  <c r="Y106" i="147" s="1"/>
  <c r="AB102" i="147"/>
  <c r="Z102" i="147"/>
  <c r="X102" i="147"/>
  <c r="Z105" i="147" s="1"/>
  <c r="AB105" i="147" s="1"/>
  <c r="W102" i="147"/>
  <c r="Y101" i="147"/>
  <c r="AA101" i="147" s="1"/>
  <c r="X101" i="147"/>
  <c r="W101" i="147"/>
  <c r="Z100" i="147"/>
  <c r="AB100" i="147" s="1"/>
  <c r="Y100" i="147"/>
  <c r="X100" i="147"/>
  <c r="W100" i="147"/>
  <c r="Z99" i="147"/>
  <c r="AB99" i="147" s="1"/>
  <c r="Y99" i="147"/>
  <c r="X99" i="147"/>
  <c r="W99" i="147"/>
  <c r="Y102" i="147" s="1"/>
  <c r="AB98" i="147"/>
  <c r="Z98" i="147"/>
  <c r="X98" i="147"/>
  <c r="Z101" i="147" s="1"/>
  <c r="AB101" i="147" s="1"/>
  <c r="W98" i="147"/>
  <c r="Y97" i="147"/>
  <c r="X97" i="147"/>
  <c r="W97" i="147"/>
  <c r="Z96" i="147"/>
  <c r="AB96" i="147" s="1"/>
  <c r="Y96" i="147"/>
  <c r="AA96" i="147" s="1"/>
  <c r="X96" i="147"/>
  <c r="W96" i="147"/>
  <c r="AB95" i="147"/>
  <c r="Z95" i="147"/>
  <c r="Y95" i="147"/>
  <c r="X95" i="147"/>
  <c r="W95" i="147"/>
  <c r="Y98" i="147" s="1"/>
  <c r="AB94" i="147"/>
  <c r="Z94" i="147"/>
  <c r="X94" i="147"/>
  <c r="Z97" i="147" s="1"/>
  <c r="AB97" i="147" s="1"/>
  <c r="W94" i="147"/>
  <c r="Y93" i="147"/>
  <c r="X93" i="147"/>
  <c r="W93" i="147"/>
  <c r="AA92" i="147"/>
  <c r="Z92" i="147"/>
  <c r="AB92" i="147" s="1"/>
  <c r="Y92" i="147"/>
  <c r="X92" i="147"/>
  <c r="W92" i="147"/>
  <c r="AB91" i="147"/>
  <c r="Z91" i="147"/>
  <c r="Y91" i="147"/>
  <c r="X91" i="147"/>
  <c r="W91" i="147"/>
  <c r="Y94" i="147" s="1"/>
  <c r="AB90" i="147"/>
  <c r="Z90" i="147"/>
  <c r="X90" i="147"/>
  <c r="Z93" i="147" s="1"/>
  <c r="AB93" i="147" s="1"/>
  <c r="W90" i="147"/>
  <c r="Z89" i="147"/>
  <c r="AB89" i="147" s="1"/>
  <c r="Y89" i="147"/>
  <c r="X89" i="147"/>
  <c r="W89" i="147"/>
  <c r="Z88" i="147"/>
  <c r="AB88" i="147" s="1"/>
  <c r="Y88" i="147"/>
  <c r="X88" i="147"/>
  <c r="W88" i="147"/>
  <c r="AB87" i="147"/>
  <c r="Y87" i="147"/>
  <c r="X87" i="147"/>
  <c r="W87" i="147"/>
  <c r="Y90" i="147" s="1"/>
  <c r="AA90" i="147" s="1"/>
  <c r="AB86" i="147"/>
  <c r="X86" i="147"/>
  <c r="W86" i="147"/>
  <c r="Z85" i="147"/>
  <c r="AB85" i="147" s="1"/>
  <c r="Y85" i="147"/>
  <c r="X85" i="147"/>
  <c r="W85" i="147"/>
  <c r="Z84" i="147"/>
  <c r="AB84" i="147" s="1"/>
  <c r="X84" i="147"/>
  <c r="Z87" i="147" s="1"/>
  <c r="W84" i="147"/>
  <c r="AA83" i="147"/>
  <c r="X83" i="147"/>
  <c r="Z86" i="147" s="1"/>
  <c r="W83" i="147"/>
  <c r="Y86" i="147" s="1"/>
  <c r="AA86" i="147" s="1"/>
  <c r="AB82" i="147"/>
  <c r="X82" i="147"/>
  <c r="W82" i="147"/>
  <c r="Y81" i="147"/>
  <c r="X81" i="147"/>
  <c r="W81" i="147"/>
  <c r="Y84" i="147" s="1"/>
  <c r="AA80" i="147"/>
  <c r="Z80" i="147"/>
  <c r="AB80" i="147" s="1"/>
  <c r="X80" i="147"/>
  <c r="Z83" i="147" s="1"/>
  <c r="AB83" i="147" s="1"/>
  <c r="W80" i="147"/>
  <c r="Y83" i="147" s="1"/>
  <c r="X79" i="147"/>
  <c r="Z82" i="147" s="1"/>
  <c r="W79" i="147"/>
  <c r="Y82" i="147" s="1"/>
  <c r="AA82" i="147" s="1"/>
  <c r="AB78" i="147"/>
  <c r="X78" i="147"/>
  <c r="Z81" i="147" s="1"/>
  <c r="AB81" i="147" s="1"/>
  <c r="W78" i="147"/>
  <c r="Z77" i="147"/>
  <c r="AB77" i="147" s="1"/>
  <c r="Y77" i="147"/>
  <c r="X77" i="147"/>
  <c r="W77" i="147"/>
  <c r="Y80" i="147" s="1"/>
  <c r="Z76" i="147"/>
  <c r="AB76" i="147" s="1"/>
  <c r="X76" i="147"/>
  <c r="Z79" i="147" s="1"/>
  <c r="AB79" i="147" s="1"/>
  <c r="W76" i="147"/>
  <c r="Y79" i="147" s="1"/>
  <c r="AA75" i="147"/>
  <c r="X75" i="147"/>
  <c r="Z78" i="147" s="1"/>
  <c r="W75" i="147"/>
  <c r="Y78" i="147" s="1"/>
  <c r="AA78" i="147" s="1"/>
  <c r="AB74" i="147"/>
  <c r="X74" i="147"/>
  <c r="W74" i="147"/>
  <c r="X73" i="147"/>
  <c r="W73" i="147"/>
  <c r="Y76" i="147" s="1"/>
  <c r="AA72" i="147"/>
  <c r="X72" i="147"/>
  <c r="Z75" i="147" s="1"/>
  <c r="AB75" i="147" s="1"/>
  <c r="W72" i="147"/>
  <c r="Y75" i="147" s="1"/>
  <c r="X71" i="147"/>
  <c r="Z74" i="147" s="1"/>
  <c r="W71" i="147"/>
  <c r="Y74" i="147" s="1"/>
  <c r="AA74" i="147" s="1"/>
  <c r="X70" i="147"/>
  <c r="Z73" i="147" s="1"/>
  <c r="AB73" i="147" s="1"/>
  <c r="W70" i="147"/>
  <c r="Y73" i="147" s="1"/>
  <c r="AA73" i="147" s="1"/>
  <c r="X69" i="147"/>
  <c r="Z72" i="147" s="1"/>
  <c r="AB72" i="147" s="1"/>
  <c r="W69" i="147"/>
  <c r="Y72" i="147" s="1"/>
  <c r="Y68" i="147"/>
  <c r="AA68" i="147" s="1"/>
  <c r="X68" i="147"/>
  <c r="Z71" i="147" s="1"/>
  <c r="AB71" i="147" s="1"/>
  <c r="W68" i="147"/>
  <c r="Y71" i="147" s="1"/>
  <c r="AA71" i="147" s="1"/>
  <c r="Z67" i="147"/>
  <c r="AB67" i="147" s="1"/>
  <c r="X67" i="147"/>
  <c r="Z70" i="147" s="1"/>
  <c r="AB70" i="147" s="1"/>
  <c r="W67" i="147"/>
  <c r="Y70" i="147" s="1"/>
  <c r="AA70" i="147" s="1"/>
  <c r="X66" i="147"/>
  <c r="Z69" i="147" s="1"/>
  <c r="AB69" i="147" s="1"/>
  <c r="W66" i="147"/>
  <c r="Y69" i="147" s="1"/>
  <c r="AA69" i="147" s="1"/>
  <c r="AB65" i="147"/>
  <c r="Z65" i="147"/>
  <c r="X65" i="147"/>
  <c r="Z68" i="147" s="1"/>
  <c r="AB68" i="147" s="1"/>
  <c r="W65" i="147"/>
  <c r="Y64" i="147"/>
  <c r="AA64" i="147" s="1"/>
  <c r="X64" i="147"/>
  <c r="W64" i="147"/>
  <c r="Y67" i="147" s="1"/>
  <c r="AA67" i="147" s="1"/>
  <c r="Z63" i="147"/>
  <c r="AB63" i="147" s="1"/>
  <c r="X63" i="147"/>
  <c r="Z66" i="147" s="1"/>
  <c r="AB66" i="147" s="1"/>
  <c r="W63" i="147"/>
  <c r="Y66" i="147" s="1"/>
  <c r="AA66" i="147" s="1"/>
  <c r="X62" i="147"/>
  <c r="W62" i="147"/>
  <c r="Y65" i="147" s="1"/>
  <c r="AA65" i="147" s="1"/>
  <c r="X61" i="147"/>
  <c r="Z64" i="147" s="1"/>
  <c r="AB64" i="147" s="1"/>
  <c r="W61" i="147"/>
  <c r="Y60" i="147"/>
  <c r="AA60" i="147" s="1"/>
  <c r="X60" i="147"/>
  <c r="W60" i="147"/>
  <c r="Y63" i="147" s="1"/>
  <c r="AA63" i="147" s="1"/>
  <c r="Z59" i="147"/>
  <c r="AB59" i="147" s="1"/>
  <c r="X59" i="147"/>
  <c r="Z62" i="147" s="1"/>
  <c r="AB62" i="147" s="1"/>
  <c r="W59" i="147"/>
  <c r="Y62" i="147" s="1"/>
  <c r="AA62" i="147" s="1"/>
  <c r="X58" i="147"/>
  <c r="Z61" i="147" s="1"/>
  <c r="AB61" i="147" s="1"/>
  <c r="W58" i="147"/>
  <c r="Y61" i="147" s="1"/>
  <c r="AA61" i="147" s="1"/>
  <c r="AB57" i="147"/>
  <c r="X57" i="147"/>
  <c r="Z60" i="147" s="1"/>
  <c r="AB60" i="147" s="1"/>
  <c r="W57" i="147"/>
  <c r="Y56" i="147"/>
  <c r="AA56" i="147" s="1"/>
  <c r="X56" i="147"/>
  <c r="W56" i="147"/>
  <c r="Y59" i="147" s="1"/>
  <c r="AA59" i="147" s="1"/>
  <c r="Z55" i="147"/>
  <c r="AB55" i="147" s="1"/>
  <c r="X55" i="147"/>
  <c r="Z58" i="147" s="1"/>
  <c r="AB58" i="147" s="1"/>
  <c r="W55" i="147"/>
  <c r="Y58" i="147" s="1"/>
  <c r="AA58" i="147" s="1"/>
  <c r="AA54" i="147"/>
  <c r="Y54" i="147"/>
  <c r="X54" i="147"/>
  <c r="Z57" i="147" s="1"/>
  <c r="W54" i="147"/>
  <c r="Y57" i="147" s="1"/>
  <c r="AA57" i="147" s="1"/>
  <c r="AB53" i="147"/>
  <c r="Z53" i="147"/>
  <c r="X53" i="147"/>
  <c r="Z56" i="147" s="1"/>
  <c r="AB56" i="147" s="1"/>
  <c r="W53" i="147"/>
  <c r="Y52" i="147"/>
  <c r="AA52" i="147" s="1"/>
  <c r="X52" i="147"/>
  <c r="W52" i="147"/>
  <c r="Y55" i="147" s="1"/>
  <c r="AA55" i="147" s="1"/>
  <c r="Z51" i="147"/>
  <c r="AB51" i="147" s="1"/>
  <c r="X51" i="147"/>
  <c r="Z54" i="147" s="1"/>
  <c r="AB54" i="147" s="1"/>
  <c r="W51" i="147"/>
  <c r="X50" i="147"/>
  <c r="W50" i="147"/>
  <c r="Y53" i="147" s="1"/>
  <c r="AA53" i="147" s="1"/>
  <c r="AB49" i="147"/>
  <c r="X49" i="147"/>
  <c r="Z52" i="147" s="1"/>
  <c r="AB52" i="147" s="1"/>
  <c r="W49" i="147"/>
  <c r="Y48" i="147"/>
  <c r="AA48" i="147" s="1"/>
  <c r="X48" i="147"/>
  <c r="W48" i="147"/>
  <c r="Y51" i="147" s="1"/>
  <c r="AA51" i="147" s="1"/>
  <c r="Z47" i="147"/>
  <c r="AB47" i="147" s="1"/>
  <c r="X47" i="147"/>
  <c r="Z50" i="147" s="1"/>
  <c r="AB50" i="147" s="1"/>
  <c r="W47" i="147"/>
  <c r="Y50" i="147" s="1"/>
  <c r="AA50" i="147" s="1"/>
  <c r="AA46" i="147"/>
  <c r="X46" i="147"/>
  <c r="Z49" i="147" s="1"/>
  <c r="W46" i="147"/>
  <c r="Y49" i="147" s="1"/>
  <c r="AA49" i="147" s="1"/>
  <c r="X45" i="147"/>
  <c r="Z48" i="147" s="1"/>
  <c r="AB48" i="147" s="1"/>
  <c r="W45" i="147"/>
  <c r="Y44" i="147"/>
  <c r="AA44" i="147" s="1"/>
  <c r="X44" i="147"/>
  <c r="W44" i="147"/>
  <c r="Y47" i="147" s="1"/>
  <c r="AA47" i="147" s="1"/>
  <c r="Z43" i="147"/>
  <c r="AB43" i="147" s="1"/>
  <c r="X43" i="147"/>
  <c r="Z46" i="147" s="1"/>
  <c r="AB46" i="147" s="1"/>
  <c r="W43" i="147"/>
  <c r="Y46" i="147" s="1"/>
  <c r="X42" i="147"/>
  <c r="Z45" i="147" s="1"/>
  <c r="AB45" i="147" s="1"/>
  <c r="W42" i="147"/>
  <c r="Y45" i="147" s="1"/>
  <c r="AA45" i="147" s="1"/>
  <c r="X41" i="147"/>
  <c r="Z44" i="147" s="1"/>
  <c r="AB44" i="147" s="1"/>
  <c r="W41" i="147"/>
  <c r="Y40" i="147"/>
  <c r="AA40" i="147" s="1"/>
  <c r="X40" i="147"/>
  <c r="W40" i="147"/>
  <c r="Y43" i="147" s="1"/>
  <c r="AA43" i="147" s="1"/>
  <c r="Z39" i="147"/>
  <c r="AB39" i="147" s="1"/>
  <c r="X39" i="147"/>
  <c r="Z42" i="147" s="1"/>
  <c r="AB42" i="147" s="1"/>
  <c r="W39" i="147"/>
  <c r="Y42" i="147" s="1"/>
  <c r="AA42" i="147" s="1"/>
  <c r="X38" i="147"/>
  <c r="Z41" i="147" s="1"/>
  <c r="AB41" i="147" s="1"/>
  <c r="W38" i="147"/>
  <c r="Y41" i="147" s="1"/>
  <c r="AA41" i="147" s="1"/>
  <c r="X37" i="147"/>
  <c r="Z40" i="147" s="1"/>
  <c r="AB40" i="147" s="1"/>
  <c r="W37" i="147"/>
  <c r="Y36" i="147"/>
  <c r="AA36" i="147" s="1"/>
  <c r="X36" i="147"/>
  <c r="W36" i="147"/>
  <c r="Y39" i="147" s="1"/>
  <c r="AA39" i="147" s="1"/>
  <c r="Z35" i="147"/>
  <c r="AB35" i="147" s="1"/>
  <c r="X35" i="147"/>
  <c r="Z38" i="147" s="1"/>
  <c r="AB38" i="147" s="1"/>
  <c r="W35" i="147"/>
  <c r="Y38" i="147" s="1"/>
  <c r="AA38" i="147" s="1"/>
  <c r="X34" i="147"/>
  <c r="Z37" i="147" s="1"/>
  <c r="AB37" i="147" s="1"/>
  <c r="W34" i="147"/>
  <c r="Y37" i="147" s="1"/>
  <c r="AA37" i="147" s="1"/>
  <c r="X33" i="147"/>
  <c r="Z36" i="147" s="1"/>
  <c r="AB36" i="147" s="1"/>
  <c r="W33" i="147"/>
  <c r="Y32" i="147"/>
  <c r="AA32" i="147" s="1"/>
  <c r="X32" i="147"/>
  <c r="W32" i="147"/>
  <c r="Y35" i="147" s="1"/>
  <c r="AA35" i="147" s="1"/>
  <c r="Z31" i="147"/>
  <c r="AB31" i="147" s="1"/>
  <c r="X31" i="147"/>
  <c r="Z34" i="147" s="1"/>
  <c r="AB34" i="147" s="1"/>
  <c r="W31" i="147"/>
  <c r="Y34" i="147" s="1"/>
  <c r="AA34" i="147" s="1"/>
  <c r="X30" i="147"/>
  <c r="Z33" i="147" s="1"/>
  <c r="AB33" i="147" s="1"/>
  <c r="W30" i="147"/>
  <c r="Y33" i="147" s="1"/>
  <c r="AA33" i="147" s="1"/>
  <c r="X29" i="147"/>
  <c r="Z32" i="147" s="1"/>
  <c r="AB32" i="147" s="1"/>
  <c r="W29" i="147"/>
  <c r="Y28" i="147"/>
  <c r="AA28" i="147" s="1"/>
  <c r="X28" i="147"/>
  <c r="W28" i="147"/>
  <c r="Y31" i="147" s="1"/>
  <c r="AA31" i="147" s="1"/>
  <c r="Z27" i="147"/>
  <c r="AB27" i="147" s="1"/>
  <c r="X27" i="147"/>
  <c r="Z30" i="147" s="1"/>
  <c r="AB30" i="147" s="1"/>
  <c r="W27" i="147"/>
  <c r="Y30" i="147" s="1"/>
  <c r="AA30" i="147" s="1"/>
  <c r="X26" i="147"/>
  <c r="Z29" i="147" s="1"/>
  <c r="AB29" i="147" s="1"/>
  <c r="W26" i="147"/>
  <c r="Y29" i="147" s="1"/>
  <c r="AA29" i="147" s="1"/>
  <c r="X25" i="147"/>
  <c r="Z28" i="147" s="1"/>
  <c r="AB28" i="147" s="1"/>
  <c r="W25" i="147"/>
  <c r="Y24" i="147"/>
  <c r="AA24" i="147" s="1"/>
  <c r="X24" i="147"/>
  <c r="W24" i="147"/>
  <c r="Y27" i="147" s="1"/>
  <c r="AA27" i="147" s="1"/>
  <c r="Z23" i="147"/>
  <c r="AB23" i="147" s="1"/>
  <c r="X23" i="147"/>
  <c r="Z26" i="147" s="1"/>
  <c r="AB26" i="147" s="1"/>
  <c r="W23" i="147"/>
  <c r="Y26" i="147" s="1"/>
  <c r="AA26" i="147" s="1"/>
  <c r="X22" i="147"/>
  <c r="Z25" i="147" s="1"/>
  <c r="AB25" i="147" s="1"/>
  <c r="W22" i="147"/>
  <c r="Y25" i="147" s="1"/>
  <c r="AA25" i="147" s="1"/>
  <c r="X21" i="147"/>
  <c r="Z24" i="147" s="1"/>
  <c r="AB24" i="147" s="1"/>
  <c r="W21" i="147"/>
  <c r="Y20" i="147"/>
  <c r="AA20" i="147" s="1"/>
  <c r="X20" i="147"/>
  <c r="W20" i="147"/>
  <c r="Y23" i="147" s="1"/>
  <c r="AA23" i="147" s="1"/>
  <c r="Z19" i="147"/>
  <c r="AB19" i="147" s="1"/>
  <c r="X19" i="147"/>
  <c r="Z22" i="147" s="1"/>
  <c r="AB22" i="147" s="1"/>
  <c r="W19" i="147"/>
  <c r="Y22" i="147" s="1"/>
  <c r="AA22" i="147" s="1"/>
  <c r="X18" i="147"/>
  <c r="Z21" i="147" s="1"/>
  <c r="AB21" i="147" s="1"/>
  <c r="W18" i="147"/>
  <c r="Y21" i="147" s="1"/>
  <c r="AA21" i="147" s="1"/>
  <c r="X17" i="147"/>
  <c r="Z20" i="147" s="1"/>
  <c r="AB20" i="147" s="1"/>
  <c r="W17" i="147"/>
  <c r="Y16" i="147"/>
  <c r="AA16" i="147" s="1"/>
  <c r="X16" i="147"/>
  <c r="W16" i="147"/>
  <c r="Y19" i="147" s="1"/>
  <c r="AA19" i="147" s="1"/>
  <c r="Z15" i="147"/>
  <c r="AB15" i="147" s="1"/>
  <c r="X15" i="147"/>
  <c r="Z18" i="147" s="1"/>
  <c r="AB18" i="147" s="1"/>
  <c r="W15" i="147"/>
  <c r="Y18" i="147" s="1"/>
  <c r="AA18" i="147" s="1"/>
  <c r="X14" i="147"/>
  <c r="Z17" i="147" s="1"/>
  <c r="AB17" i="147" s="1"/>
  <c r="W14" i="147"/>
  <c r="Y17" i="147" s="1"/>
  <c r="AA17" i="147" s="1"/>
  <c r="X13" i="147"/>
  <c r="Z16" i="147" s="1"/>
  <c r="AB16" i="147" s="1"/>
  <c r="W13" i="147"/>
  <c r="Y12" i="147"/>
  <c r="AA12" i="147" s="1"/>
  <c r="X12" i="147"/>
  <c r="W12" i="147"/>
  <c r="Y15" i="147" s="1"/>
  <c r="AA15" i="147" s="1"/>
  <c r="Z11" i="147"/>
  <c r="AB11" i="147" s="1"/>
  <c r="X11" i="147"/>
  <c r="Z14" i="147" s="1"/>
  <c r="AB14" i="147" s="1"/>
  <c r="W11" i="147"/>
  <c r="Y14" i="147" s="1"/>
  <c r="AA14" i="147" s="1"/>
  <c r="X10" i="147"/>
  <c r="Z13" i="147" s="1"/>
  <c r="AB13" i="147" s="1"/>
  <c r="W10" i="147"/>
  <c r="Y13" i="147" s="1"/>
  <c r="AA13" i="147" s="1"/>
  <c r="X9" i="147"/>
  <c r="Z12" i="147" s="1"/>
  <c r="AB12" i="147" s="1"/>
  <c r="W9" i="147"/>
  <c r="Y8" i="147"/>
  <c r="AA8" i="147" s="1"/>
  <c r="X8" i="147"/>
  <c r="W8" i="147"/>
  <c r="Y11" i="147" s="1"/>
  <c r="AA11" i="147" s="1"/>
  <c r="Z7" i="147"/>
  <c r="AB7" i="147" s="1"/>
  <c r="X7" i="147"/>
  <c r="Z10" i="147" s="1"/>
  <c r="AB10" i="147" s="1"/>
  <c r="W7" i="147"/>
  <c r="Y10" i="147" s="1"/>
  <c r="AA10" i="147" s="1"/>
  <c r="X6" i="147"/>
  <c r="Z9" i="147" s="1"/>
  <c r="AB9" i="147" s="1"/>
  <c r="W6" i="147"/>
  <c r="Y9" i="147" s="1"/>
  <c r="AA9" i="147" s="1"/>
  <c r="X5" i="147"/>
  <c r="Z8" i="147" s="1"/>
  <c r="AB8" i="147" s="1"/>
  <c r="W5" i="147"/>
  <c r="X4" i="147"/>
  <c r="W4" i="147"/>
  <c r="Y7" i="147" s="1"/>
  <c r="AA7" i="147" s="1"/>
  <c r="X3" i="147"/>
  <c r="Z6" i="147" s="1"/>
  <c r="W3" i="147"/>
  <c r="AB6" i="147" l="1"/>
  <c r="AD3" i="147" s="1"/>
  <c r="AD4" i="147" s="1"/>
  <c r="AD5" i="147" s="1"/>
  <c r="AD6" i="147" s="1"/>
  <c r="AD7" i="147" s="1"/>
  <c r="AD8" i="147" s="1"/>
  <c r="AD9" i="147" s="1"/>
  <c r="AD10" i="147" s="1"/>
  <c r="AD11" i="147" s="1"/>
  <c r="AD12" i="147" s="1"/>
  <c r="AD13" i="147" s="1"/>
  <c r="AD14" i="147" s="1"/>
  <c r="AD15" i="147" s="1"/>
  <c r="AD16" i="147" s="1"/>
  <c r="AD17" i="147" s="1"/>
  <c r="AD18" i="147" s="1"/>
  <c r="AD19" i="147" s="1"/>
  <c r="AD20" i="147" s="1"/>
  <c r="AD21" i="147" s="1"/>
  <c r="AD22" i="147" s="1"/>
  <c r="AD23" i="147" s="1"/>
  <c r="AD24" i="147" s="1"/>
  <c r="AD25" i="147" s="1"/>
  <c r="AD26" i="147" s="1"/>
  <c r="AD27" i="147" s="1"/>
  <c r="AD28" i="147" s="1"/>
  <c r="AD29" i="147" s="1"/>
  <c r="AD30" i="147" s="1"/>
  <c r="AD31" i="147" s="1"/>
  <c r="AD32" i="147" s="1"/>
  <c r="AD33" i="147" s="1"/>
  <c r="AD34" i="147" s="1"/>
  <c r="AD35" i="147" s="1"/>
  <c r="AD36" i="147" s="1"/>
  <c r="AD37" i="147" s="1"/>
  <c r="AD38" i="147" s="1"/>
  <c r="AD39" i="147" s="1"/>
  <c r="AD40" i="147" s="1"/>
  <c r="AD41" i="147" s="1"/>
  <c r="AD42" i="147" s="1"/>
  <c r="AD43" i="147" s="1"/>
  <c r="AD44" i="147" s="1"/>
  <c r="AD45" i="147" s="1"/>
  <c r="AD46" i="147" s="1"/>
  <c r="AD47" i="147" s="1"/>
  <c r="AD48" i="147" s="1"/>
  <c r="AD49" i="147" s="1"/>
  <c r="AD50" i="147" s="1"/>
  <c r="AD51" i="147" s="1"/>
  <c r="AD52" i="147" s="1"/>
  <c r="AD53" i="147" s="1"/>
  <c r="AD54" i="147" s="1"/>
  <c r="AD55" i="147" s="1"/>
  <c r="AD56" i="147" s="1"/>
  <c r="AD57" i="147" s="1"/>
  <c r="AD58" i="147" s="1"/>
  <c r="AD59" i="147" s="1"/>
  <c r="AD60" i="147" s="1"/>
  <c r="AD61" i="147" s="1"/>
  <c r="AD62" i="147" s="1"/>
  <c r="AD63" i="147" s="1"/>
  <c r="AD64" i="147" s="1"/>
  <c r="AD65" i="147" s="1"/>
  <c r="AD66" i="147" s="1"/>
  <c r="AD67" i="147" s="1"/>
  <c r="AD68" i="147" s="1"/>
  <c r="AD69" i="147" s="1"/>
  <c r="AD70" i="147" s="1"/>
  <c r="AD71" i="147" s="1"/>
  <c r="AD72" i="147" s="1"/>
  <c r="AD73" i="147" s="1"/>
  <c r="AD74" i="147" s="1"/>
  <c r="AD75" i="147" s="1"/>
  <c r="AD76" i="147" s="1"/>
  <c r="AD77" i="147" s="1"/>
  <c r="AD78" i="147" s="1"/>
  <c r="AD79" i="147" s="1"/>
  <c r="AD80" i="147" s="1"/>
  <c r="AD81" i="147" s="1"/>
  <c r="AD82" i="147" s="1"/>
  <c r="AD83" i="147" s="1"/>
  <c r="AD84" i="147" s="1"/>
  <c r="AD85" i="147" s="1"/>
  <c r="AD86" i="147" s="1"/>
  <c r="AD87" i="147" s="1"/>
  <c r="AD88" i="147" s="1"/>
  <c r="AD89" i="147" s="1"/>
  <c r="AD90" i="147" s="1"/>
  <c r="AD91" i="147" s="1"/>
  <c r="AD92" i="147" s="1"/>
  <c r="AD93" i="147" s="1"/>
  <c r="AD94" i="147" s="1"/>
  <c r="AD95" i="147" s="1"/>
  <c r="AD96" i="147" s="1"/>
  <c r="AD97" i="147" s="1"/>
  <c r="AD98" i="147" s="1"/>
  <c r="AD99" i="147" s="1"/>
  <c r="AD100" i="147" s="1"/>
  <c r="AD101" i="147" s="1"/>
  <c r="AD102" i="147" s="1"/>
  <c r="AD103" i="147" s="1"/>
  <c r="AD104" i="147" s="1"/>
  <c r="AD105" i="147" s="1"/>
  <c r="AD106" i="147" s="1"/>
  <c r="AD107" i="147" s="1"/>
  <c r="AD108" i="147" s="1"/>
  <c r="AD109" i="147" s="1"/>
  <c r="AD110" i="147" s="1"/>
  <c r="AD111" i="147" s="1"/>
  <c r="AD112" i="147" s="1"/>
  <c r="AD113" i="147" s="1"/>
  <c r="AD114" i="147" s="1"/>
  <c r="AD115" i="147" s="1"/>
  <c r="AD116" i="147" s="1"/>
  <c r="AD117" i="147" s="1"/>
  <c r="AD118" i="147" s="1"/>
  <c r="AD119" i="147" s="1"/>
  <c r="AD120" i="147" s="1"/>
  <c r="AD121" i="147" s="1"/>
  <c r="AD122" i="147" s="1"/>
  <c r="AD123" i="147" s="1"/>
  <c r="AD124" i="147" s="1"/>
  <c r="AD125" i="147" s="1"/>
  <c r="AD126" i="147" s="1"/>
  <c r="AD127" i="147" s="1"/>
  <c r="AD128" i="147" s="1"/>
  <c r="AD129" i="147" s="1"/>
  <c r="AD130" i="147" s="1"/>
  <c r="AD131" i="147" s="1"/>
  <c r="Y6" i="147"/>
  <c r="AA6" i="147" s="1"/>
  <c r="AA94" i="147"/>
  <c r="AA131" i="147"/>
  <c r="AA115" i="147"/>
  <c r="AA99" i="147"/>
  <c r="AA95" i="147"/>
  <c r="AA87" i="147"/>
  <c r="AA119" i="147"/>
  <c r="AA103" i="147"/>
  <c r="AA88" i="147"/>
  <c r="AA84" i="147"/>
  <c r="AA79" i="147"/>
  <c r="AA76" i="147"/>
  <c r="AA123" i="147"/>
  <c r="AA107" i="147"/>
  <c r="AA91" i="147"/>
  <c r="AA117" i="147"/>
  <c r="AA128" i="147"/>
  <c r="AA81" i="147"/>
  <c r="AA93" i="147"/>
  <c r="AA97" i="147"/>
  <c r="AA110" i="147"/>
  <c r="AA108" i="147"/>
  <c r="AA113" i="147"/>
  <c r="AA126" i="147"/>
  <c r="AA124" i="147"/>
  <c r="AA129" i="147"/>
  <c r="AA106" i="147"/>
  <c r="AA104" i="147"/>
  <c r="AA109" i="147"/>
  <c r="AA122" i="147"/>
  <c r="AA120" i="147"/>
  <c r="AA125" i="147"/>
  <c r="AA77" i="147"/>
  <c r="AA85" i="147"/>
  <c r="AA89" i="147"/>
  <c r="AA98" i="147"/>
  <c r="AA102" i="147"/>
  <c r="AA100" i="147"/>
  <c r="AA105" i="147"/>
  <c r="AA118" i="147"/>
  <c r="AA116" i="147"/>
  <c r="AA121" i="147"/>
  <c r="AC3" i="147" l="1"/>
  <c r="AE3" i="147" l="1"/>
  <c r="AC4" i="147"/>
  <c r="AC5" i="147" l="1"/>
  <c r="AE4" i="147"/>
  <c r="AE5" i="147" l="1"/>
  <c r="AC6" i="147"/>
  <c r="AC7" i="147" l="1"/>
  <c r="AE6" i="147"/>
  <c r="AC8" i="147" l="1"/>
  <c r="AE7" i="147"/>
  <c r="AE8" i="147" l="1"/>
  <c r="AC9" i="147"/>
  <c r="AE9" i="147" l="1"/>
  <c r="AC10" i="147"/>
  <c r="AC11" i="147" l="1"/>
  <c r="AE10" i="147"/>
  <c r="AE11" i="147" l="1"/>
  <c r="AC12" i="147"/>
  <c r="AE12" i="147" l="1"/>
  <c r="AC13" i="147"/>
  <c r="AE13" i="147" l="1"/>
  <c r="AC14" i="147"/>
  <c r="AC15" i="147" l="1"/>
  <c r="AE14" i="147"/>
  <c r="AC16" i="147" l="1"/>
  <c r="AE15" i="147"/>
  <c r="AE16" i="147" l="1"/>
  <c r="AC17" i="147"/>
  <c r="AE17" i="147" l="1"/>
  <c r="AC18" i="147"/>
  <c r="AC19" i="147" l="1"/>
  <c r="AE18" i="147"/>
  <c r="AC20" i="147" l="1"/>
  <c r="AE19" i="147"/>
  <c r="AE20" i="147" l="1"/>
  <c r="AC21" i="147"/>
  <c r="AE21" i="147" l="1"/>
  <c r="AC22" i="147"/>
  <c r="AC23" i="147" l="1"/>
  <c r="AE22" i="147"/>
  <c r="AC24" i="147" l="1"/>
  <c r="AE23" i="147"/>
  <c r="AE24" i="147" l="1"/>
  <c r="AC25" i="147"/>
  <c r="AE25" i="147" l="1"/>
  <c r="AC26" i="147"/>
  <c r="AC27" i="147" l="1"/>
  <c r="AE26" i="147"/>
  <c r="AC28" i="147" l="1"/>
  <c r="AE27" i="147"/>
  <c r="AE28" i="147" l="1"/>
  <c r="AC29" i="147"/>
  <c r="AE29" i="147" l="1"/>
  <c r="AC30" i="147"/>
  <c r="AC31" i="147" l="1"/>
  <c r="AE30" i="147"/>
  <c r="AC32" i="147" l="1"/>
  <c r="AE31" i="147"/>
  <c r="AE32" i="147" l="1"/>
  <c r="AC33" i="147"/>
  <c r="AE33" i="147" l="1"/>
  <c r="AC34" i="147"/>
  <c r="AC35" i="147" l="1"/>
  <c r="AE34" i="147"/>
  <c r="AC36" i="147" l="1"/>
  <c r="AE35" i="147"/>
  <c r="AE36" i="147" l="1"/>
  <c r="AC37" i="147"/>
  <c r="AE37" i="147" l="1"/>
  <c r="AC38" i="147"/>
  <c r="AC39" i="147" l="1"/>
  <c r="AE38" i="147"/>
  <c r="AC40" i="147" l="1"/>
  <c r="AE39" i="147"/>
  <c r="AC41" i="147" l="1"/>
  <c r="AE40" i="147"/>
  <c r="AE41" i="147" l="1"/>
  <c r="AC42" i="147"/>
  <c r="AC43" i="147" l="1"/>
  <c r="AE42" i="147"/>
  <c r="AE43" i="147" l="1"/>
  <c r="AC44" i="147"/>
  <c r="AE44" i="147" l="1"/>
  <c r="AC45" i="147"/>
  <c r="AE45" i="147" l="1"/>
  <c r="AC46" i="147"/>
  <c r="AC47" i="147" l="1"/>
  <c r="AE46" i="147"/>
  <c r="AE47" i="147" l="1"/>
  <c r="AC48" i="147"/>
  <c r="AE48" i="147" l="1"/>
  <c r="AC49" i="147"/>
  <c r="AE49" i="147" l="1"/>
  <c r="AC50" i="147"/>
  <c r="AC51" i="147" l="1"/>
  <c r="AE50" i="147"/>
  <c r="AE51" i="147" l="1"/>
  <c r="AC52" i="147"/>
  <c r="AE52" i="147" l="1"/>
  <c r="AC53" i="147"/>
  <c r="AE53" i="147" l="1"/>
  <c r="AC54" i="147"/>
  <c r="AC55" i="147" l="1"/>
  <c r="AE54" i="147"/>
  <c r="AE55" i="147" l="1"/>
  <c r="AC56" i="147"/>
  <c r="AE56" i="147" l="1"/>
  <c r="AC57" i="147"/>
  <c r="AE57" i="147" l="1"/>
  <c r="AC58" i="147"/>
  <c r="AC59" i="147" l="1"/>
  <c r="AE58" i="147"/>
  <c r="AE59" i="147" l="1"/>
  <c r="AC60" i="147"/>
  <c r="AE60" i="147" l="1"/>
  <c r="AC61" i="147"/>
  <c r="AE61" i="147" l="1"/>
  <c r="AC62" i="147"/>
  <c r="AC63" i="147" l="1"/>
  <c r="AE62" i="147"/>
  <c r="AE63" i="147" l="1"/>
  <c r="AC64" i="147"/>
  <c r="AE64" i="147" l="1"/>
  <c r="AC65" i="147"/>
  <c r="AE65" i="147" l="1"/>
  <c r="AC66" i="147"/>
  <c r="AC67" i="147" l="1"/>
  <c r="AE66" i="147"/>
  <c r="AE67" i="147" l="1"/>
  <c r="AC68" i="147"/>
  <c r="AE68" i="147" l="1"/>
  <c r="AC69" i="147"/>
  <c r="AE69" i="147" l="1"/>
  <c r="AC70" i="147"/>
  <c r="AC71" i="147" l="1"/>
  <c r="AE70" i="147"/>
  <c r="AC72" i="147" l="1"/>
  <c r="AE71" i="147"/>
  <c r="AC73" i="147" l="1"/>
  <c r="AE72" i="147"/>
  <c r="AE73" i="147" l="1"/>
  <c r="AC74" i="147"/>
  <c r="AE74" i="147" l="1"/>
  <c r="AC75" i="147"/>
  <c r="AC76" i="147" l="1"/>
  <c r="AE75" i="147"/>
  <c r="AC77" i="147" l="1"/>
  <c r="AE76" i="147"/>
  <c r="AE77" i="147" l="1"/>
  <c r="AC78" i="147"/>
  <c r="AE78" i="147" l="1"/>
  <c r="AC79" i="147"/>
  <c r="AC80" i="147" l="1"/>
  <c r="AE79" i="147"/>
  <c r="AC81" i="147" l="1"/>
  <c r="AE80" i="147"/>
  <c r="AE81" i="147" l="1"/>
  <c r="AC82" i="147"/>
  <c r="AE82" i="147" l="1"/>
  <c r="AC83" i="147"/>
  <c r="AC84" i="147" l="1"/>
  <c r="AE83" i="147"/>
  <c r="AC85" i="147" l="1"/>
  <c r="AE84" i="147"/>
  <c r="AE85" i="147" l="1"/>
  <c r="AC86" i="147"/>
  <c r="AE86" i="147" l="1"/>
  <c r="AC87" i="147"/>
  <c r="AC88" i="147" l="1"/>
  <c r="AE87" i="147"/>
  <c r="AC89" i="147" l="1"/>
  <c r="AE88" i="147"/>
  <c r="AE89" i="147" l="1"/>
  <c r="AC90" i="147"/>
  <c r="AE90" i="147" l="1"/>
  <c r="AC91" i="147"/>
  <c r="AC92" i="147" l="1"/>
  <c r="AE91" i="147"/>
  <c r="AC93" i="147" l="1"/>
  <c r="AE92" i="147"/>
  <c r="AE93" i="147" l="1"/>
  <c r="AC94" i="147"/>
  <c r="AE94" i="147" l="1"/>
  <c r="AC95" i="147"/>
  <c r="AC96" i="147" l="1"/>
  <c r="AE95" i="147"/>
  <c r="AE96" i="147" l="1"/>
  <c r="AC97" i="147"/>
  <c r="AE97" i="147" l="1"/>
  <c r="AC98" i="147"/>
  <c r="AE98" i="147" l="1"/>
  <c r="AC99" i="147"/>
  <c r="AC100" i="147" l="1"/>
  <c r="AE99" i="147"/>
  <c r="AE100" i="147" l="1"/>
  <c r="AC101" i="147"/>
  <c r="AE101" i="147" l="1"/>
  <c r="AC102" i="147"/>
  <c r="AE102" i="147" l="1"/>
  <c r="AC103" i="147"/>
  <c r="AC104" i="147" l="1"/>
  <c r="AE103" i="147"/>
  <c r="AE104" i="147" l="1"/>
  <c r="AC105" i="147"/>
  <c r="AE105" i="147" l="1"/>
  <c r="AC106" i="147"/>
  <c r="AE106" i="147" l="1"/>
  <c r="AC107" i="147"/>
  <c r="AC108" i="147" l="1"/>
  <c r="AE107" i="147"/>
  <c r="AE108" i="147" l="1"/>
  <c r="AC109" i="147"/>
  <c r="AE109" i="147" l="1"/>
  <c r="AC110" i="147"/>
  <c r="AE110" i="147" l="1"/>
  <c r="AC111" i="147"/>
  <c r="AC112" i="147" l="1"/>
  <c r="AE111" i="147"/>
  <c r="AE112" i="147" l="1"/>
  <c r="AC113" i="147"/>
  <c r="AE113" i="147" l="1"/>
  <c r="AC114" i="147"/>
  <c r="AE114" i="147" l="1"/>
  <c r="AC115" i="147"/>
  <c r="AC116" i="147" l="1"/>
  <c r="AE115" i="147"/>
  <c r="AE116" i="147" l="1"/>
  <c r="AC117" i="147"/>
  <c r="AE117" i="147" l="1"/>
  <c r="AC118" i="147"/>
  <c r="AE118" i="147" l="1"/>
  <c r="AC119" i="147"/>
  <c r="AC120" i="147" l="1"/>
  <c r="AE119" i="147"/>
  <c r="AE120" i="147" l="1"/>
  <c r="AC121" i="147"/>
  <c r="AE121" i="147" l="1"/>
  <c r="AC122" i="147"/>
  <c r="AE122" i="147" l="1"/>
  <c r="AC123" i="147"/>
  <c r="AC124" i="147" l="1"/>
  <c r="AE123" i="147"/>
  <c r="AE124" i="147" l="1"/>
  <c r="AC125" i="147"/>
  <c r="AE125" i="147" l="1"/>
  <c r="AC126" i="147"/>
  <c r="AE126" i="147" l="1"/>
  <c r="AC127" i="147"/>
  <c r="AC128" i="147" l="1"/>
  <c r="AE127" i="147"/>
  <c r="AE128" i="147" l="1"/>
  <c r="AC129" i="147"/>
  <c r="AE129" i="147" l="1"/>
  <c r="AC130" i="147"/>
  <c r="AE130" i="147" l="1"/>
  <c r="AC131" i="147"/>
  <c r="AE131" i="147" s="1"/>
</calcChain>
</file>

<file path=xl/sharedStrings.xml><?xml version="1.0" encoding="utf-8"?>
<sst xmlns="http://schemas.openxmlformats.org/spreadsheetml/2006/main" count="842" uniqueCount="407">
  <si>
    <t>Published by the New Zealand Treasury at:</t>
  </si>
  <si>
    <t>Crown copyright ©</t>
  </si>
  <si>
    <t>This copyright work is licensed under the Creative Commons Attribution 4.0 International licence. In essence, you are free to copy, distribute and adapt the work, as long as you attribute the work to the Crown and abide by the other licence terms.</t>
  </si>
  <si>
    <t>To view a copy of this licence, visit http://creativecommons.org/licenses/by/4.0/. Please note that no departmental or governmental emblem, logo or Coat of Arms may be used in any way which infringes any provision of the Flags, Emblems, and Names Protection Act 1981 or would infringe such provision if the relevant use occurred within New Zealand. Attribution to the Crown should be in written form and not by reproduction of any such emblem, logo or Coat of Arms.</t>
  </si>
  <si>
    <t>Published 17 May 2018</t>
  </si>
  <si>
    <t>Data and Charts - Executive Summary, and Chapters 1 to 3 - Budget Economic and Fiscal Update 2018</t>
  </si>
  <si>
    <t>June years</t>
  </si>
  <si>
    <t>Actual</t>
  </si>
  <si>
    <t>Forecast</t>
  </si>
  <si>
    <t xml:space="preserve">Economic </t>
  </si>
  <si>
    <t>Real GDP (production basis, annual average % change)</t>
  </si>
  <si>
    <t>Real GDP per capita (production basis, annual average % change)</t>
  </si>
  <si>
    <t>Unemployment rate (annual average, %)</t>
  </si>
  <si>
    <t>CPI inflation (annual average % change)</t>
  </si>
  <si>
    <t>Current account balance (% of GDP)</t>
  </si>
  <si>
    <t>Fiscal (% of GDP)</t>
  </si>
  <si>
    <t>Core Crown tax revenue</t>
  </si>
  <si>
    <t>Core Crown expenses</t>
  </si>
  <si>
    <t>Total Crown operating balance before gains and losses (OBEGAL)</t>
  </si>
  <si>
    <t>Core Crown residual cash</t>
  </si>
  <si>
    <t xml:space="preserve">Net core Crown debt (excluding the New Zealand Superannuation Fund and advances) </t>
  </si>
  <si>
    <t>Net worth attributable to the Crown</t>
  </si>
  <si>
    <t>Table 1.1 Economic forecasts</t>
  </si>
  <si>
    <r>
      <rPr>
        <i/>
        <sz val="11"/>
        <rFont val="Arial Narrow"/>
        <family val="2"/>
      </rPr>
      <t>Sources</t>
    </r>
    <r>
      <rPr>
        <sz val="11"/>
        <rFont val="Arial Narrow"/>
        <family val="2"/>
      </rPr>
      <t>:  Stats NZ, Reserve Bank of New Zealand, the Treasury</t>
    </r>
  </si>
  <si>
    <t>(Annual average % change, June years)</t>
  </si>
  <si>
    <t>Private consumption</t>
  </si>
  <si>
    <t>Public consumption</t>
  </si>
  <si>
    <t>Total consumption</t>
  </si>
  <si>
    <t>Residential investment</t>
  </si>
  <si>
    <r>
      <t>Business investment</t>
    </r>
    <r>
      <rPr>
        <vertAlign val="superscript"/>
        <sz val="10"/>
        <rFont val="Arial"/>
        <family val="2"/>
      </rPr>
      <t>1</t>
    </r>
  </si>
  <si>
    <t>Total investment</t>
  </si>
  <si>
    <r>
      <t>Stock change</t>
    </r>
    <r>
      <rPr>
        <vertAlign val="superscript"/>
        <sz val="10"/>
        <rFont val="Arial"/>
        <family val="2"/>
      </rPr>
      <t>2</t>
    </r>
  </si>
  <si>
    <t>Gross national expenditure</t>
  </si>
  <si>
    <t>Exports</t>
  </si>
  <si>
    <t>Imports</t>
  </si>
  <si>
    <t>GDP (expenditure measure)</t>
  </si>
  <si>
    <t>GDP (production measure)</t>
  </si>
  <si>
    <t>Real GDP per capita</t>
  </si>
  <si>
    <t>Nominal GDP (expenditure measure)</t>
  </si>
  <si>
    <t>GDP deflator</t>
  </si>
  <si>
    <t>Potential GDP</t>
  </si>
  <si>
    <r>
      <t>Output gap (% deviation, June quarter)</t>
    </r>
    <r>
      <rPr>
        <vertAlign val="superscript"/>
        <sz val="10"/>
        <rFont val="Arial"/>
        <family val="2"/>
      </rPr>
      <t>3</t>
    </r>
  </si>
  <si>
    <t>Employment</t>
  </si>
  <si>
    <r>
      <t>Unemployment rate</t>
    </r>
    <r>
      <rPr>
        <vertAlign val="superscript"/>
        <sz val="10"/>
        <rFont val="Arial"/>
        <family val="2"/>
      </rPr>
      <t>4</t>
    </r>
  </si>
  <si>
    <r>
      <t>Participation rate</t>
    </r>
    <r>
      <rPr>
        <vertAlign val="superscript"/>
        <sz val="10"/>
        <rFont val="Arial"/>
        <family val="2"/>
      </rPr>
      <t>5</t>
    </r>
  </si>
  <si>
    <r>
      <t>Nominal wages</t>
    </r>
    <r>
      <rPr>
        <vertAlign val="superscript"/>
        <sz val="10"/>
        <rFont val="Arial"/>
        <family val="2"/>
      </rPr>
      <t>6</t>
    </r>
  </si>
  <si>
    <r>
      <t>CPI inflation</t>
    </r>
    <r>
      <rPr>
        <vertAlign val="superscript"/>
        <sz val="10"/>
        <rFont val="Arial"/>
        <family val="2"/>
      </rPr>
      <t>7</t>
    </r>
  </si>
  <si>
    <r>
      <t>Terms of trade</t>
    </r>
    <r>
      <rPr>
        <vertAlign val="superscript"/>
        <sz val="10"/>
        <rFont val="Arial"/>
        <family val="2"/>
      </rPr>
      <t>8</t>
    </r>
  </si>
  <si>
    <r>
      <t>House prices</t>
    </r>
    <r>
      <rPr>
        <vertAlign val="superscript"/>
        <sz val="10"/>
        <rFont val="Arial"/>
        <family val="2"/>
      </rPr>
      <t>9</t>
    </r>
    <r>
      <rPr>
        <sz val="10"/>
        <rFont val="Arial"/>
        <family val="2"/>
      </rPr>
      <t xml:space="preserve"> </t>
    </r>
  </si>
  <si>
    <t>Current account balance</t>
  </si>
  <si>
    <t xml:space="preserve">  $billions</t>
  </si>
  <si>
    <t xml:space="preserve">  % of GDP</t>
  </si>
  <si>
    <t>Net International Investment Position (% of GDP)</t>
  </si>
  <si>
    <r>
      <t>Household saving ratio (% of HHDI)</t>
    </r>
    <r>
      <rPr>
        <vertAlign val="superscript"/>
        <sz val="10"/>
        <rFont val="Arial"/>
        <family val="2"/>
      </rPr>
      <t>10</t>
    </r>
  </si>
  <si>
    <r>
      <t>TWI</t>
    </r>
    <r>
      <rPr>
        <vertAlign val="superscript"/>
        <sz val="10"/>
        <rFont val="Arial"/>
        <family val="2"/>
      </rPr>
      <t>11</t>
    </r>
  </si>
  <si>
    <r>
      <t>90-day bank bill rate</t>
    </r>
    <r>
      <rPr>
        <vertAlign val="superscript"/>
        <sz val="10"/>
        <rFont val="Arial"/>
        <family val="2"/>
      </rPr>
      <t>11</t>
    </r>
  </si>
  <si>
    <r>
      <t>10-year bond rate</t>
    </r>
    <r>
      <rPr>
        <vertAlign val="superscript"/>
        <sz val="10"/>
        <rFont val="Arial"/>
        <family val="2"/>
      </rPr>
      <t>11</t>
    </r>
  </si>
  <si>
    <t>Business investment is the total of all investment types excluding residential building. Previous separations of market and non-market investment are no longer produced by Statistics NZ.</t>
  </si>
  <si>
    <t>Contribution to GDP growth.</t>
  </si>
  <si>
    <t>Estimated as the percentage difference between actual real GDP and potential real GDP.</t>
  </si>
  <si>
    <t>Percent of the labour force, June quarter, seasonally adjusted.</t>
  </si>
  <si>
    <t>Percent of the working-age population, June quarter, seasonally adjusted.</t>
  </si>
  <si>
    <t>Quarterly Employment Survey, average ordinary-time hourly earnings, annual percentage change.</t>
  </si>
  <si>
    <t>Annual percentage change.</t>
  </si>
  <si>
    <t>System of National Accounts (SNA) and merchandise basis.</t>
  </si>
  <si>
    <t>Quotable Value New Zealand (QVNZ) House Price Index, annual percentage change.</t>
  </si>
  <si>
    <t>Percent of household disposable income (HHDI), March years.</t>
  </si>
  <si>
    <t>Average for the June quarter.</t>
  </si>
  <si>
    <t xml:space="preserve">Table 1.2 KiwiBuild spending and residential investment </t>
  </si>
  <si>
    <r>
      <rPr>
        <i/>
        <sz val="11"/>
        <rFont val="Arial Narrow"/>
        <family val="2"/>
      </rPr>
      <t>Source</t>
    </r>
    <r>
      <rPr>
        <sz val="11"/>
        <rFont val="Arial Narrow"/>
        <family val="2"/>
      </rPr>
      <t>:  The Treasury</t>
    </r>
  </si>
  <si>
    <t xml:space="preserve"> </t>
  </si>
  <si>
    <t>Year ending 30 June</t>
  </si>
  <si>
    <t>Total</t>
  </si>
  <si>
    <t>$billion</t>
  </si>
  <si>
    <t xml:space="preserve">HYEFU </t>
  </si>
  <si>
    <t>KiwiBuild capital injection</t>
  </si>
  <si>
    <t>-</t>
  </si>
  <si>
    <t>Additional nominal residential investment</t>
  </si>
  <si>
    <t xml:space="preserve">BEFU </t>
  </si>
  <si>
    <r>
      <t>1.9</t>
    </r>
    <r>
      <rPr>
        <sz val="8"/>
        <color theme="1"/>
        <rFont val="Arial"/>
        <family val="2"/>
      </rPr>
      <t>*</t>
    </r>
  </si>
  <si>
    <r>
      <rPr>
        <i/>
        <sz val="11"/>
        <color indexed="8"/>
        <rFont val="Arial Narrow"/>
        <family val="2"/>
      </rPr>
      <t>Sources</t>
    </r>
    <r>
      <rPr>
        <sz val="11"/>
        <color indexed="8"/>
        <rFont val="Arial Narrow"/>
        <family val="2"/>
      </rPr>
      <t>: Stats NZ, the Treasury</t>
    </r>
  </si>
  <si>
    <t>Budget Update</t>
  </si>
  <si>
    <t>Half Year Update</t>
  </si>
  <si>
    <t>Figure 1.6: Nominal public consumption</t>
  </si>
  <si>
    <t>Figure 1.8: 90-day interest rates (%)</t>
  </si>
  <si>
    <r>
      <rPr>
        <i/>
        <sz val="11"/>
        <color indexed="8"/>
        <rFont val="Arial Narrow"/>
        <family val="2"/>
      </rPr>
      <t>Sources</t>
    </r>
    <r>
      <rPr>
        <sz val="11"/>
        <color indexed="8"/>
        <rFont val="Arial Narrow"/>
        <family val="2"/>
      </rPr>
      <t>: Reserve Bank of New Zealand, the Treasury</t>
    </r>
  </si>
  <si>
    <t>Figure 1.9: Various forecasts of annual net migration</t>
  </si>
  <si>
    <t>Sense Partners</t>
  </si>
  <si>
    <t xml:space="preserve">MBIE </t>
  </si>
  <si>
    <t xml:space="preserve">Stats NZ </t>
  </si>
  <si>
    <t xml:space="preserve">Figure 1.10: Annual net migration </t>
  </si>
  <si>
    <t>Figure 1.11: The Treasury’s historical forecasts of 
annual net migration</t>
  </si>
  <si>
    <t>BEFU15</t>
  </si>
  <si>
    <t>BEFU16</t>
  </si>
  <si>
    <t>BEFU17</t>
  </si>
  <si>
    <t>BEFU18</t>
  </si>
  <si>
    <t>HYEFU16</t>
  </si>
  <si>
    <t>HYEFU17</t>
  </si>
  <si>
    <t>Figure 1.13: Terms of Trade</t>
  </si>
  <si>
    <r>
      <rPr>
        <i/>
        <sz val="11"/>
        <color indexed="8"/>
        <rFont val="Arial Narrow"/>
        <family val="2"/>
      </rPr>
      <t>Source</t>
    </r>
    <r>
      <rPr>
        <sz val="11"/>
        <color indexed="8"/>
        <rFont val="Arial Narrow"/>
        <family val="2"/>
      </rPr>
      <t>: Stats NZ, The Treasury</t>
    </r>
  </si>
  <si>
    <t>Actual and Forecast</t>
  </si>
  <si>
    <t>Trend</t>
  </si>
  <si>
    <t>Figure 1.16: Change in nominal GDP since the Half Year Update</t>
  </si>
  <si>
    <t xml:space="preserve">Budget Update </t>
  </si>
  <si>
    <t>Change since Half Year Update (RHS, year ending 30 June)</t>
  </si>
  <si>
    <t>Table 2.1 - Fiscal indicators</t>
  </si>
  <si>
    <r>
      <rPr>
        <i/>
        <sz val="11"/>
        <color theme="1"/>
        <rFont val="Arial Narrow"/>
        <family val="2"/>
      </rPr>
      <t>Source:</t>
    </r>
    <r>
      <rPr>
        <sz val="11"/>
        <color theme="1"/>
        <rFont val="Arial Narrow"/>
        <family val="2"/>
      </rPr>
      <t xml:space="preserve"> </t>
    </r>
    <r>
      <rPr>
        <sz val="10"/>
        <rFont val="Arial"/>
        <family val="2"/>
      </rPr>
      <t>The Treasury</t>
    </r>
  </si>
  <si>
    <t>Year ended 30 June</t>
  </si>
  <si>
    <t>2017</t>
  </si>
  <si>
    <t>2018</t>
  </si>
  <si>
    <t>2019</t>
  </si>
  <si>
    <t>2020</t>
  </si>
  <si>
    <t>2021</t>
  </si>
  <si>
    <t>2022</t>
  </si>
  <si>
    <t>$billions</t>
  </si>
  <si>
    <r>
      <t>Total Crown OBEGAL</t>
    </r>
    <r>
      <rPr>
        <vertAlign val="superscript"/>
        <sz val="9"/>
        <color theme="1"/>
        <rFont val="Arial"/>
        <family val="2"/>
      </rPr>
      <t>1</t>
    </r>
  </si>
  <si>
    <r>
      <t>Net core Crown debt</t>
    </r>
    <r>
      <rPr>
        <vertAlign val="superscript"/>
        <sz val="9"/>
        <color theme="1"/>
        <rFont val="Arial"/>
        <family val="2"/>
      </rPr>
      <t>2</t>
    </r>
  </si>
  <si>
    <t>Total Crown borrowings</t>
  </si>
  <si>
    <t>% of GDP</t>
  </si>
  <si>
    <t>Notes</t>
  </si>
  <si>
    <t>Operating balance before gains and losses</t>
  </si>
  <si>
    <t>Net core Crown debt excluding the New Zealand Superannuation Fund (NZS Fund) and advances</t>
  </si>
  <si>
    <t>Table 2.2 - New Zealand Super Fund Contributions</t>
  </si>
  <si>
    <r>
      <t>Estimated contribution</t>
    </r>
    <r>
      <rPr>
        <vertAlign val="superscript"/>
        <sz val="9"/>
        <rFont val="Arial"/>
        <family val="2"/>
      </rPr>
      <t>1</t>
    </r>
  </si>
  <si>
    <t>Forecast contribution</t>
  </si>
  <si>
    <t xml:space="preserve">Calculations of annual contributions if they were to resume in 2017/18 calculated using the NZS Fund model. </t>
  </si>
  <si>
    <t xml:space="preserve">Table 2.3 - Increase in core Crown tax revenue over the forecast period, by major tax type </t>
  </si>
  <si>
    <t>Change</t>
  </si>
  <si>
    <t>Source deductions</t>
  </si>
  <si>
    <t>GST</t>
  </si>
  <si>
    <t>Corporate tax</t>
  </si>
  <si>
    <t>Resident withholding tax (on interest)</t>
  </si>
  <si>
    <t>Other taxes</t>
  </si>
  <si>
    <t>Total increase in core Crown tax revenue</t>
  </si>
  <si>
    <t>Plus previous year</t>
  </si>
  <si>
    <t>as a % of GDP</t>
  </si>
  <si>
    <t>Table 2.4 - Impact of operating package</t>
  </si>
  <si>
    <t>5-year</t>
  </si>
  <si>
    <t>$millions</t>
  </si>
  <si>
    <t>Gross spending</t>
  </si>
  <si>
    <t>Savings and revenue initiatives</t>
  </si>
  <si>
    <t>Budget 2018 net package</t>
  </si>
  <si>
    <t>100-Day Plan net operating package</t>
  </si>
  <si>
    <t>Total new spending</t>
  </si>
  <si>
    <t xml:space="preserve">Increase in core Crown revenue </t>
  </si>
  <si>
    <t>Increase in core Crown expenses</t>
  </si>
  <si>
    <t>(Increase)/Reduction in OBEGAL</t>
  </si>
  <si>
    <t>Line used in Fig 2.4 - increase in CC exp relative to actuals</t>
  </si>
  <si>
    <t>Table 2.5 - Composition of the increase in gross spending</t>
  </si>
  <si>
    <t>Health</t>
  </si>
  <si>
    <t>Economic and industrial services</t>
  </si>
  <si>
    <t>Education (including tertiary)</t>
  </si>
  <si>
    <t>Law and order</t>
  </si>
  <si>
    <t>Core government services</t>
  </si>
  <si>
    <t>Social security and welfare</t>
  </si>
  <si>
    <t>Housing and community development</t>
  </si>
  <si>
    <t>Defence</t>
  </si>
  <si>
    <t>Environmental protection</t>
  </si>
  <si>
    <t>Primary services</t>
  </si>
  <si>
    <t>Heritage, culture and recreation</t>
  </si>
  <si>
    <t>Transport and communications</t>
  </si>
  <si>
    <t>Other</t>
  </si>
  <si>
    <t>Table 2.6 - Core Crown expenses (before and after top down adjustment)</t>
  </si>
  <si>
    <t>Core Crown expenditure (before top down adjustment)</t>
  </si>
  <si>
    <t>Top down adjustment</t>
  </si>
  <si>
    <t xml:space="preserve">Core Crown expenditure </t>
  </si>
  <si>
    <t>OBEGAL</t>
  </si>
  <si>
    <t>Cyclically-adjusted balance</t>
  </si>
  <si>
    <t>Fiscal impulse</t>
  </si>
  <si>
    <t>The fiscal impulse measure shown is the core Crown fiscal impulse plus Crown entities excluding EQC and Southern Response payments and reciepts related to the Canterbury and Kaikōura earthquakes.</t>
  </si>
  <si>
    <t>Table 2.8 - Net capital expenditure activity</t>
  </si>
  <si>
    <t>Education</t>
  </si>
  <si>
    <r>
      <t>KiwiBuild</t>
    </r>
    <r>
      <rPr>
        <vertAlign val="superscript"/>
        <sz val="9"/>
        <color theme="1"/>
        <rFont val="Arial"/>
        <family val="2"/>
      </rPr>
      <t>1</t>
    </r>
  </si>
  <si>
    <t>Corrections</t>
  </si>
  <si>
    <t>Inland Revenue</t>
  </si>
  <si>
    <t>Net purchase of physical assets</t>
  </si>
  <si>
    <t>Student loans</t>
  </si>
  <si>
    <t>Housing Infrastructure Fund</t>
  </si>
  <si>
    <t>Net advances</t>
  </si>
  <si>
    <t>NZTA</t>
  </si>
  <si>
    <t>City Rail Link</t>
  </si>
  <si>
    <t>DHBs</t>
  </si>
  <si>
    <t>Crown Infrastructure Partners</t>
  </si>
  <si>
    <t>KiwiRail</t>
  </si>
  <si>
    <t>Southern Response</t>
  </si>
  <si>
    <t>Otakaro</t>
  </si>
  <si>
    <t>Net investments</t>
  </si>
  <si>
    <t>Future new capital spending</t>
  </si>
  <si>
    <t>Top-down capital adjustment</t>
  </si>
  <si>
    <t>Contribution to NZS Fund</t>
  </si>
  <si>
    <t>Net capital spending</t>
  </si>
  <si>
    <r>
      <rPr>
        <vertAlign val="superscript"/>
        <sz val="11"/>
        <color theme="1"/>
        <rFont val="Calibri"/>
        <family val="2"/>
      </rPr>
      <t>1</t>
    </r>
    <r>
      <rPr>
        <sz val="11"/>
        <color theme="1"/>
        <rFont val="Calibri"/>
        <family val="2"/>
        <scheme val="minor"/>
      </rPr>
      <t xml:space="preserve"> Some expenditure has been reclassified to operating.</t>
    </r>
  </si>
  <si>
    <t>Table 2.9 - Net issuance of government bonds and short-term borrowing</t>
  </si>
  <si>
    <t>Face value of government bonds issued (market)</t>
  </si>
  <si>
    <t>Debt programme cash flows</t>
  </si>
  <si>
    <t>Cash proceeds from issue of market bonds</t>
  </si>
  <si>
    <t xml:space="preserve">Repayment of market bonds </t>
  </si>
  <si>
    <t>Net issue/(repayment) of short-term borrowing</t>
  </si>
  <si>
    <t>Net debt programme cash flows</t>
  </si>
  <si>
    <r>
      <t xml:space="preserve">Table 2.10 - Key fiscal indicators compared to the </t>
    </r>
    <r>
      <rPr>
        <b/>
        <i/>
        <sz val="11"/>
        <color theme="1"/>
        <rFont val="Arial Narrow"/>
        <family val="2"/>
      </rPr>
      <t>Half Year Update</t>
    </r>
  </si>
  <si>
    <t>$ billion</t>
  </si>
  <si>
    <t>Net core Crown debt</t>
  </si>
  <si>
    <t>Table 2.11 - Reconciliation of the change in core Crown tax revenue</t>
  </si>
  <si>
    <t>Movement in core Crown tax owing to:</t>
  </si>
  <si>
    <t>Other persons' tax</t>
  </si>
  <si>
    <t>RWT (on interest)</t>
  </si>
  <si>
    <t>Total movement in core Crown tax revenue</t>
  </si>
  <si>
    <t>Plus Half Year Update tax base</t>
  </si>
  <si>
    <t>Core Crown tax revenue Budget Update</t>
  </si>
  <si>
    <t xml:space="preserve">Core Crown tax movements consists of: </t>
  </si>
  <si>
    <t>Policy changes</t>
  </si>
  <si>
    <t>Forecast changes</t>
  </si>
  <si>
    <t xml:space="preserve">Table 2.12 - Changes in OBEGAL since the Half Year Update </t>
  </si>
  <si>
    <t>OBEGAL - Half Year Update</t>
  </si>
  <si>
    <t>Changes in forecasts:</t>
  </si>
  <si>
    <t>Core Crown tax revenue forecast change</t>
  </si>
  <si>
    <t>Core Crown tax policy change</t>
  </si>
  <si>
    <t>Increase to future operating allowances</t>
  </si>
  <si>
    <t>Budget 2018 new operating spending</t>
  </si>
  <si>
    <t>Social assistance forecasting changes</t>
  </si>
  <si>
    <t>Net core Crown finance costs</t>
  </si>
  <si>
    <t>ACC results</t>
  </si>
  <si>
    <t>EQC results</t>
  </si>
  <si>
    <t>Other changes</t>
  </si>
  <si>
    <t>Total changes since the Half Year Update</t>
  </si>
  <si>
    <t>OBEGAL - Budget Update</t>
  </si>
  <si>
    <t>Net core Crown debt - Half Year Update</t>
  </si>
  <si>
    <t>Increase to future capital allowances</t>
  </si>
  <si>
    <t>Budget 2018 new operating spend</t>
  </si>
  <si>
    <t>Budget 2018 new capital spend</t>
  </si>
  <si>
    <t>Capital phasing changes</t>
  </si>
  <si>
    <t xml:space="preserve">Tax receipt forecasts </t>
  </si>
  <si>
    <t>Tax receipts policy decisions</t>
  </si>
  <si>
    <t>Net core Crown debt - Budget Update</t>
  </si>
  <si>
    <t>Table 2.14 - Summary of key economic forecasts used in forecast financial statements</t>
  </si>
  <si>
    <r>
      <t>Real GDP</t>
    </r>
    <r>
      <rPr>
        <vertAlign val="superscript"/>
        <sz val="9"/>
        <color theme="1"/>
        <rFont val="Arial"/>
        <family val="2"/>
      </rPr>
      <t>1</t>
    </r>
    <r>
      <rPr>
        <sz val="9"/>
        <color theme="1"/>
        <rFont val="Arial"/>
        <family val="2"/>
      </rPr>
      <t xml:space="preserve"> (ann avg % chg)</t>
    </r>
  </si>
  <si>
    <r>
      <t>Nominal GDP</t>
    </r>
    <r>
      <rPr>
        <vertAlign val="superscript"/>
        <sz val="9"/>
        <color theme="1"/>
        <rFont val="Arial"/>
        <family val="2"/>
      </rPr>
      <t>2</t>
    </r>
    <r>
      <rPr>
        <sz val="9"/>
        <color theme="1"/>
        <rFont val="Arial"/>
        <family val="2"/>
      </rPr>
      <t xml:space="preserve"> ($m)</t>
    </r>
  </si>
  <si>
    <t>CPI (ann avg % chg)</t>
  </si>
  <si>
    <t>Govt 10-year bonds (ann avg, %)</t>
  </si>
  <si>
    <t>5-year bonds (ann avg, %)</t>
  </si>
  <si>
    <t>90-day bill rate (ann avg, %)</t>
  </si>
  <si>
    <t>Unemployment rate (ann avg, %)</t>
  </si>
  <si>
    <t>Employment (ann avg % chg)</t>
  </si>
  <si>
    <t xml:space="preserve">Figure 2.1 - Core Crown tax revenue </t>
  </si>
  <si>
    <r>
      <t xml:space="preserve">Source: </t>
    </r>
    <r>
      <rPr>
        <sz val="10"/>
        <rFont val="Arial Narrow"/>
        <family val="2"/>
      </rPr>
      <t>The Treasury</t>
    </r>
  </si>
  <si>
    <t>% of GDP (RHS)</t>
  </si>
  <si>
    <t>2008</t>
  </si>
  <si>
    <t>2009</t>
  </si>
  <si>
    <t>2010</t>
  </si>
  <si>
    <t>2011</t>
  </si>
  <si>
    <t>2012</t>
  </si>
  <si>
    <t>2013</t>
  </si>
  <si>
    <t>2014</t>
  </si>
  <si>
    <t>2015</t>
  </si>
  <si>
    <t>2016</t>
  </si>
  <si>
    <t>Figure 2.2 - Core Crown tax revenue and nominal GDP growth</t>
  </si>
  <si>
    <t>%age</t>
  </si>
  <si>
    <t>Tax revenue growth</t>
  </si>
  <si>
    <t>Nominal GDP growth</t>
  </si>
  <si>
    <t xml:space="preserve">Figure 2.3 - Core Crown expenses </t>
  </si>
  <si>
    <t>Budget 2018</t>
  </si>
  <si>
    <t>Future allowances (operating)</t>
  </si>
  <si>
    <t>100-Day-Plan</t>
  </si>
  <si>
    <t>Budget 2017</t>
  </si>
  <si>
    <t>Care and Support Workers Pay Equity</t>
  </si>
  <si>
    <t>Finance costs</t>
  </si>
  <si>
    <t>Social assistance</t>
  </si>
  <si>
    <t>Total net change</t>
  </si>
  <si>
    <t>Fiscal year</t>
  </si>
  <si>
    <t>2007/08</t>
  </si>
  <si>
    <t>2008/09</t>
  </si>
  <si>
    <t>2009/10</t>
  </si>
  <si>
    <t>2010/11</t>
  </si>
  <si>
    <t>2011/12</t>
  </si>
  <si>
    <t>2012/13</t>
  </si>
  <si>
    <t>2013/14</t>
  </si>
  <si>
    <t>2014/15</t>
  </si>
  <si>
    <t>2015/16</t>
  </si>
  <si>
    <t>2016/17</t>
  </si>
  <si>
    <t>2017/18</t>
  </si>
  <si>
    <t>2018/19</t>
  </si>
  <si>
    <t>2019/20</t>
  </si>
  <si>
    <t>2020/21</t>
  </si>
  <si>
    <t>2021/22</t>
  </si>
  <si>
    <t>NZS expense (RHS)</t>
  </si>
  <si>
    <t>annual % growth</t>
  </si>
  <si>
    <t>NZS recipient numbers (annual average)</t>
  </si>
  <si>
    <t>NZS payment rates and other factors</t>
  </si>
  <si>
    <t>Figure 2.6 - Variance in core Crown expenses compared to original budget</t>
  </si>
  <si>
    <t>Core Crown expenses (actual)</t>
  </si>
  <si>
    <t>Original budget (after top-down adj)</t>
  </si>
  <si>
    <t>Original budget (before top-down adj)</t>
  </si>
  <si>
    <t>Figure 2.7 - Components of OBEGAL by segment</t>
  </si>
  <si>
    <r>
      <t xml:space="preserve">Source: </t>
    </r>
    <r>
      <rPr>
        <sz val="10"/>
        <rFont val="Arial Narrow"/>
        <family val="2"/>
      </rPr>
      <t xml:space="preserve"> The Treasury</t>
    </r>
  </si>
  <si>
    <t>Core Crown</t>
  </si>
  <si>
    <t>Crown entities</t>
  </si>
  <si>
    <t>SOEs</t>
  </si>
  <si>
    <t>OBEGAL (after inter-segment eliminations)</t>
  </si>
  <si>
    <t>Figure 2.8 - Components of operating balance</t>
  </si>
  <si>
    <t>Net gains and losses</t>
  </si>
  <si>
    <t>Operating balance</t>
  </si>
  <si>
    <t>CAB</t>
  </si>
  <si>
    <t>Fiscal impulse (RHS)</t>
  </si>
  <si>
    <t>Figure 2.10 - Future capital allowances</t>
  </si>
  <si>
    <t>Post 2022</t>
  </si>
  <si>
    <t>Budget 2019</t>
  </si>
  <si>
    <t>Budget 2020</t>
  </si>
  <si>
    <t>Budget 2021</t>
  </si>
  <si>
    <t>Budget 2022</t>
  </si>
  <si>
    <t>Figure 2.11 - Core Crown residual cash</t>
  </si>
  <si>
    <t>Operating</t>
  </si>
  <si>
    <t xml:space="preserve">Capital  </t>
  </si>
  <si>
    <t>Residual cash</t>
  </si>
  <si>
    <t>Figure 2.12 - Net core Crown debt</t>
  </si>
  <si>
    <t>% of nominal GDP (RHS)</t>
  </si>
  <si>
    <t>Figure 2.13 - Gross debt</t>
  </si>
  <si>
    <t>Figure 2.14 - Debt indicator trends</t>
  </si>
  <si>
    <t xml:space="preserve"> Net core Crown debt</t>
  </si>
  <si>
    <t>Gross debt</t>
  </si>
  <si>
    <t>Total borrowings</t>
  </si>
  <si>
    <t>% of nominal GDP</t>
  </si>
  <si>
    <t>Figure 2.15 - Borrowings by segment</t>
  </si>
  <si>
    <t>Core Government</t>
  </si>
  <si>
    <t>Crown entity</t>
  </si>
  <si>
    <t>SOE</t>
  </si>
  <si>
    <t xml:space="preserve">Figure 2.16 - Net worth attributable to the Crown </t>
  </si>
  <si>
    <t>%GDP (RHS)</t>
  </si>
  <si>
    <t>Figure 2.17 - Total Crown assets</t>
  </si>
  <si>
    <t>Social</t>
  </si>
  <si>
    <t>Commercial</t>
  </si>
  <si>
    <t>Financial</t>
  </si>
  <si>
    <t>Table 3.1: Summary of key economic and fiscal variables for main forecast and scenarios</t>
  </si>
  <si>
    <t>Real GDP (annual average % change)</t>
  </si>
  <si>
    <t>Main forecast</t>
  </si>
  <si>
    <t>Scenario One: Rise in trade protectionism</t>
  </si>
  <si>
    <t>Scenario Two: Higher net migration</t>
  </si>
  <si>
    <t>Nominal GDP (annual average % change)</t>
  </si>
  <si>
    <t>Operating balance before gains and losses (% of GDP)</t>
  </si>
  <si>
    <t xml:space="preserve">Main forecast </t>
  </si>
  <si>
    <t>Net core Crown debt (% of GDP)</t>
  </si>
  <si>
    <t>Table 3.2: Fiscal sensitivity analysis</t>
  </si>
  <si>
    <r>
      <rPr>
        <i/>
        <sz val="11"/>
        <color indexed="8"/>
        <rFont val="Arial Narrow"/>
        <family val="2"/>
      </rPr>
      <t>Source</t>
    </r>
    <r>
      <rPr>
        <sz val="11"/>
        <color indexed="8"/>
        <rFont val="Arial Narrow"/>
        <family val="2"/>
      </rPr>
      <t>: The Treasury</t>
    </r>
  </si>
  <si>
    <t>Years ended 30 June</t>
  </si>
  <si>
    <t>($millions)</t>
  </si>
  <si>
    <t>Impact on tax revenue of a 1 percentage point increase in growth of</t>
  </si>
  <si>
    <t>Nominal GDP</t>
  </si>
  <si>
    <t>Wages and salaries</t>
  </si>
  <si>
    <t>Taxable business profits</t>
  </si>
  <si>
    <t>Impact of 1% lower interest rates on</t>
  </si>
  <si>
    <r>
      <t>Interest income</t>
    </r>
    <r>
      <rPr>
        <vertAlign val="superscript"/>
        <sz val="9"/>
        <color indexed="8"/>
        <rFont val="Arial"/>
        <family val="2"/>
      </rPr>
      <t>1</t>
    </r>
  </si>
  <si>
    <r>
      <t>Interest expenses</t>
    </r>
    <r>
      <rPr>
        <vertAlign val="superscript"/>
        <sz val="9"/>
        <color indexed="8"/>
        <rFont val="Arial"/>
        <family val="2"/>
      </rPr>
      <t>1</t>
    </r>
  </si>
  <si>
    <t>Net impact on operating balance</t>
  </si>
  <si>
    <t>Note:     1     Funds managed by the Treasury’s NZDMO only.</t>
  </si>
  <si>
    <t>Figure 3.1: Trade weighted index</t>
  </si>
  <si>
    <t>Scenario One</t>
  </si>
  <si>
    <t>Scenario Two</t>
  </si>
  <si>
    <t>Figure 3.4: Net permanent and long-term migration</t>
  </si>
  <si>
    <t>GDP 5th percentile increment</t>
  </si>
  <si>
    <t>GDP 15th percentile increment</t>
  </si>
  <si>
    <t>GDP 50th percentile increment</t>
  </si>
  <si>
    <t>GDP 85th percentile increment</t>
  </si>
  <si>
    <t>GDP 95th percentile increment</t>
  </si>
  <si>
    <t>CC Tax 5th percentile increment</t>
  </si>
  <si>
    <t>CC Tax 15th percentile increment</t>
  </si>
  <si>
    <t>CC Tax 50th percentile increment</t>
  </si>
  <si>
    <t>CC Tax 85th percentile increment</t>
  </si>
  <si>
    <t>CC Tax 95th percentile increment</t>
  </si>
  <si>
    <t>Summary of the Treasury’s Budget Economic and Fiscal Forecasts</t>
  </si>
  <si>
    <r>
      <rPr>
        <i/>
        <sz val="11"/>
        <rFont val="Arial Narrow"/>
        <family val="2"/>
      </rPr>
      <t>Sources</t>
    </r>
    <r>
      <rPr>
        <sz val="11"/>
        <rFont val="Arial Narrow"/>
        <family val="2"/>
      </rPr>
      <t>: Stats NZ, the Treasury</t>
    </r>
  </si>
  <si>
    <t>Sources: Stats NZ, the Treasury</t>
  </si>
  <si>
    <t>Sources: Stats NZ, the Treasury, Sense Partners</t>
  </si>
  <si>
    <t xml:space="preserve">Sources: Stats NZ, The Reserve Bank </t>
  </si>
  <si>
    <t>Notes:          1</t>
  </si>
  <si>
    <t>Table 2.7 - Operating balance indicators and fiscal impulse</t>
  </si>
  <si>
    <t>1 The OBEGAL balance excludes minority interests – the portion attributable to the investors in mixed ownership</t>
  </si>
  <si>
    <t>companies (Air New Zealand, Genesis, Mercury and Meridian)</t>
  </si>
  <si>
    <r>
      <t>OBEGAL</t>
    </r>
    <r>
      <rPr>
        <b/>
        <vertAlign val="superscript"/>
        <sz val="9"/>
        <rFont val="Arial"/>
        <family val="2"/>
      </rPr>
      <t>1</t>
    </r>
  </si>
  <si>
    <r>
      <t>Year ending 30 June</t>
    </r>
    <r>
      <rPr>
        <b/>
        <vertAlign val="superscript"/>
        <sz val="9"/>
        <rFont val="Arial"/>
        <family val="2"/>
      </rPr>
      <t>1</t>
    </r>
  </si>
  <si>
    <t>Contingencies</t>
  </si>
  <si>
    <r>
      <rPr>
        <vertAlign val="superscript"/>
        <sz val="9"/>
        <color theme="1"/>
        <rFont val="Arial"/>
        <family val="2"/>
      </rPr>
      <t xml:space="preserve">1 </t>
    </r>
    <r>
      <rPr>
        <sz val="9"/>
        <color theme="1"/>
        <rFont val="Arial"/>
        <family val="2"/>
      </rPr>
      <t>The breakdown by functional classification above is based on a framework developed by the OECD so may be</t>
    </r>
  </si>
  <si>
    <t>different to the classification by portfolio in the Budget documents</t>
  </si>
  <si>
    <r>
      <t xml:space="preserve">Table 2.13 - Changes in net core Crown debt since the </t>
    </r>
    <r>
      <rPr>
        <b/>
        <i/>
        <sz val="11"/>
        <color theme="1"/>
        <rFont val="Arial"/>
        <family val="2"/>
      </rPr>
      <t>Half Year Update</t>
    </r>
  </si>
  <si>
    <r>
      <rPr>
        <i/>
        <sz val="11"/>
        <color theme="1"/>
        <rFont val="Arial"/>
        <family val="2"/>
      </rPr>
      <t>Source:</t>
    </r>
    <r>
      <rPr>
        <sz val="11"/>
        <color theme="1"/>
        <rFont val="Arial"/>
        <family val="2"/>
      </rPr>
      <t xml:space="preserve"> </t>
    </r>
    <r>
      <rPr>
        <sz val="10"/>
        <rFont val="Arial"/>
        <family val="2"/>
      </rPr>
      <t>The Treasury</t>
    </r>
  </si>
  <si>
    <t>Changes in forecasts (cumulative):</t>
  </si>
  <si>
    <r>
      <rPr>
        <i/>
        <sz val="11"/>
        <color theme="1"/>
        <rFont val="Arial"/>
        <family val="2"/>
      </rPr>
      <t>Source:</t>
    </r>
    <r>
      <rPr>
        <sz val="11"/>
        <color theme="1"/>
        <rFont val="Arial"/>
        <family val="2"/>
      </rPr>
      <t xml:space="preserve"> </t>
    </r>
    <r>
      <rPr>
        <sz val="10"/>
        <rFont val="Arial"/>
        <family val="2"/>
      </rPr>
      <t>The Treasury, Statistics New Zealand</t>
    </r>
  </si>
  <si>
    <r>
      <rPr>
        <vertAlign val="superscript"/>
        <sz val="9"/>
        <color theme="1"/>
        <rFont val="Arial"/>
        <family val="2"/>
      </rPr>
      <t xml:space="preserve">1 </t>
    </r>
    <r>
      <rPr>
        <sz val="9"/>
        <color theme="1"/>
        <rFont val="Arial"/>
        <family val="2"/>
      </rPr>
      <t>Production measure</t>
    </r>
  </si>
  <si>
    <r>
      <rPr>
        <vertAlign val="superscript"/>
        <sz val="9"/>
        <color theme="1"/>
        <rFont val="Arial"/>
        <family val="2"/>
      </rPr>
      <t xml:space="preserve">2 </t>
    </r>
    <r>
      <rPr>
        <sz val="9"/>
        <color theme="1"/>
        <rFont val="Arial"/>
        <family val="2"/>
      </rPr>
      <t>Expenditure measure</t>
    </r>
  </si>
  <si>
    <t>Figure 1.1: Revisions to Production GDP growth</t>
  </si>
  <si>
    <t>Figure 1.2: Household consumption</t>
  </si>
  <si>
    <t>Figure 1.3: CPI inflation</t>
  </si>
  <si>
    <t>Figure 1.4: Economic growth (production GDP)</t>
  </si>
  <si>
    <t>Figure 1.5: Residential investment</t>
  </si>
  <si>
    <t>Figure 1.7: Real business investment growth</t>
  </si>
  <si>
    <t>Figure 1.12: Unemployment rate</t>
  </si>
  <si>
    <t>Figure 1.14: Current Account Balance</t>
  </si>
  <si>
    <t>Figure 1.15: Actual and trend consumption</t>
  </si>
  <si>
    <t>Figure 2.4 - Increase in core Crown expenses relative to 2016/17</t>
  </si>
  <si>
    <t>Figure 2.5 - Growth of NZS recipients and expenses</t>
  </si>
  <si>
    <t>Figure 2.9 - Operating balance indicators and fiscal impulse</t>
  </si>
  <si>
    <t>Figure 3.2: Annual growth in nominal goods exports</t>
  </si>
  <si>
    <t>Figure 3.3: Net debt as a percentage of GDP</t>
  </si>
  <si>
    <t>Figure 3.5: 90-day interest rate</t>
  </si>
  <si>
    <t>Figure 3.6: Nominal GDP fan chart</t>
  </si>
  <si>
    <t>Figure 3.7: Tax revenue fan chart</t>
  </si>
  <si>
    <t>https://treasury.govt.nz/publications/efu/budget-economic-and-fiscal-update-2018</t>
  </si>
  <si>
    <r>
      <t>This spreadsheet contains the tables, charts and the data used to generate the charts that appear in the Overview, and chapters</t>
    </r>
    <r>
      <rPr>
        <b/>
        <sz val="10"/>
        <rFont val="Arial"/>
        <family val="2"/>
      </rPr>
      <t xml:space="preserve"> 1 to 3 </t>
    </r>
    <r>
      <rPr>
        <sz val="10"/>
        <rFont val="Arial"/>
        <family val="2"/>
      </rPr>
      <t xml:space="preserve">of the </t>
    </r>
    <r>
      <rPr>
        <b/>
        <sz val="10"/>
        <rFont val="Arial"/>
        <family val="2"/>
      </rPr>
      <t>Budget Economic and Fiscal Update 2018</t>
    </r>
    <r>
      <rPr>
        <sz val="10"/>
        <rFont val="Arial"/>
        <family val="2"/>
      </rPr>
      <t>.</t>
    </r>
  </si>
  <si>
    <t>http://www.budget.govt.nz/budget/forecasts/befu2018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</si>
</sst>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0.0"/>
    <numFmt numFmtId="165" formatCode="0.0%"/>
    <numFmt numFmtId="166" formatCode="0.0000"/>
    <numFmt numFmtId="167" formatCode="0.00000000"/>
    <numFmt numFmtId="168" formatCode="#,##0_);\(#,##0\);\-\ \ "/>
    <numFmt numFmtId="169" formatCode="_(* #,##0.00_);_(* \(#,##0.00\);_(* &quot;-&quot;??_);_(@_)"/>
    <numFmt numFmtId="170" formatCode="_(* #,##0.0_);_(* \(#,##0.0\);_(* &quot;-&quot;??_);_(@_)"/>
    <numFmt numFmtId="171" formatCode="#,##0.0"/>
    <numFmt numFmtId="172" formatCode="#,##0.0_);\(#,##0.0\);\-\ \ "/>
    <numFmt numFmtId="173" formatCode="#,##0.0_);\(#,##0.0\);&quot;-  &quot;"/>
    <numFmt numFmtId="174" formatCode="_(* #,##0_);_(* \(#,##0\);_(* &quot;-&quot;??_);_(@_)"/>
    <numFmt numFmtId="175" formatCode="_-* #,##0.0_-;\-* #,##0.0_-;_-* &quot;-&quot;?_-;_-@_-"/>
    <numFmt numFmtId="176" formatCode="_(&quot;$&quot;* #,##0.00_);_(&quot;$&quot;* \(#,##0.00\);_(&quot;$&quot;* &quot;-&quot;??_);_(@_)"/>
    <numFmt numFmtId="177" formatCode="_(&quot;$&quot;* #,##0_);_(&quot;$&quot;* \(#,##0\);_(&quot;$&quot;* &quot;-&quot;??_);_(@_)"/>
    <numFmt numFmtId="178" formatCode="_(&quot;$&quot;* #,##0.0_);_(&quot;$&quot;* \(#,##0.0\);_(&quot;$&quot;* &quot;-&quot;??_);_(@_)"/>
    <numFmt numFmtId="179" formatCode="_(* #,##0.000_);_(* \(#,##0.000\);_(* &quot;-&quot;??_);_(@_)"/>
    <numFmt numFmtId="180" formatCode="#,##0.0000"/>
    <numFmt numFmtId="181" formatCode="_-* #,##0.0_-;\-* #,##0.0_-;_-* &quot;-&quot;??_-;_-@_-"/>
    <numFmt numFmtId="182" formatCode="0.00;[Black]0.00"/>
    <numFmt numFmtId="183" formatCode="_-* #,##0_-;\-* #,##0_-;_-* &quot;-&quot;??_-;_-@_-"/>
    <numFmt numFmtId="184" formatCode="0.000"/>
  </numFmts>
  <fonts count="65" x14ac:knownFonts="1">
    <font>
      <sz val="11"/>
      <color theme="1"/>
      <name val="Calibri"/>
      <family val="2"/>
      <scheme val="minor"/>
    </font>
    <font>
      <sz val="11"/>
      <color theme="1"/>
      <name val="Calibri"/>
      <family val="2"/>
      <scheme val="minor"/>
    </font>
    <font>
      <b/>
      <sz val="11"/>
      <color theme="1"/>
      <name val="Calibri"/>
      <family val="2"/>
      <scheme val="minor"/>
    </font>
    <font>
      <sz val="10"/>
      <name val="Arial Narrow"/>
      <family val="2"/>
    </font>
    <font>
      <u/>
      <sz val="11"/>
      <color theme="10"/>
      <name val="Calibri"/>
      <family val="2"/>
      <scheme val="minor"/>
    </font>
    <font>
      <b/>
      <sz val="10"/>
      <name val="Arial Narrow"/>
      <family val="2"/>
    </font>
    <font>
      <sz val="10"/>
      <color theme="1"/>
      <name val="Arial Narrow"/>
      <family val="2"/>
    </font>
    <font>
      <sz val="11"/>
      <color theme="1"/>
      <name val="Arial Narrow"/>
      <family val="2"/>
    </font>
    <font>
      <sz val="10"/>
      <name val="Arial"/>
      <family val="2"/>
    </font>
    <font>
      <b/>
      <sz val="11"/>
      <name val="Arial Narrow"/>
      <family val="2"/>
    </font>
    <font>
      <sz val="11"/>
      <name val="Arial Narrow"/>
      <family val="2"/>
    </font>
    <font>
      <i/>
      <sz val="11"/>
      <name val="Arial Narrow"/>
      <family val="2"/>
    </font>
    <font>
      <sz val="11"/>
      <color rgb="FF000000"/>
      <name val="Arial Narrow"/>
      <family val="2"/>
    </font>
    <font>
      <b/>
      <sz val="11"/>
      <color rgb="FF000000"/>
      <name val="Arial Narrow"/>
      <family val="2"/>
    </font>
    <font>
      <b/>
      <sz val="11"/>
      <color theme="1"/>
      <name val="Arial Narrow"/>
      <family val="2"/>
    </font>
    <font>
      <b/>
      <sz val="10"/>
      <name val="Arial"/>
      <family val="2"/>
    </font>
    <font>
      <vertAlign val="superscript"/>
      <sz val="10"/>
      <name val="Arial"/>
      <family val="2"/>
    </font>
    <font>
      <sz val="10"/>
      <color theme="1"/>
      <name val="Arial"/>
      <family val="2"/>
    </font>
    <font>
      <sz val="9"/>
      <color theme="1"/>
      <name val="Arial"/>
      <family val="2"/>
    </font>
    <font>
      <b/>
      <sz val="8"/>
      <color theme="1"/>
      <name val="Arial"/>
      <family val="2"/>
    </font>
    <font>
      <sz val="8"/>
      <color theme="1"/>
      <name val="Arial"/>
      <family val="2"/>
    </font>
    <font>
      <sz val="8"/>
      <color rgb="FF000000"/>
      <name val="Arial"/>
      <family val="2"/>
    </font>
    <font>
      <sz val="11"/>
      <color indexed="8"/>
      <name val="Arial Narrow"/>
      <family val="2"/>
    </font>
    <font>
      <i/>
      <sz val="11"/>
      <color indexed="8"/>
      <name val="Arial Narrow"/>
      <family val="2"/>
    </font>
    <font>
      <sz val="11"/>
      <color theme="1"/>
      <name val="Arial"/>
      <family val="2"/>
    </font>
    <font>
      <b/>
      <sz val="12"/>
      <color theme="1"/>
      <name val="Arial"/>
      <family val="2"/>
    </font>
    <font>
      <i/>
      <sz val="11"/>
      <color theme="1"/>
      <name val="Arial Narrow"/>
      <family val="2"/>
    </font>
    <font>
      <i/>
      <sz val="10"/>
      <name val="Arial"/>
      <family val="2"/>
    </font>
    <font>
      <b/>
      <sz val="9"/>
      <color theme="1"/>
      <name val="Arial"/>
      <family val="2"/>
    </font>
    <font>
      <sz val="9"/>
      <name val="Arial"/>
      <family val="2"/>
    </font>
    <font>
      <b/>
      <sz val="9"/>
      <name val="Arial"/>
      <family val="2"/>
    </font>
    <font>
      <vertAlign val="superscript"/>
      <sz val="9"/>
      <color theme="1"/>
      <name val="Arial"/>
      <family val="2"/>
    </font>
    <font>
      <vertAlign val="superscript"/>
      <sz val="9"/>
      <name val="Arial"/>
      <family val="2"/>
    </font>
    <font>
      <b/>
      <sz val="11"/>
      <color rgb="FF000000"/>
      <name val="Calibri"/>
      <family val="2"/>
      <scheme val="minor"/>
    </font>
    <font>
      <sz val="9"/>
      <name val="Times New Roman"/>
      <family val="1"/>
    </font>
    <font>
      <i/>
      <sz val="9"/>
      <name val="Arial"/>
      <family val="2"/>
    </font>
    <font>
      <sz val="8"/>
      <name val="Arial"/>
      <family val="2"/>
    </font>
    <font>
      <i/>
      <sz val="9"/>
      <color theme="1"/>
      <name val="Arial"/>
      <family val="2"/>
    </font>
    <font>
      <i/>
      <sz val="10"/>
      <name val="Arial Narrow"/>
      <family val="2"/>
    </font>
    <font>
      <vertAlign val="superscript"/>
      <sz val="11"/>
      <color theme="1"/>
      <name val="Calibri"/>
      <family val="2"/>
    </font>
    <font>
      <b/>
      <i/>
      <sz val="11"/>
      <color theme="1"/>
      <name val="Arial Narrow"/>
      <family val="2"/>
    </font>
    <font>
      <sz val="9"/>
      <color theme="1"/>
      <name val="Calibri"/>
      <family val="2"/>
      <scheme val="minor"/>
    </font>
    <font>
      <b/>
      <sz val="8"/>
      <name val="Arial"/>
      <family val="2"/>
    </font>
    <font>
      <b/>
      <sz val="12"/>
      <color theme="1"/>
      <name val="Arial Narrow"/>
      <family val="2"/>
    </font>
    <font>
      <sz val="10"/>
      <color rgb="FFFF0000"/>
      <name val="Arial"/>
      <family val="2"/>
    </font>
    <font>
      <sz val="11"/>
      <name val="Calibri"/>
      <family val="2"/>
      <scheme val="minor"/>
    </font>
    <font>
      <sz val="11"/>
      <color rgb="FFFF0000"/>
      <name val="Calibri"/>
      <family val="2"/>
      <scheme val="minor"/>
    </font>
    <font>
      <b/>
      <sz val="11"/>
      <color rgb="FFFF0000"/>
      <name val="Arial Narrow"/>
      <family val="2"/>
    </font>
    <font>
      <sz val="12"/>
      <color theme="1"/>
      <name val="Calibri"/>
      <family val="2"/>
      <scheme val="minor"/>
    </font>
    <font>
      <sz val="12"/>
      <color rgb="FFFF0000"/>
      <name val="Calibri"/>
      <family val="2"/>
      <scheme val="minor"/>
    </font>
    <font>
      <sz val="11"/>
      <color rgb="FFFF0000"/>
      <name val="Arial Narrow"/>
      <family val="2"/>
    </font>
    <font>
      <b/>
      <sz val="9"/>
      <color rgb="FF0C0C0C"/>
      <name val="Arial"/>
      <family val="2"/>
    </font>
    <font>
      <sz val="12"/>
      <name val="Calibri"/>
      <family val="2"/>
      <scheme val="minor"/>
    </font>
    <font>
      <b/>
      <sz val="11"/>
      <color rgb="FFFF0000"/>
      <name val="Arial"/>
      <family val="2"/>
    </font>
    <font>
      <sz val="11"/>
      <color rgb="FFFF0000"/>
      <name val="Arial"/>
      <family val="2"/>
    </font>
    <font>
      <vertAlign val="superscript"/>
      <sz val="9"/>
      <color indexed="8"/>
      <name val="Arial"/>
      <family val="2"/>
    </font>
    <font>
      <b/>
      <sz val="10"/>
      <color rgb="FF000000"/>
      <name val="Arial"/>
      <family val="2"/>
    </font>
    <font>
      <sz val="10"/>
      <color rgb="FF000000"/>
      <name val="Arial"/>
      <family val="2"/>
    </font>
    <font>
      <b/>
      <vertAlign val="superscript"/>
      <sz val="9"/>
      <name val="Arial"/>
      <family val="2"/>
    </font>
    <font>
      <b/>
      <sz val="11"/>
      <color theme="1"/>
      <name val="Arial"/>
      <family val="2"/>
    </font>
    <font>
      <b/>
      <i/>
      <sz val="11"/>
      <color theme="1"/>
      <name val="Arial"/>
      <family val="2"/>
    </font>
    <font>
      <i/>
      <sz val="11"/>
      <color theme="1"/>
      <name val="Arial"/>
      <family val="2"/>
    </font>
    <font>
      <b/>
      <sz val="14"/>
      <name val="Arial"/>
      <family val="2"/>
    </font>
    <font>
      <u/>
      <sz val="10"/>
      <color theme="10"/>
      <name val="Arial"/>
      <family val="2"/>
    </font>
    <font>
      <b/>
      <sz val="10"/>
      <color theme="1"/>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0.14999847407452621"/>
        <bgColor theme="1" tint="0.749961851863155"/>
      </patternFill>
    </fill>
    <fill>
      <patternFill patternType="solid">
        <fgColor theme="0"/>
        <bgColor theme="1" tint="0.749961851863155"/>
      </patternFill>
    </fill>
  </fills>
  <borders count="12">
    <border>
      <left/>
      <right/>
      <top/>
      <bottom/>
      <diagonal/>
    </border>
    <border>
      <left/>
      <right/>
      <top/>
      <bottom style="medium">
        <color rgb="FF0083AC"/>
      </bottom>
      <diagonal/>
    </border>
    <border>
      <left/>
      <right/>
      <top/>
      <bottom style="thin">
        <color rgb="FF0083AC"/>
      </bottom>
      <diagonal/>
    </border>
    <border>
      <left/>
      <right/>
      <top/>
      <bottom style="medium">
        <color rgb="FF2D6273"/>
      </bottom>
      <diagonal/>
    </border>
    <border>
      <left/>
      <right/>
      <top style="medium">
        <color rgb="FF2D6273"/>
      </top>
      <bottom/>
      <diagonal/>
    </border>
    <border>
      <left/>
      <right style="thin">
        <color rgb="FF0083AC"/>
      </right>
      <top/>
      <bottom/>
      <diagonal/>
    </border>
    <border>
      <left/>
      <right style="thin">
        <color rgb="FF0083AC"/>
      </right>
      <top/>
      <bottom style="thin">
        <color rgb="FF0083AC"/>
      </bottom>
      <diagonal/>
    </border>
    <border>
      <left/>
      <right/>
      <top/>
      <bottom style="thin">
        <color indexed="64"/>
      </bottom>
      <diagonal/>
    </border>
    <border>
      <left/>
      <right/>
      <top style="thin">
        <color indexed="64"/>
      </top>
      <bottom/>
      <diagonal/>
    </border>
    <border>
      <left/>
      <right/>
      <top/>
      <bottom style="thin">
        <color rgb="FF003399"/>
      </bottom>
      <diagonal/>
    </border>
    <border>
      <left/>
      <right/>
      <top style="thin">
        <color rgb="FF003399"/>
      </top>
      <bottom/>
      <diagonal/>
    </border>
    <border>
      <left/>
      <right/>
      <top style="thin">
        <color indexed="64"/>
      </top>
      <bottom style="thin">
        <color rgb="FF0083AC"/>
      </bottom>
      <diagonal/>
    </border>
  </borders>
  <cellStyleXfs count="23">
    <xf numFmtId="0" fontId="0" fillId="0" borderId="0"/>
    <xf numFmtId="9" fontId="1" fillId="0" borderId="0" applyFont="0" applyFill="0" applyBorder="0" applyAlignment="0" applyProtection="0"/>
    <xf numFmtId="0" fontId="1" fillId="0" borderId="0"/>
    <xf numFmtId="0" fontId="4" fillId="0" borderId="0" applyNumberFormat="0" applyFill="0" applyBorder="0" applyAlignment="0" applyProtection="0"/>
    <xf numFmtId="0" fontId="8" fillId="0" borderId="0"/>
    <xf numFmtId="0" fontId="8" fillId="0" borderId="0"/>
    <xf numFmtId="0" fontId="8" fillId="0" borderId="0"/>
    <xf numFmtId="0" fontId="1" fillId="0" borderId="0"/>
    <xf numFmtId="0" fontId="29" fillId="0" borderId="0"/>
    <xf numFmtId="169" fontId="1" fillId="0" borderId="0" applyFont="0" applyFill="0" applyBorder="0" applyAlignment="0" applyProtection="0"/>
    <xf numFmtId="0" fontId="1" fillId="0" borderId="0"/>
    <xf numFmtId="3" fontId="34" fillId="0" borderId="0"/>
    <xf numFmtId="0" fontId="1" fillId="0" borderId="0"/>
    <xf numFmtId="0" fontId="29" fillId="0" borderId="0"/>
    <xf numFmtId="0" fontId="29" fillId="0" borderId="0"/>
    <xf numFmtId="176" fontId="1"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48" fillId="0" borderId="0"/>
    <xf numFmtId="0" fontId="8" fillId="0" borderId="0"/>
    <xf numFmtId="169" fontId="48" fillId="0" borderId="0" applyFont="0" applyFill="0" applyBorder="0" applyAlignment="0" applyProtection="0"/>
    <xf numFmtId="0" fontId="36" fillId="0" borderId="0"/>
  </cellStyleXfs>
  <cellXfs count="522">
    <xf numFmtId="0" fontId="0" fillId="0" borderId="0" xfId="0"/>
    <xf numFmtId="0" fontId="0" fillId="0" borderId="0" xfId="0" applyAlignment="1">
      <alignment wrapText="1"/>
    </xf>
    <xf numFmtId="0" fontId="0" fillId="0" borderId="0" xfId="0" applyAlignment="1"/>
    <xf numFmtId="0" fontId="7" fillId="2" borderId="0" xfId="0" applyFont="1" applyFill="1"/>
    <xf numFmtId="0" fontId="9" fillId="4" borderId="0" xfId="4" applyFont="1" applyFill="1" applyAlignment="1">
      <alignment wrapText="1"/>
    </xf>
    <xf numFmtId="0" fontId="10" fillId="2" borderId="0" xfId="4" applyFont="1" applyFill="1"/>
    <xf numFmtId="0" fontId="9" fillId="2" borderId="0" xfId="4" applyFont="1" applyFill="1"/>
    <xf numFmtId="0" fontId="10" fillId="4" borderId="0" xfId="4" applyFont="1" applyFill="1"/>
    <xf numFmtId="0" fontId="12" fillId="2" borderId="0" xfId="4" applyFont="1" applyFill="1"/>
    <xf numFmtId="0" fontId="14" fillId="5" borderId="0" xfId="0" applyFont="1" applyFill="1" applyAlignment="1">
      <alignment horizontal="right" vertical="center" wrapText="1"/>
    </xf>
    <xf numFmtId="0" fontId="13" fillId="5" borderId="1" xfId="0" applyFont="1" applyFill="1" applyBorder="1" applyAlignment="1">
      <alignment horizontal="right" vertical="center" wrapText="1"/>
    </xf>
    <xf numFmtId="0" fontId="13" fillId="5" borderId="0" xfId="0" applyFont="1" applyFill="1" applyAlignment="1">
      <alignment vertical="center" wrapText="1"/>
    </xf>
    <xf numFmtId="0" fontId="7" fillId="5" borderId="0" xfId="0" applyFont="1" applyFill="1" applyAlignment="1">
      <alignment vertical="top" wrapText="1"/>
    </xf>
    <xf numFmtId="0" fontId="13" fillId="5" borderId="0" xfId="0" applyFont="1" applyFill="1" applyAlignment="1">
      <alignment horizontal="right" vertical="center" wrapText="1"/>
    </xf>
    <xf numFmtId="0" fontId="12" fillId="5" borderId="0" xfId="0" applyFont="1" applyFill="1" applyAlignment="1">
      <alignment vertical="center"/>
    </xf>
    <xf numFmtId="0" fontId="7" fillId="5" borderId="0" xfId="0" applyFont="1" applyFill="1" applyAlignment="1">
      <alignment horizontal="right" vertical="center"/>
    </xf>
    <xf numFmtId="0" fontId="7" fillId="5" borderId="0" xfId="0" applyFont="1" applyFill="1" applyAlignment="1">
      <alignment horizontal="right" vertical="center" wrapText="1"/>
    </xf>
    <xf numFmtId="0" fontId="12" fillId="5" borderId="0" xfId="0" applyFont="1" applyFill="1" applyAlignment="1">
      <alignment vertical="center" wrapText="1"/>
    </xf>
    <xf numFmtId="164" fontId="7" fillId="5" borderId="0" xfId="0" applyNumberFormat="1" applyFont="1" applyFill="1" applyAlignment="1">
      <alignment horizontal="right" vertical="center"/>
    </xf>
    <xf numFmtId="164" fontId="7" fillId="5" borderId="0" xfId="0" applyNumberFormat="1" applyFont="1" applyFill="1" applyAlignment="1">
      <alignment horizontal="right" vertical="center" wrapText="1"/>
    </xf>
    <xf numFmtId="0" fontId="12" fillId="5" borderId="1" xfId="0" applyFont="1" applyFill="1" applyBorder="1" applyAlignment="1">
      <alignment vertical="center" wrapText="1"/>
    </xf>
    <xf numFmtId="164" fontId="7" fillId="5" borderId="1" xfId="0" applyNumberFormat="1" applyFont="1" applyFill="1" applyBorder="1" applyAlignment="1">
      <alignment horizontal="right" vertical="center"/>
    </xf>
    <xf numFmtId="164" fontId="7" fillId="5" borderId="1" xfId="0" applyNumberFormat="1" applyFont="1" applyFill="1" applyBorder="1" applyAlignment="1">
      <alignment horizontal="right" vertical="center" wrapText="1"/>
    </xf>
    <xf numFmtId="0" fontId="7" fillId="5" borderId="0" xfId="0" applyFont="1" applyFill="1" applyAlignment="1">
      <alignment wrapText="1"/>
    </xf>
    <xf numFmtId="0" fontId="12" fillId="5" borderId="0" xfId="0" applyFont="1" applyFill="1" applyAlignment="1">
      <alignment horizontal="right" vertical="center" wrapText="1"/>
    </xf>
    <xf numFmtId="164" fontId="12" fillId="5" borderId="0" xfId="0" applyNumberFormat="1" applyFont="1" applyFill="1" applyAlignment="1">
      <alignment horizontal="right" vertical="center" wrapText="1"/>
    </xf>
    <xf numFmtId="0" fontId="12" fillId="5" borderId="1" xfId="0" applyFont="1" applyFill="1" applyBorder="1" applyAlignment="1">
      <alignment horizontal="right" vertical="center" wrapText="1"/>
    </xf>
    <xf numFmtId="0" fontId="9" fillId="4" borderId="0" xfId="4" applyFont="1" applyFill="1"/>
    <xf numFmtId="0" fontId="7" fillId="0" borderId="0" xfId="0" applyFont="1"/>
    <xf numFmtId="0" fontId="12" fillId="4" borderId="0" xfId="4" applyFont="1" applyFill="1"/>
    <xf numFmtId="0" fontId="12" fillId="0" borderId="0" xfId="4" applyFont="1" applyFill="1"/>
    <xf numFmtId="0" fontId="10" fillId="0" borderId="0" xfId="4" applyFont="1" applyFill="1"/>
    <xf numFmtId="0" fontId="7" fillId="0" borderId="0" xfId="0" applyFont="1" applyBorder="1"/>
    <xf numFmtId="0" fontId="15" fillId="2" borderId="0" xfId="5" applyFont="1" applyFill="1" applyAlignment="1">
      <alignment horizontal="left"/>
    </xf>
    <xf numFmtId="0" fontId="15" fillId="2" borderId="0" xfId="5" applyFont="1" applyFill="1" applyAlignment="1">
      <alignment horizontal="right"/>
    </xf>
    <xf numFmtId="0" fontId="15" fillId="2" borderId="2" xfId="5" applyFont="1" applyFill="1" applyBorder="1" applyAlignment="1">
      <alignment horizontal="left"/>
    </xf>
    <xf numFmtId="0" fontId="15" fillId="2" borderId="2" xfId="5" applyFont="1" applyFill="1" applyBorder="1" applyAlignment="1">
      <alignment horizontal="right"/>
    </xf>
    <xf numFmtId="0" fontId="8" fillId="2" borderId="0" xfId="5" applyFont="1" applyFill="1" applyBorder="1" applyAlignment="1">
      <alignment horizontal="left"/>
    </xf>
    <xf numFmtId="164" fontId="8" fillId="2" borderId="0" xfId="5" applyNumberFormat="1" applyFont="1" applyFill="1" applyBorder="1" applyAlignment="1">
      <alignment horizontal="right"/>
    </xf>
    <xf numFmtId="0" fontId="8" fillId="2" borderId="0" xfId="5" applyFont="1" applyFill="1" applyAlignment="1">
      <alignment horizontal="left"/>
    </xf>
    <xf numFmtId="164" fontId="15" fillId="2" borderId="0" xfId="5" applyNumberFormat="1" applyFont="1" applyFill="1" applyBorder="1" applyAlignment="1">
      <alignment horizontal="right"/>
    </xf>
    <xf numFmtId="164" fontId="15" fillId="2" borderId="2" xfId="5" applyNumberFormat="1" applyFont="1" applyFill="1" applyBorder="1" applyAlignment="1">
      <alignment horizontal="right"/>
    </xf>
    <xf numFmtId="3" fontId="7" fillId="0" borderId="0" xfId="0" applyNumberFormat="1" applyFont="1"/>
    <xf numFmtId="0" fontId="8" fillId="0" borderId="0" xfId="5" applyFont="1" applyFill="1"/>
    <xf numFmtId="164" fontId="8" fillId="0" borderId="0" xfId="5" applyNumberFormat="1" applyFont="1" applyFill="1" applyBorder="1" applyAlignment="1">
      <alignment horizontal="right"/>
    </xf>
    <xf numFmtId="164" fontId="10" fillId="2" borderId="0" xfId="5" applyNumberFormat="1" applyFont="1" applyFill="1" applyBorder="1" applyAlignment="1">
      <alignment horizontal="right"/>
    </xf>
    <xf numFmtId="0" fontId="17" fillId="0" borderId="0" xfId="0" applyFont="1" applyFill="1"/>
    <xf numFmtId="0" fontId="8" fillId="2" borderId="2" xfId="5" applyFont="1" applyFill="1" applyBorder="1" applyAlignment="1">
      <alignment horizontal="left"/>
    </xf>
    <xf numFmtId="164" fontId="8" fillId="2" borderId="2" xfId="5" applyNumberFormat="1" applyFont="1" applyFill="1" applyBorder="1" applyAlignment="1">
      <alignment horizontal="right"/>
    </xf>
    <xf numFmtId="0" fontId="18" fillId="0" borderId="0" xfId="0" applyFont="1" applyAlignment="1">
      <alignment horizontal="left" vertical="center"/>
    </xf>
    <xf numFmtId="164" fontId="10" fillId="2" borderId="0" xfId="5" applyNumberFormat="1" applyFont="1" applyFill="1" applyBorder="1" applyAlignment="1">
      <alignment horizontal="left"/>
    </xf>
    <xf numFmtId="0" fontId="7" fillId="2" borderId="0" xfId="0" applyFont="1" applyFill="1" applyAlignment="1">
      <alignment horizontal="left" indent="6"/>
    </xf>
    <xf numFmtId="0" fontId="7" fillId="0" borderId="0" xfId="0" applyFont="1" applyAlignment="1">
      <alignment horizontal="left"/>
    </xf>
    <xf numFmtId="0" fontId="19" fillId="0" borderId="0" xfId="0" applyFont="1" applyAlignment="1">
      <alignment vertical="center"/>
    </xf>
    <xf numFmtId="0" fontId="19" fillId="0" borderId="0" xfId="0" applyFont="1" applyAlignment="1">
      <alignment horizontal="right" vertical="center"/>
    </xf>
    <xf numFmtId="0" fontId="19" fillId="0" borderId="3" xfId="0" applyFont="1" applyBorder="1" applyAlignment="1">
      <alignment vertical="center"/>
    </xf>
    <xf numFmtId="0" fontId="19" fillId="0" borderId="3" xfId="0" applyFont="1" applyBorder="1" applyAlignment="1">
      <alignment horizontal="right" vertical="center"/>
    </xf>
    <xf numFmtId="0" fontId="20" fillId="0" borderId="0" xfId="0" applyFont="1" applyAlignment="1">
      <alignment vertical="center"/>
    </xf>
    <xf numFmtId="0" fontId="21" fillId="0" borderId="0" xfId="0" applyFont="1" applyAlignment="1">
      <alignment horizontal="right" vertical="center"/>
    </xf>
    <xf numFmtId="164" fontId="21" fillId="0" borderId="0" xfId="0" applyNumberFormat="1" applyFont="1" applyAlignment="1">
      <alignment horizontal="right" vertical="center"/>
    </xf>
    <xf numFmtId="0" fontId="3" fillId="0" borderId="0" xfId="4" applyFont="1" applyFill="1"/>
    <xf numFmtId="0" fontId="22" fillId="4" borderId="0" xfId="4" applyFont="1" applyFill="1"/>
    <xf numFmtId="0" fontId="7" fillId="0" borderId="0" xfId="0" applyFont="1" applyFill="1"/>
    <xf numFmtId="17" fontId="7" fillId="0" borderId="0" xfId="0" applyNumberFormat="1" applyFont="1"/>
    <xf numFmtId="164" fontId="7" fillId="0" borderId="0" xfId="0" applyNumberFormat="1" applyFont="1"/>
    <xf numFmtId="164" fontId="7" fillId="0" borderId="0" xfId="0" applyNumberFormat="1" applyFont="1" applyFill="1"/>
    <xf numFmtId="164" fontId="7" fillId="0" borderId="0" xfId="0" applyNumberFormat="1" applyFont="1" applyBorder="1"/>
    <xf numFmtId="0" fontId="14" fillId="0" borderId="0" xfId="0" applyFont="1"/>
    <xf numFmtId="165" fontId="7" fillId="0" borderId="0" xfId="1" applyNumberFormat="1" applyFont="1"/>
    <xf numFmtId="2" fontId="7" fillId="0" borderId="0" xfId="0" applyNumberFormat="1" applyFont="1"/>
    <xf numFmtId="1" fontId="7" fillId="0" borderId="0" xfId="0" applyNumberFormat="1" applyFont="1"/>
    <xf numFmtId="2" fontId="7" fillId="0" borderId="0" xfId="0" applyNumberFormat="1" applyFont="1" applyBorder="1"/>
    <xf numFmtId="165" fontId="7" fillId="0" borderId="0" xfId="0" applyNumberFormat="1" applyFont="1"/>
    <xf numFmtId="14" fontId="7" fillId="0" borderId="0" xfId="0" applyNumberFormat="1" applyFont="1"/>
    <xf numFmtId="14" fontId="7" fillId="0" borderId="0" xfId="0" applyNumberFormat="1" applyFont="1" applyBorder="1"/>
    <xf numFmtId="0" fontId="7" fillId="0" borderId="0" xfId="0" applyFont="1" applyAlignment="1">
      <alignment horizontal="right"/>
    </xf>
    <xf numFmtId="1" fontId="7" fillId="0" borderId="0" xfId="0" applyNumberFormat="1" applyFont="1" applyBorder="1"/>
    <xf numFmtId="0" fontId="7" fillId="0" borderId="0" xfId="0" applyNumberFormat="1" applyFont="1"/>
    <xf numFmtId="0" fontId="7" fillId="0" borderId="0" xfId="1" applyNumberFormat="1" applyFont="1"/>
    <xf numFmtId="0" fontId="7" fillId="0" borderId="0" xfId="1" applyNumberFormat="1" applyFont="1" applyBorder="1"/>
    <xf numFmtId="0" fontId="9" fillId="4" borderId="0" xfId="4" applyFont="1" applyFill="1" applyAlignment="1"/>
    <xf numFmtId="0" fontId="3" fillId="4" borderId="0" xfId="4" applyFont="1" applyFill="1"/>
    <xf numFmtId="0" fontId="3" fillId="0" borderId="0" xfId="6" applyFont="1"/>
    <xf numFmtId="0" fontId="7" fillId="4" borderId="0" xfId="0" applyFont="1" applyFill="1"/>
    <xf numFmtId="0" fontId="7" fillId="0" borderId="0" xfId="0" applyFont="1" applyFill="1" applyBorder="1"/>
    <xf numFmtId="0" fontId="7" fillId="0" borderId="0" xfId="0" applyFont="1" applyBorder="1" applyAlignment="1"/>
    <xf numFmtId="0" fontId="7" fillId="0" borderId="0" xfId="0" applyFont="1" applyAlignment="1">
      <alignment horizontal="left" wrapText="1"/>
    </xf>
    <xf numFmtId="0" fontId="7" fillId="0" borderId="0" xfId="0" applyFont="1" applyAlignment="1">
      <alignment horizontal="center" wrapText="1"/>
    </xf>
    <xf numFmtId="0" fontId="7" fillId="0" borderId="0" xfId="0" applyFont="1" applyAlignment="1">
      <alignment wrapText="1"/>
    </xf>
    <xf numFmtId="17" fontId="7" fillId="0" borderId="0" xfId="0" applyNumberFormat="1" applyFont="1" applyFill="1" applyBorder="1"/>
    <xf numFmtId="166" fontId="7" fillId="0" borderId="0" xfId="0" applyNumberFormat="1" applyFont="1" applyBorder="1"/>
    <xf numFmtId="167" fontId="7" fillId="0" borderId="0" xfId="0" applyNumberFormat="1" applyFont="1" applyBorder="1"/>
    <xf numFmtId="0" fontId="24" fillId="2" borderId="0" xfId="0" applyFont="1" applyFill="1"/>
    <xf numFmtId="0" fontId="14" fillId="4" borderId="0" xfId="0" applyFont="1" applyFill="1"/>
    <xf numFmtId="0" fontId="25" fillId="4" borderId="0" xfId="0" applyFont="1" applyFill="1" applyBorder="1"/>
    <xf numFmtId="0" fontId="17" fillId="4" borderId="0" xfId="0" applyFont="1" applyFill="1" applyBorder="1"/>
    <xf numFmtId="0" fontId="17" fillId="2" borderId="0" xfId="0" applyFont="1" applyFill="1" applyBorder="1"/>
    <xf numFmtId="0" fontId="7" fillId="4" borderId="0" xfId="0" applyFont="1" applyFill="1" applyAlignment="1">
      <alignment horizontal="left"/>
    </xf>
    <xf numFmtId="0" fontId="27" fillId="2" borderId="0" xfId="0" applyFont="1" applyFill="1"/>
    <xf numFmtId="0" fontId="1" fillId="2" borderId="0" xfId="7" applyFill="1"/>
    <xf numFmtId="0" fontId="28" fillId="2" borderId="0" xfId="7" applyFont="1" applyFill="1" applyBorder="1" applyAlignment="1">
      <alignment horizontal="left" vertical="top" wrapText="1"/>
    </xf>
    <xf numFmtId="168" fontId="30" fillId="2" borderId="0" xfId="8" quotePrefix="1" applyNumberFormat="1" applyFont="1" applyFill="1" applyBorder="1" applyAlignment="1">
      <alignment horizontal="right"/>
    </xf>
    <xf numFmtId="0" fontId="28" fillId="2" borderId="2" xfId="7" applyFont="1" applyFill="1" applyBorder="1" applyAlignment="1">
      <alignment horizontal="left" vertical="top" wrapText="1"/>
    </xf>
    <xf numFmtId="0" fontId="28" fillId="2" borderId="2" xfId="7" applyFont="1" applyFill="1" applyBorder="1" applyAlignment="1">
      <alignment horizontal="right" vertical="top" wrapText="1"/>
    </xf>
    <xf numFmtId="0" fontId="28" fillId="2" borderId="0" xfId="7" applyFont="1" applyFill="1" applyBorder="1" applyAlignment="1">
      <alignment horizontal="right" vertical="top" wrapText="1"/>
    </xf>
    <xf numFmtId="0" fontId="1" fillId="2" borderId="0" xfId="7" applyFill="1" applyBorder="1"/>
    <xf numFmtId="0" fontId="28" fillId="2" borderId="0" xfId="7" applyFont="1" applyFill="1" applyBorder="1" applyAlignment="1">
      <alignment horizontal="left" wrapText="1"/>
    </xf>
    <xf numFmtId="0" fontId="18" fillId="2" borderId="0" xfId="7" applyFont="1" applyFill="1" applyBorder="1" applyAlignment="1">
      <alignment horizontal="right" wrapText="1"/>
    </xf>
    <xf numFmtId="0" fontId="18" fillId="2" borderId="0" xfId="7" applyFont="1" applyFill="1" applyBorder="1" applyAlignment="1">
      <alignment horizontal="right" vertical="top" wrapText="1"/>
    </xf>
    <xf numFmtId="0" fontId="18" fillId="2" borderId="0" xfId="7" applyFont="1" applyFill="1" applyBorder="1" applyAlignment="1">
      <alignment horizontal="left" wrapText="1"/>
    </xf>
    <xf numFmtId="170" fontId="29" fillId="2" borderId="0" xfId="9" applyNumberFormat="1" applyFont="1" applyFill="1" applyBorder="1"/>
    <xf numFmtId="170" fontId="1" fillId="2" borderId="0" xfId="7" applyNumberFormat="1" applyFill="1"/>
    <xf numFmtId="170" fontId="29" fillId="2" borderId="0" xfId="9" applyNumberFormat="1" applyFont="1" applyFill="1" applyBorder="1" applyAlignment="1"/>
    <xf numFmtId="164" fontId="29" fillId="2" borderId="2" xfId="7" applyNumberFormat="1" applyFont="1" applyFill="1" applyBorder="1" applyAlignment="1">
      <alignment horizontal="left" wrapText="1"/>
    </xf>
    <xf numFmtId="170" fontId="29" fillId="2" borderId="2" xfId="9" applyNumberFormat="1" applyFont="1" applyFill="1" applyBorder="1" applyAlignment="1"/>
    <xf numFmtId="0" fontId="18" fillId="2" borderId="0" xfId="7" applyFont="1" applyFill="1" applyBorder="1" applyAlignment="1">
      <alignment horizontal="center" wrapText="1"/>
    </xf>
    <xf numFmtId="171" fontId="28" fillId="3" borderId="0" xfId="10" applyNumberFormat="1" applyFont="1" applyFill="1" applyBorder="1" applyAlignment="1">
      <alignment horizontal="left" wrapText="1"/>
    </xf>
    <xf numFmtId="0" fontId="18" fillId="2" borderId="0" xfId="7" applyFont="1" applyFill="1" applyBorder="1" applyAlignment="1">
      <alignment horizontal="center" vertical="top" wrapText="1"/>
    </xf>
    <xf numFmtId="171" fontId="28" fillId="3" borderId="0" xfId="10" applyNumberFormat="1" applyFont="1" applyFill="1" applyBorder="1" applyAlignment="1">
      <alignment horizontal="left"/>
    </xf>
    <xf numFmtId="171" fontId="18" fillId="3" borderId="0" xfId="10" applyNumberFormat="1" applyFont="1" applyFill="1" applyBorder="1" applyAlignment="1">
      <alignment horizontal="left" wrapText="1"/>
    </xf>
    <xf numFmtId="170" fontId="18" fillId="3" borderId="0" xfId="9" applyNumberFormat="1" applyFont="1" applyFill="1" applyBorder="1" applyAlignment="1">
      <alignment horizontal="right" wrapText="1"/>
    </xf>
    <xf numFmtId="170" fontId="18" fillId="2" borderId="0" xfId="7" applyNumberFormat="1" applyFont="1" applyFill="1" applyBorder="1" applyAlignment="1">
      <alignment horizontal="center" wrapText="1"/>
    </xf>
    <xf numFmtId="0" fontId="18" fillId="3" borderId="0" xfId="7" applyFont="1" applyFill="1" applyBorder="1" applyAlignment="1">
      <alignment horizontal="left" wrapText="1"/>
    </xf>
    <xf numFmtId="0" fontId="29" fillId="2" borderId="0" xfId="7" applyFont="1" applyFill="1" applyAlignment="1">
      <alignment horizontal="center" wrapText="1"/>
    </xf>
    <xf numFmtId="165" fontId="18" fillId="3" borderId="0" xfId="10" applyNumberFormat="1" applyFont="1" applyFill="1" applyBorder="1" applyAlignment="1">
      <alignment horizontal="left" wrapText="1"/>
    </xf>
    <xf numFmtId="165" fontId="18" fillId="3" borderId="2" xfId="10" applyNumberFormat="1" applyFont="1" applyFill="1" applyBorder="1" applyAlignment="1">
      <alignment horizontal="right" wrapText="1"/>
    </xf>
    <xf numFmtId="164" fontId="1" fillId="2" borderId="0" xfId="7" applyNumberFormat="1" applyFill="1" applyAlignment="1">
      <alignment horizontal="center"/>
    </xf>
    <xf numFmtId="164" fontId="29" fillId="2" borderId="0" xfId="7" applyNumberFormat="1" applyFont="1" applyFill="1" applyBorder="1" applyAlignment="1">
      <alignment horizontal="center" wrapText="1"/>
    </xf>
    <xf numFmtId="0" fontId="18" fillId="2" borderId="0" xfId="7" applyFont="1" applyFill="1"/>
    <xf numFmtId="0" fontId="18" fillId="2" borderId="0" xfId="7" applyFont="1" applyFill="1" applyAlignment="1">
      <alignment horizontal="left"/>
    </xf>
    <xf numFmtId="0" fontId="18" fillId="2" borderId="0" xfId="7" applyFont="1" applyFill="1" applyBorder="1"/>
    <xf numFmtId="0" fontId="0" fillId="2" borderId="0" xfId="7" applyFont="1" applyFill="1"/>
    <xf numFmtId="169" fontId="1" fillId="2" borderId="0" xfId="7" applyNumberFormat="1" applyFill="1"/>
    <xf numFmtId="49" fontId="30" fillId="2" borderId="0" xfId="8" applyNumberFormat="1" applyFont="1" applyFill="1" applyBorder="1" applyAlignment="1">
      <alignment horizontal="left"/>
    </xf>
    <xf numFmtId="168" fontId="30" fillId="2" borderId="0" xfId="8" applyNumberFormat="1" applyFont="1" applyFill="1" applyAlignment="1" applyProtection="1">
      <alignment horizontal="right"/>
      <protection locked="0"/>
    </xf>
    <xf numFmtId="168" fontId="30" fillId="2" borderId="0" xfId="8" quotePrefix="1" applyNumberFormat="1" applyFont="1" applyFill="1" applyAlignment="1" applyProtection="1">
      <alignment horizontal="right"/>
      <protection locked="0"/>
    </xf>
    <xf numFmtId="168" fontId="29" fillId="2" borderId="0" xfId="8" applyNumberFormat="1" applyFont="1" applyFill="1" applyAlignment="1" applyProtection="1">
      <protection locked="0"/>
    </xf>
    <xf numFmtId="37" fontId="30" fillId="2" borderId="2" xfId="8" applyNumberFormat="1" applyFont="1" applyFill="1" applyBorder="1" applyAlignment="1">
      <alignment horizontal="left"/>
    </xf>
    <xf numFmtId="37" fontId="30" fillId="2" borderId="2" xfId="8" applyNumberFormat="1" applyFont="1" applyFill="1" applyBorder="1" applyAlignment="1">
      <alignment horizontal="right"/>
    </xf>
    <xf numFmtId="168" fontId="29" fillId="2" borderId="0" xfId="8" applyNumberFormat="1" applyFont="1" applyFill="1" applyBorder="1" applyAlignment="1">
      <alignment horizontal="left"/>
    </xf>
    <xf numFmtId="168" fontId="29" fillId="2" borderId="0" xfId="8" applyNumberFormat="1" applyFont="1" applyFill="1" applyBorder="1" applyAlignment="1" applyProtection="1">
      <protection locked="0"/>
    </xf>
    <xf numFmtId="172" fontId="29" fillId="2" borderId="0" xfId="8" applyNumberFormat="1" applyFont="1" applyFill="1" applyBorder="1" applyAlignment="1" applyProtection="1">
      <protection locked="0"/>
    </xf>
    <xf numFmtId="172" fontId="30" fillId="2" borderId="2" xfId="8" applyNumberFormat="1" applyFont="1" applyFill="1" applyBorder="1" applyAlignment="1" applyProtection="1">
      <protection locked="0"/>
    </xf>
    <xf numFmtId="0" fontId="18" fillId="5" borderId="0" xfId="0" applyFont="1" applyFill="1" applyAlignment="1">
      <alignment horizontal="right"/>
    </xf>
    <xf numFmtId="0" fontId="18" fillId="5" borderId="0" xfId="0" applyFont="1" applyFill="1" applyAlignment="1">
      <alignment horizontal="right" wrapText="1"/>
    </xf>
    <xf numFmtId="0" fontId="24" fillId="4" borderId="0" xfId="0" applyFont="1" applyFill="1"/>
    <xf numFmtId="0" fontId="33" fillId="2" borderId="0" xfId="0" applyFont="1" applyFill="1" applyBorder="1" applyAlignment="1"/>
    <xf numFmtId="3" fontId="34" fillId="2" borderId="0" xfId="11" applyFill="1"/>
    <xf numFmtId="168" fontId="30" fillId="3" borderId="0" xfId="8" quotePrefix="1" applyNumberFormat="1" applyFont="1" applyFill="1" applyBorder="1" applyAlignment="1">
      <alignment horizontal="right"/>
    </xf>
    <xf numFmtId="49" fontId="30" fillId="2" borderId="2" xfId="8" applyNumberFormat="1" applyFont="1" applyFill="1" applyBorder="1" applyAlignment="1">
      <alignment horizontal="left"/>
    </xf>
    <xf numFmtId="37" fontId="30" fillId="3" borderId="2" xfId="8" applyNumberFormat="1" applyFont="1" applyFill="1" applyBorder="1" applyAlignment="1">
      <alignment horizontal="right"/>
    </xf>
    <xf numFmtId="37" fontId="30" fillId="2" borderId="0" xfId="8" applyNumberFormat="1" applyFont="1" applyFill="1" applyBorder="1" applyAlignment="1">
      <alignment horizontal="right"/>
    </xf>
    <xf numFmtId="37" fontId="30" fillId="3" borderId="0" xfId="8" applyNumberFormat="1" applyFont="1" applyFill="1" applyBorder="1" applyAlignment="1">
      <alignment horizontal="right"/>
    </xf>
    <xf numFmtId="173" fontId="29" fillId="2" borderId="0" xfId="11" applyNumberFormat="1" applyFont="1" applyFill="1" applyBorder="1" applyAlignment="1">
      <alignment horizontal="right"/>
    </xf>
    <xf numFmtId="173" fontId="29" fillId="3" borderId="0" xfId="11" applyNumberFormat="1" applyFont="1" applyFill="1" applyBorder="1" applyAlignment="1">
      <alignment horizontal="right"/>
    </xf>
    <xf numFmtId="171" fontId="34" fillId="2" borderId="0" xfId="11" applyNumberFormat="1" applyFill="1"/>
    <xf numFmtId="3" fontId="34" fillId="2" borderId="0" xfId="11" applyFont="1" applyFill="1"/>
    <xf numFmtId="173" fontId="29" fillId="2" borderId="2" xfId="11" applyNumberFormat="1" applyFont="1" applyFill="1" applyBorder="1" applyAlignment="1">
      <alignment horizontal="right"/>
    </xf>
    <xf numFmtId="173" fontId="29" fillId="3" borderId="2" xfId="11" applyNumberFormat="1" applyFont="1" applyFill="1" applyBorder="1" applyAlignment="1">
      <alignment horizontal="right"/>
    </xf>
    <xf numFmtId="173" fontId="30" fillId="2" borderId="0" xfId="11" applyNumberFormat="1" applyFont="1" applyFill="1" applyBorder="1" applyAlignment="1">
      <alignment horizontal="right"/>
    </xf>
    <xf numFmtId="173" fontId="30" fillId="3" borderId="0" xfId="11" applyNumberFormat="1" applyFont="1" applyFill="1" applyBorder="1" applyAlignment="1">
      <alignment horizontal="right"/>
    </xf>
    <xf numFmtId="3" fontId="30" fillId="2" borderId="2" xfId="11" applyFont="1" applyFill="1" applyBorder="1"/>
    <xf numFmtId="165" fontId="30" fillId="2" borderId="2" xfId="1" applyNumberFormat="1" applyFont="1" applyFill="1" applyBorder="1" applyAlignment="1">
      <alignment horizontal="right"/>
    </xf>
    <xf numFmtId="165" fontId="30" fillId="3" borderId="2" xfId="1" applyNumberFormat="1" applyFont="1" applyFill="1" applyBorder="1" applyAlignment="1">
      <alignment horizontal="right"/>
    </xf>
    <xf numFmtId="3" fontId="29" fillId="2" borderId="0" xfId="11" applyFont="1" applyFill="1"/>
    <xf numFmtId="3" fontId="30" fillId="2" borderId="0" xfId="11" applyFont="1" applyFill="1" applyBorder="1"/>
    <xf numFmtId="171" fontId="30" fillId="0" borderId="0" xfId="11" applyNumberFormat="1" applyFont="1" applyFill="1"/>
    <xf numFmtId="3" fontId="35" fillId="2" borderId="0" xfId="11" applyFont="1" applyFill="1" applyAlignment="1">
      <alignment horizontal="right"/>
    </xf>
    <xf numFmtId="171" fontId="36" fillId="2" borderId="0" xfId="11" applyNumberFormat="1" applyFont="1" applyFill="1"/>
    <xf numFmtId="9" fontId="29" fillId="2" borderId="0" xfId="1" applyFont="1" applyFill="1"/>
    <xf numFmtId="9" fontId="34" fillId="2" borderId="0" xfId="1" applyFont="1" applyFill="1"/>
    <xf numFmtId="0" fontId="24" fillId="2" borderId="0" xfId="0" applyFont="1" applyFill="1" applyAlignment="1"/>
    <xf numFmtId="0" fontId="18" fillId="2" borderId="0" xfId="0" applyFont="1" applyFill="1"/>
    <xf numFmtId="49" fontId="29" fillId="2" borderId="0" xfId="8" applyNumberFormat="1" applyFont="1" applyFill="1" applyBorder="1" applyAlignment="1">
      <alignment horizontal="left"/>
    </xf>
    <xf numFmtId="174" fontId="18" fillId="2" borderId="0" xfId="0" applyNumberFormat="1" applyFont="1" applyFill="1"/>
    <xf numFmtId="168" fontId="30" fillId="3" borderId="0" xfId="8" applyNumberFormat="1" applyFont="1" applyFill="1" applyBorder="1" applyAlignment="1" applyProtection="1">
      <protection locked="0"/>
    </xf>
    <xf numFmtId="174" fontId="29" fillId="2" borderId="2" xfId="11" applyNumberFormat="1" applyFont="1" applyFill="1" applyBorder="1" applyAlignment="1">
      <alignment horizontal="right"/>
    </xf>
    <xf numFmtId="168" fontId="30" fillId="3" borderId="2" xfId="8" applyNumberFormat="1" applyFont="1" applyFill="1" applyBorder="1" applyAlignment="1" applyProtection="1">
      <protection locked="0"/>
    </xf>
    <xf numFmtId="174" fontId="30" fillId="2" borderId="0" xfId="11" applyNumberFormat="1" applyFont="1" applyFill="1" applyBorder="1" applyAlignment="1">
      <alignment horizontal="right"/>
    </xf>
    <xf numFmtId="168" fontId="30" fillId="3" borderId="0" xfId="8" applyNumberFormat="1" applyFont="1" applyFill="1" applyBorder="1" applyAlignment="1" applyProtection="1">
      <alignment horizontal="right"/>
      <protection locked="0"/>
    </xf>
    <xf numFmtId="169" fontId="30" fillId="2" borderId="0" xfId="11" applyNumberFormat="1" applyFont="1" applyFill="1" applyBorder="1" applyAlignment="1">
      <alignment horizontal="right"/>
    </xf>
    <xf numFmtId="169" fontId="18" fillId="2" borderId="0" xfId="0" applyNumberFormat="1" applyFont="1" applyFill="1"/>
    <xf numFmtId="0" fontId="37" fillId="2" borderId="0" xfId="0" applyFont="1" applyFill="1" applyAlignment="1"/>
    <xf numFmtId="0" fontId="18" fillId="2" borderId="0" xfId="0" applyFont="1" applyFill="1" applyAlignment="1">
      <alignment horizontal="right"/>
    </xf>
    <xf numFmtId="0" fontId="18" fillId="2" borderId="0" xfId="0" applyFont="1" applyFill="1" applyAlignment="1"/>
    <xf numFmtId="0" fontId="30" fillId="2" borderId="0" xfId="8" quotePrefix="1" applyNumberFormat="1" applyFont="1" applyFill="1" applyBorder="1" applyAlignment="1">
      <alignment horizontal="right"/>
    </xf>
    <xf numFmtId="174" fontId="18" fillId="2" borderId="2" xfId="0" applyNumberFormat="1" applyFont="1" applyFill="1" applyBorder="1"/>
    <xf numFmtId="0" fontId="18" fillId="2" borderId="0" xfId="0" applyFont="1" applyFill="1" applyBorder="1"/>
    <xf numFmtId="175" fontId="18" fillId="2" borderId="0" xfId="0" applyNumberFormat="1" applyFont="1" applyFill="1"/>
    <xf numFmtId="0" fontId="38" fillId="2" borderId="0" xfId="12" applyFont="1" applyFill="1"/>
    <xf numFmtId="0" fontId="6" fillId="2" borderId="0" xfId="12" applyFont="1" applyFill="1" applyBorder="1"/>
    <xf numFmtId="0" fontId="0" fillId="2" borderId="0" xfId="0" applyFill="1"/>
    <xf numFmtId="0" fontId="28" fillId="2" borderId="0" xfId="0" applyFont="1" applyFill="1"/>
    <xf numFmtId="49" fontId="30" fillId="2" borderId="0" xfId="8" quotePrefix="1" applyNumberFormat="1" applyFont="1" applyFill="1" applyBorder="1" applyAlignment="1">
      <alignment horizontal="right"/>
    </xf>
    <xf numFmtId="0" fontId="28" fillId="2" borderId="2" xfId="0" applyFont="1" applyFill="1" applyBorder="1"/>
    <xf numFmtId="0" fontId="28" fillId="2" borderId="2" xfId="0" applyFont="1" applyFill="1" applyBorder="1" applyAlignment="1">
      <alignment horizontal="right"/>
    </xf>
    <xf numFmtId="164" fontId="21" fillId="0" borderId="0" xfId="0" applyNumberFormat="1" applyFont="1" applyFill="1" applyAlignment="1">
      <alignment horizontal="right"/>
    </xf>
    <xf numFmtId="173" fontId="30" fillId="2" borderId="2" xfId="11" applyNumberFormat="1" applyFont="1" applyFill="1" applyBorder="1" applyAlignment="1">
      <alignment horizontal="right"/>
    </xf>
    <xf numFmtId="0" fontId="0" fillId="0" borderId="0" xfId="0" applyFill="1"/>
    <xf numFmtId="173" fontId="0" fillId="0" borderId="0" xfId="0" applyNumberFormat="1"/>
    <xf numFmtId="0" fontId="18" fillId="2" borderId="2" xfId="0" applyFont="1" applyFill="1" applyBorder="1"/>
    <xf numFmtId="0" fontId="2" fillId="0" borderId="0" xfId="0" applyFont="1"/>
    <xf numFmtId="0" fontId="18" fillId="0" borderId="0" xfId="0" applyFont="1" applyFill="1" applyBorder="1"/>
    <xf numFmtId="168" fontId="30" fillId="2" borderId="5" xfId="8" quotePrefix="1" applyNumberFormat="1" applyFont="1" applyFill="1" applyBorder="1" applyAlignment="1">
      <alignment horizontal="right"/>
    </xf>
    <xf numFmtId="0" fontId="28" fillId="2" borderId="6" xfId="7" applyFont="1" applyFill="1" applyBorder="1" applyAlignment="1">
      <alignment horizontal="right" vertical="top" wrapText="1"/>
    </xf>
    <xf numFmtId="0" fontId="28" fillId="2" borderId="5" xfId="7" applyFont="1" applyFill="1" applyBorder="1" applyAlignment="1">
      <alignment horizontal="right" vertical="top" wrapText="1"/>
    </xf>
    <xf numFmtId="0" fontId="28" fillId="3" borderId="0" xfId="7" applyFont="1" applyFill="1" applyBorder="1" applyAlignment="1">
      <alignment horizontal="right" vertical="top" wrapText="1"/>
    </xf>
    <xf numFmtId="0" fontId="18" fillId="2" borderId="0" xfId="7" applyFont="1" applyFill="1" applyBorder="1" applyAlignment="1">
      <alignment horizontal="left" vertical="top" wrapText="1"/>
    </xf>
    <xf numFmtId="173" fontId="18" fillId="2" borderId="5" xfId="0" applyNumberFormat="1" applyFont="1" applyFill="1" applyBorder="1"/>
    <xf numFmtId="173" fontId="18" fillId="2" borderId="0" xfId="0" applyNumberFormat="1" applyFont="1" applyFill="1" applyBorder="1"/>
    <xf numFmtId="173" fontId="28" fillId="3" borderId="0" xfId="0" applyNumberFormat="1" applyFont="1" applyFill="1" applyBorder="1"/>
    <xf numFmtId="0" fontId="18" fillId="2" borderId="2" xfId="7" applyFont="1" applyFill="1" applyBorder="1" applyAlignment="1">
      <alignment horizontal="left" vertical="top" wrapText="1"/>
    </xf>
    <xf numFmtId="173" fontId="18" fillId="2" borderId="6" xfId="0" applyNumberFormat="1" applyFont="1" applyFill="1" applyBorder="1"/>
    <xf numFmtId="173" fontId="18" fillId="2" borderId="2" xfId="0" applyNumberFormat="1" applyFont="1" applyFill="1" applyBorder="1"/>
    <xf numFmtId="173" fontId="28" fillId="3" borderId="2" xfId="0" applyNumberFormat="1" applyFont="1" applyFill="1" applyBorder="1"/>
    <xf numFmtId="173" fontId="28" fillId="2" borderId="5" xfId="0" applyNumberFormat="1" applyFont="1" applyFill="1" applyBorder="1"/>
    <xf numFmtId="173" fontId="28" fillId="2" borderId="0" xfId="0" applyNumberFormat="1" applyFont="1" applyFill="1"/>
    <xf numFmtId="173" fontId="18" fillId="2" borderId="0" xfId="0" applyNumberFormat="1" applyFont="1" applyFill="1"/>
    <xf numFmtId="173" fontId="28" fillId="2" borderId="0" xfId="0" applyNumberFormat="1" applyFont="1" applyFill="1" applyBorder="1"/>
    <xf numFmtId="173" fontId="28" fillId="3" borderId="0" xfId="0" applyNumberFormat="1" applyFont="1" applyFill="1"/>
    <xf numFmtId="0" fontId="28" fillId="2" borderId="2" xfId="7" applyFont="1" applyFill="1" applyBorder="1" applyAlignment="1">
      <alignment horizontal="left" vertical="center" wrapText="1"/>
    </xf>
    <xf numFmtId="173" fontId="28" fillId="2" borderId="6" xfId="0" applyNumberFormat="1" applyFont="1" applyFill="1" applyBorder="1"/>
    <xf numFmtId="173" fontId="28" fillId="2" borderId="2" xfId="0" applyNumberFormat="1" applyFont="1" applyFill="1" applyBorder="1"/>
    <xf numFmtId="171" fontId="0" fillId="0" borderId="0" xfId="0" applyNumberFormat="1"/>
    <xf numFmtId="168" fontId="29" fillId="3" borderId="0" xfId="8" applyNumberFormat="1" applyFont="1" applyFill="1" applyBorder="1" applyAlignment="1" applyProtection="1">
      <protection locked="0"/>
    </xf>
    <xf numFmtId="172" fontId="29" fillId="3" borderId="0" xfId="8" applyNumberFormat="1" applyFont="1" applyFill="1" applyBorder="1" applyAlignment="1" applyProtection="1">
      <protection locked="0"/>
    </xf>
    <xf numFmtId="168" fontId="30" fillId="2" borderId="0" xfId="8" applyNumberFormat="1" applyFont="1" applyFill="1" applyBorder="1" applyAlignment="1">
      <alignment horizontal="left"/>
    </xf>
    <xf numFmtId="172" fontId="29" fillId="2" borderId="2" xfId="8" applyNumberFormat="1" applyFont="1" applyFill="1" applyBorder="1" applyAlignment="1" applyProtection="1">
      <protection locked="0"/>
    </xf>
    <xf numFmtId="172" fontId="29" fillId="3" borderId="2" xfId="8" applyNumberFormat="1" applyFont="1" applyFill="1" applyBorder="1" applyAlignment="1" applyProtection="1">
      <protection locked="0"/>
    </xf>
    <xf numFmtId="172" fontId="30" fillId="3" borderId="2" xfId="8" applyNumberFormat="1" applyFont="1" applyFill="1" applyBorder="1" applyAlignment="1" applyProtection="1">
      <protection locked="0"/>
    </xf>
    <xf numFmtId="168" fontId="30" fillId="2" borderId="0" xfId="8" applyNumberFormat="1" applyFont="1" applyFill="1" applyAlignment="1" applyProtection="1">
      <protection locked="0"/>
    </xf>
    <xf numFmtId="37" fontId="29" fillId="2" borderId="0" xfId="13" applyNumberFormat="1" applyFont="1" applyFill="1" applyBorder="1" applyAlignment="1">
      <alignment vertical="center"/>
    </xf>
    <xf numFmtId="49" fontId="30" fillId="0" borderId="0" xfId="8" applyNumberFormat="1" applyFont="1" applyFill="1" applyBorder="1" applyAlignment="1">
      <alignment horizontal="left"/>
    </xf>
    <xf numFmtId="168" fontId="30" fillId="2" borderId="2" xfId="8" applyNumberFormat="1" applyFont="1" applyFill="1" applyBorder="1" applyAlignment="1">
      <alignment horizontal="left"/>
    </xf>
    <xf numFmtId="0" fontId="41" fillId="2" borderId="0" xfId="0" applyFont="1" applyFill="1"/>
    <xf numFmtId="172" fontId="0" fillId="0" borderId="0" xfId="0" applyNumberFormat="1"/>
    <xf numFmtId="172" fontId="29" fillId="2" borderId="2" xfId="8" applyNumberFormat="1" applyFont="1" applyFill="1" applyBorder="1" applyAlignment="1"/>
    <xf numFmtId="172" fontId="30" fillId="2" borderId="0" xfId="8" applyNumberFormat="1" applyFont="1" applyFill="1" applyAlignment="1" applyProtection="1">
      <protection locked="0"/>
    </xf>
    <xf numFmtId="168" fontId="35" fillId="2" borderId="0" xfId="8" applyNumberFormat="1" applyFont="1" applyFill="1" applyAlignment="1" applyProtection="1">
      <protection locked="0"/>
    </xf>
    <xf numFmtId="172" fontId="29" fillId="2" borderId="0" xfId="8" applyNumberFormat="1" applyFont="1" applyFill="1" applyBorder="1" applyAlignment="1"/>
    <xf numFmtId="168" fontId="36" fillId="2" borderId="2" xfId="8" applyNumberFormat="1" applyFont="1" applyFill="1" applyBorder="1" applyAlignment="1" applyProtection="1">
      <protection locked="0"/>
    </xf>
    <xf numFmtId="168" fontId="36" fillId="2" borderId="2" xfId="8" applyNumberFormat="1" applyFont="1" applyFill="1" applyBorder="1" applyAlignment="1">
      <alignment horizontal="left"/>
    </xf>
    <xf numFmtId="168" fontId="36" fillId="2" borderId="2" xfId="8" applyNumberFormat="1" applyFont="1" applyFill="1" applyBorder="1" applyAlignment="1"/>
    <xf numFmtId="168" fontId="42" fillId="2" borderId="2" xfId="8" applyNumberFormat="1" applyFont="1" applyFill="1" applyBorder="1" applyAlignment="1"/>
    <xf numFmtId="0" fontId="0" fillId="0" borderId="2" xfId="0" applyBorder="1"/>
    <xf numFmtId="3" fontId="29" fillId="3" borderId="0" xfId="11" applyFont="1" applyFill="1"/>
    <xf numFmtId="3" fontId="34" fillId="2" borderId="0" xfId="11" applyFill="1" applyAlignment="1"/>
    <xf numFmtId="3" fontId="34" fillId="2" borderId="0" xfId="11" applyFont="1" applyFill="1" applyAlignment="1"/>
    <xf numFmtId="3" fontId="30" fillId="2" borderId="0" xfId="11" applyFont="1" applyFill="1"/>
    <xf numFmtId="3" fontId="34" fillId="2" borderId="0" xfId="11" applyFill="1" applyAlignment="1">
      <alignment horizontal="left"/>
    </xf>
    <xf numFmtId="0" fontId="28" fillId="2" borderId="0" xfId="0" applyFont="1" applyFill="1" applyBorder="1" applyAlignment="1">
      <alignment horizontal="right" vertical="top" wrapText="1"/>
    </xf>
    <xf numFmtId="0" fontId="28" fillId="2" borderId="0" xfId="0" applyFont="1" applyFill="1" applyAlignment="1">
      <alignment horizontal="right" wrapText="1"/>
    </xf>
    <xf numFmtId="172" fontId="28" fillId="0" borderId="0" xfId="0" applyNumberFormat="1" applyFont="1" applyFill="1" applyBorder="1" applyAlignment="1">
      <alignment horizontal="right" vertical="top" wrapText="1"/>
    </xf>
    <xf numFmtId="0" fontId="18" fillId="2" borderId="0" xfId="0" applyFont="1" applyFill="1" applyBorder="1" applyAlignment="1">
      <alignment horizontal="justify" vertical="top" wrapText="1"/>
    </xf>
    <xf numFmtId="164" fontId="18" fillId="2" borderId="0" xfId="0" applyNumberFormat="1" applyFont="1" applyFill="1"/>
    <xf numFmtId="3" fontId="18" fillId="2" borderId="0" xfId="0" applyNumberFormat="1" applyFont="1" applyFill="1" applyAlignment="1">
      <alignment horizontal="right" wrapText="1"/>
    </xf>
    <xf numFmtId="168" fontId="18" fillId="2" borderId="0" xfId="0" applyNumberFormat="1" applyFont="1" applyFill="1" applyBorder="1" applyAlignment="1">
      <alignment horizontal="right" wrapText="1"/>
    </xf>
    <xf numFmtId="172" fontId="18" fillId="2" borderId="0" xfId="0" applyNumberFormat="1" applyFont="1" applyFill="1" applyBorder="1" applyAlignment="1">
      <alignment horizontal="right" vertical="top" wrapText="1"/>
    </xf>
    <xf numFmtId="0" fontId="18" fillId="2" borderId="0" xfId="0" applyFont="1" applyFill="1" applyAlignment="1">
      <alignment horizontal="left"/>
    </xf>
    <xf numFmtId="168" fontId="18" fillId="2" borderId="0" xfId="0" applyNumberFormat="1" applyFont="1" applyFill="1"/>
    <xf numFmtId="2" fontId="18" fillId="2" borderId="0" xfId="0" applyNumberFormat="1" applyFont="1" applyFill="1"/>
    <xf numFmtId="0" fontId="43" fillId="3" borderId="0" xfId="0" applyFont="1" applyFill="1" applyBorder="1"/>
    <xf numFmtId="0" fontId="6" fillId="3" borderId="0" xfId="0" applyFont="1" applyFill="1" applyBorder="1"/>
    <xf numFmtId="0" fontId="6" fillId="0" borderId="0" xfId="0" applyFont="1" applyFill="1" applyBorder="1"/>
    <xf numFmtId="0" fontId="38" fillId="3" borderId="0" xfId="0" applyFont="1" applyFill="1"/>
    <xf numFmtId="0" fontId="5" fillId="0" borderId="0" xfId="14" applyFont="1" applyFill="1" applyBorder="1" applyAlignment="1"/>
    <xf numFmtId="0" fontId="5" fillId="0" borderId="0" xfId="4" applyFont="1" applyFill="1"/>
    <xf numFmtId="0" fontId="5" fillId="0" borderId="0" xfId="4" applyFont="1"/>
    <xf numFmtId="49" fontId="7" fillId="0" borderId="0" xfId="0" applyNumberFormat="1" applyFont="1" applyFill="1" applyAlignment="1">
      <alignment horizontal="right"/>
    </xf>
    <xf numFmtId="174" fontId="7" fillId="0" borderId="0" xfId="9" applyNumberFormat="1" applyFont="1" applyFill="1"/>
    <xf numFmtId="177" fontId="0" fillId="0" borderId="0" xfId="15" applyNumberFormat="1" applyFont="1"/>
    <xf numFmtId="178" fontId="0" fillId="0" borderId="0" xfId="15" applyNumberFormat="1" applyFont="1"/>
    <xf numFmtId="0" fontId="38" fillId="0" borderId="0" xfId="0" applyFont="1" applyFill="1"/>
    <xf numFmtId="164" fontId="7" fillId="0" borderId="0" xfId="1" applyNumberFormat="1" applyFont="1" applyFill="1"/>
    <xf numFmtId="164" fontId="0" fillId="0" borderId="0" xfId="0" applyNumberFormat="1"/>
    <xf numFmtId="174" fontId="0" fillId="0" borderId="0" xfId="0" applyNumberFormat="1"/>
    <xf numFmtId="0" fontId="0" fillId="0" borderId="0" xfId="0" applyAlignment="1">
      <alignment horizontal="right"/>
    </xf>
    <xf numFmtId="164" fontId="14" fillId="0" borderId="0" xfId="0" applyNumberFormat="1" applyFont="1"/>
    <xf numFmtId="49" fontId="14" fillId="0" borderId="0" xfId="0" applyNumberFormat="1" applyFont="1" applyFill="1" applyAlignment="1">
      <alignment horizontal="right"/>
    </xf>
    <xf numFmtId="174" fontId="7" fillId="2" borderId="0" xfId="9" applyNumberFormat="1" applyFont="1" applyFill="1"/>
    <xf numFmtId="0" fontId="13" fillId="0" borderId="0" xfId="0" applyFont="1"/>
    <xf numFmtId="4" fontId="13" fillId="0" borderId="0" xfId="0" applyNumberFormat="1" applyFont="1" applyAlignment="1">
      <alignment horizontal="right"/>
    </xf>
    <xf numFmtId="0" fontId="8" fillId="0" borderId="0" xfId="16"/>
    <xf numFmtId="0" fontId="44" fillId="0" borderId="0" xfId="16" applyFont="1"/>
    <xf numFmtId="0" fontId="15" fillId="0" borderId="0" xfId="16" applyFont="1"/>
    <xf numFmtId="0" fontId="15" fillId="0" borderId="0" xfId="16" applyFont="1" applyAlignment="1">
      <alignment horizontal="center"/>
    </xf>
    <xf numFmtId="3" fontId="8" fillId="0" borderId="0" xfId="16" applyNumberFormat="1"/>
    <xf numFmtId="0" fontId="27" fillId="0" borderId="0" xfId="16" applyFont="1"/>
    <xf numFmtId="165" fontId="0" fillId="0" borderId="0" xfId="17" applyNumberFormat="1" applyFont="1"/>
    <xf numFmtId="2" fontId="8" fillId="0" borderId="0" xfId="16" applyNumberFormat="1"/>
    <xf numFmtId="3" fontId="8" fillId="2" borderId="0" xfId="16" applyNumberFormat="1" applyFont="1" applyFill="1"/>
    <xf numFmtId="165" fontId="45" fillId="2" borderId="0" xfId="17" applyNumberFormat="1" applyFont="1" applyFill="1"/>
    <xf numFmtId="165" fontId="8" fillId="2" borderId="0" xfId="17" applyNumberFormat="1" applyFont="1" applyFill="1"/>
    <xf numFmtId="2" fontId="8" fillId="2" borderId="0" xfId="16" applyNumberFormat="1" applyFont="1" applyFill="1"/>
    <xf numFmtId="0" fontId="8" fillId="2" borderId="0" xfId="16" applyFont="1" applyFill="1"/>
    <xf numFmtId="179" fontId="8" fillId="0" borderId="0" xfId="9" applyNumberFormat="1" applyFont="1"/>
    <xf numFmtId="1" fontId="8" fillId="0" borderId="0" xfId="16" applyNumberFormat="1"/>
    <xf numFmtId="174" fontId="6" fillId="0" borderId="0" xfId="0" applyNumberFormat="1" applyFont="1" applyFill="1" applyBorder="1"/>
    <xf numFmtId="0" fontId="9" fillId="0" borderId="0" xfId="14" applyFont="1" applyFill="1" applyBorder="1" applyAlignment="1"/>
    <xf numFmtId="0" fontId="9" fillId="0" borderId="0" xfId="4" applyFont="1" applyFill="1" applyAlignment="1">
      <alignment horizontal="right"/>
    </xf>
    <xf numFmtId="0" fontId="9" fillId="0" borderId="0" xfId="4" applyFont="1" applyFill="1" applyAlignment="1">
      <alignment horizontal="right" wrapText="1"/>
    </xf>
    <xf numFmtId="0" fontId="10" fillId="2" borderId="0" xfId="4" applyFont="1" applyFill="1" applyBorder="1" applyAlignment="1">
      <alignment horizontal="right"/>
    </xf>
    <xf numFmtId="164" fontId="10" fillId="2" borderId="0" xfId="4" applyNumberFormat="1" applyFont="1" applyFill="1" applyBorder="1" applyAlignment="1">
      <alignment horizontal="right"/>
    </xf>
    <xf numFmtId="164" fontId="10" fillId="2" borderId="0" xfId="4" applyNumberFormat="1" applyFont="1" applyFill="1" applyBorder="1" applyAlignment="1">
      <alignment horizontal="right" wrapText="1"/>
    </xf>
    <xf numFmtId="170" fontId="10" fillId="2" borderId="0" xfId="9" applyNumberFormat="1" applyFont="1" applyFill="1" applyBorder="1" applyAlignment="1">
      <alignment horizontal="right"/>
    </xf>
    <xf numFmtId="164" fontId="7" fillId="2" borderId="0" xfId="0" applyNumberFormat="1" applyFont="1" applyFill="1" applyBorder="1"/>
    <xf numFmtId="164" fontId="0" fillId="2" borderId="0" xfId="0" applyNumberFormat="1" applyFont="1" applyFill="1" applyBorder="1"/>
    <xf numFmtId="0" fontId="43" fillId="3" borderId="0" xfId="12" applyFont="1" applyFill="1" applyBorder="1"/>
    <xf numFmtId="0" fontId="6" fillId="3" borderId="0" xfId="12" applyFont="1" applyFill="1" applyBorder="1"/>
    <xf numFmtId="0" fontId="6" fillId="0" borderId="0" xfId="12" applyFont="1" applyFill="1" applyBorder="1"/>
    <xf numFmtId="0" fontId="1" fillId="0" borderId="0" xfId="12"/>
    <xf numFmtId="0" fontId="38" fillId="3" borderId="0" xfId="12" applyFont="1" applyFill="1"/>
    <xf numFmtId="0" fontId="1" fillId="0" borderId="0" xfId="12" applyFill="1"/>
    <xf numFmtId="0" fontId="5" fillId="0" borderId="0" xfId="18" applyFont="1" applyFill="1" applyAlignment="1">
      <alignment horizontal="center" wrapText="1"/>
    </xf>
    <xf numFmtId="0" fontId="5" fillId="0" borderId="0" xfId="14" applyFont="1" applyFill="1" applyBorder="1" applyAlignment="1">
      <alignment wrapText="1"/>
    </xf>
    <xf numFmtId="0" fontId="5" fillId="0" borderId="0" xfId="18" applyFont="1" applyFill="1" applyAlignment="1">
      <alignment horizontal="right" wrapText="1"/>
    </xf>
    <xf numFmtId="0" fontId="1" fillId="0" borderId="0" xfId="12" applyFill="1" applyAlignment="1">
      <alignment wrapText="1"/>
    </xf>
    <xf numFmtId="49" fontId="7" fillId="0" borderId="0" xfId="12" applyNumberFormat="1" applyFont="1" applyFill="1" applyAlignment="1">
      <alignment horizontal="right"/>
    </xf>
    <xf numFmtId="164" fontId="7" fillId="0" borderId="0" xfId="12" applyNumberFormat="1" applyFont="1" applyFill="1"/>
    <xf numFmtId="164" fontId="1" fillId="0" borderId="0" xfId="12" applyNumberFormat="1" applyFill="1"/>
    <xf numFmtId="0" fontId="7" fillId="2" borderId="0" xfId="12" applyNumberFormat="1" applyFont="1" applyFill="1" applyAlignment="1">
      <alignment horizontal="right"/>
    </xf>
    <xf numFmtId="164" fontId="7" fillId="2" borderId="0" xfId="12" applyNumberFormat="1" applyFont="1" applyFill="1"/>
    <xf numFmtId="0" fontId="1" fillId="2" borderId="0" xfId="12" applyFill="1"/>
    <xf numFmtId="0" fontId="7" fillId="0" borderId="0" xfId="12" applyNumberFormat="1" applyFont="1" applyFill="1" applyAlignment="1">
      <alignment horizontal="right"/>
    </xf>
    <xf numFmtId="0" fontId="9" fillId="0" borderId="0" xfId="4" applyFont="1" applyAlignment="1">
      <alignment horizontal="right"/>
    </xf>
    <xf numFmtId="0" fontId="10" fillId="0" borderId="0" xfId="4" applyFont="1"/>
    <xf numFmtId="172" fontId="7" fillId="2" borderId="0" xfId="0" applyNumberFormat="1" applyFont="1" applyFill="1" applyAlignment="1" applyProtection="1">
      <protection locked="0"/>
    </xf>
    <xf numFmtId="49" fontId="7" fillId="0" borderId="0" xfId="0" applyNumberFormat="1" applyFont="1" applyFill="1" applyAlignment="1">
      <alignment horizontal="left"/>
    </xf>
    <xf numFmtId="1" fontId="7" fillId="0" borderId="0" xfId="0" applyNumberFormat="1" applyFont="1" applyFill="1"/>
    <xf numFmtId="180" fontId="0" fillId="0" borderId="0" xfId="0" applyNumberFormat="1"/>
    <xf numFmtId="0" fontId="14" fillId="0" borderId="0" xfId="9" applyNumberFormat="1" applyFont="1"/>
    <xf numFmtId="181" fontId="0" fillId="0" borderId="0" xfId="0" applyNumberFormat="1"/>
    <xf numFmtId="0" fontId="7" fillId="0" borderId="0" xfId="0" applyNumberFormat="1" applyFont="1" applyFill="1" applyAlignment="1">
      <alignment horizontal="right"/>
    </xf>
    <xf numFmtId="165" fontId="29" fillId="2" borderId="0" xfId="1" applyNumberFormat="1" applyFont="1" applyFill="1" applyBorder="1" applyAlignment="1" applyProtection="1">
      <protection locked="0"/>
    </xf>
    <xf numFmtId="170" fontId="7" fillId="0" borderId="0" xfId="9" applyNumberFormat="1" applyFont="1" applyFill="1"/>
    <xf numFmtId="164" fontId="0" fillId="0" borderId="0" xfId="0" applyNumberFormat="1" applyFill="1"/>
    <xf numFmtId="3" fontId="29" fillId="2" borderId="0" xfId="11" applyFont="1" applyFill="1"/>
    <xf numFmtId="3" fontId="30" fillId="2" borderId="0" xfId="11" applyFont="1" applyFill="1"/>
    <xf numFmtId="3" fontId="30" fillId="2" borderId="2" xfId="11" applyFont="1" applyFill="1" applyBorder="1"/>
    <xf numFmtId="0" fontId="28" fillId="2" borderId="0" xfId="0" applyFont="1" applyFill="1" applyBorder="1" applyAlignment="1">
      <alignment horizontal="justify" vertical="top" wrapText="1"/>
    </xf>
    <xf numFmtId="0" fontId="47" fillId="4" borderId="0" xfId="4" applyFont="1" applyFill="1"/>
    <xf numFmtId="0" fontId="47" fillId="2" borderId="0" xfId="4" applyFont="1" applyFill="1"/>
    <xf numFmtId="0" fontId="49" fillId="0" borderId="0" xfId="19" applyFont="1"/>
    <xf numFmtId="0" fontId="7" fillId="0" borderId="0" xfId="19" applyFont="1"/>
    <xf numFmtId="0" fontId="7" fillId="0" borderId="0" xfId="19" applyNumberFormat="1" applyFont="1"/>
    <xf numFmtId="0" fontId="50" fillId="4" borderId="0" xfId="4" applyFont="1" applyFill="1"/>
    <xf numFmtId="0" fontId="50" fillId="2" borderId="0" xfId="4" applyFont="1" applyFill="1"/>
    <xf numFmtId="0" fontId="48" fillId="0" borderId="0" xfId="19"/>
    <xf numFmtId="0" fontId="48" fillId="0" borderId="0" xfId="19" applyFill="1"/>
    <xf numFmtId="0" fontId="48" fillId="0" borderId="0" xfId="19" applyNumberFormat="1" applyFill="1"/>
    <xf numFmtId="0" fontId="30" fillId="0" borderId="0" xfId="19" applyFont="1" applyFill="1" applyBorder="1" applyAlignment="1">
      <alignment horizontal="right" vertical="top" wrapText="1"/>
    </xf>
    <xf numFmtId="0" fontId="9" fillId="0" borderId="0" xfId="4" applyNumberFormat="1" applyFont="1" applyFill="1"/>
    <xf numFmtId="0" fontId="9" fillId="0" borderId="0" xfId="4" applyFont="1" applyFill="1"/>
    <xf numFmtId="0" fontId="30" fillId="0" borderId="7" xfId="19" applyFont="1" applyFill="1" applyBorder="1" applyAlignment="1">
      <alignment horizontal="right" vertical="top" wrapText="1"/>
    </xf>
    <xf numFmtId="0" fontId="22" fillId="0" borderId="0" xfId="4" applyNumberFormat="1" applyFont="1" applyFill="1"/>
    <xf numFmtId="0" fontId="22" fillId="0" borderId="0" xfId="4" applyFont="1" applyFill="1"/>
    <xf numFmtId="0" fontId="12" fillId="0" borderId="0" xfId="4" applyNumberFormat="1" applyFont="1" applyFill="1"/>
    <xf numFmtId="164" fontId="30" fillId="3" borderId="0" xfId="19" applyNumberFormat="1" applyFont="1" applyFill="1" applyAlignment="1">
      <alignment horizontal="left" vertical="top" wrapText="1" indent="1"/>
    </xf>
    <xf numFmtId="164" fontId="30" fillId="3" borderId="0" xfId="19" applyNumberFormat="1" applyFont="1" applyFill="1" applyAlignment="1">
      <alignment horizontal="right" vertical="top"/>
    </xf>
    <xf numFmtId="164" fontId="48" fillId="0" borderId="0" xfId="19" applyNumberFormat="1"/>
    <xf numFmtId="164" fontId="48" fillId="0" borderId="0" xfId="19" applyNumberFormat="1" applyFill="1"/>
    <xf numFmtId="0" fontId="7" fillId="0" borderId="0" xfId="19" applyNumberFormat="1" applyFont="1" applyFill="1"/>
    <xf numFmtId="0" fontId="7" fillId="0" borderId="0" xfId="19" applyFont="1" applyFill="1"/>
    <xf numFmtId="164" fontId="29" fillId="0" borderId="0" xfId="19" applyNumberFormat="1" applyFont="1" applyFill="1" applyAlignment="1">
      <alignment horizontal="left" vertical="top" wrapText="1" indent="1"/>
    </xf>
    <xf numFmtId="164" fontId="29" fillId="0" borderId="0" xfId="19" applyNumberFormat="1" applyFont="1" applyFill="1" applyAlignment="1">
      <alignment horizontal="right" vertical="top"/>
    </xf>
    <xf numFmtId="0" fontId="14" fillId="0" borderId="0" xfId="19" applyFont="1" applyFill="1"/>
    <xf numFmtId="164" fontId="29" fillId="3" borderId="0" xfId="19" applyNumberFormat="1" applyFont="1" applyFill="1" applyAlignment="1">
      <alignment horizontal="left" vertical="top" wrapText="1" indent="1"/>
    </xf>
    <xf numFmtId="164" fontId="7" fillId="0" borderId="0" xfId="19" applyNumberFormat="1" applyFont="1" applyFill="1"/>
    <xf numFmtId="17" fontId="7" fillId="0" borderId="0" xfId="19" applyNumberFormat="1" applyFont="1" applyFill="1"/>
    <xf numFmtId="164" fontId="48" fillId="2" borderId="0" xfId="19" applyNumberFormat="1" applyFill="1"/>
    <xf numFmtId="164" fontId="30" fillId="0" borderId="0" xfId="19" applyNumberFormat="1" applyFont="1" applyFill="1" applyAlignment="1">
      <alignment horizontal="right" vertical="top"/>
    </xf>
    <xf numFmtId="164" fontId="48" fillId="2" borderId="0" xfId="19" applyNumberFormat="1" applyFont="1" applyFill="1"/>
    <xf numFmtId="164" fontId="48" fillId="0" borderId="0" xfId="19" applyNumberFormat="1" applyFont="1"/>
    <xf numFmtId="0" fontId="48" fillId="0" borderId="0" xfId="19" applyFont="1"/>
    <xf numFmtId="164" fontId="29" fillId="3" borderId="0" xfId="19" applyNumberFormat="1" applyFont="1" applyFill="1" applyBorder="1" applyAlignment="1">
      <alignment horizontal="left" vertical="top" wrapText="1" indent="1"/>
    </xf>
    <xf numFmtId="0" fontId="52" fillId="0" borderId="0" xfId="19" applyFont="1"/>
    <xf numFmtId="0" fontId="18" fillId="0" borderId="0" xfId="0" applyFont="1" applyAlignment="1">
      <alignment vertical="center"/>
    </xf>
    <xf numFmtId="165" fontId="53" fillId="0" borderId="0" xfId="1" applyNumberFormat="1" applyFont="1"/>
    <xf numFmtId="0" fontId="18" fillId="0" borderId="0" xfId="0" applyFont="1" applyAlignment="1"/>
    <xf numFmtId="0" fontId="48" fillId="0" borderId="0" xfId="19" applyNumberFormat="1"/>
    <xf numFmtId="0" fontId="22" fillId="2" borderId="0" xfId="4" applyFont="1" applyFill="1"/>
    <xf numFmtId="0" fontId="54" fillId="2" borderId="0" xfId="19" applyFont="1" applyFill="1"/>
    <xf numFmtId="0" fontId="28" fillId="0" borderId="0" xfId="19" applyFont="1" applyFill="1"/>
    <xf numFmtId="0" fontId="28" fillId="0" borderId="0" xfId="19" applyFont="1" applyFill="1" applyAlignment="1">
      <alignment horizontal="right"/>
    </xf>
    <xf numFmtId="0" fontId="28" fillId="0" borderId="9" xfId="19" applyFont="1" applyFill="1" applyBorder="1"/>
    <xf numFmtId="0" fontId="28" fillId="0" borderId="9" xfId="19" applyFont="1" applyFill="1" applyBorder="1" applyAlignment="1">
      <alignment horizontal="right"/>
    </xf>
    <xf numFmtId="0" fontId="28" fillId="0" borderId="10" xfId="19" applyFont="1" applyFill="1" applyBorder="1" applyAlignment="1">
      <alignment wrapText="1"/>
    </xf>
    <xf numFmtId="0" fontId="28" fillId="0" borderId="10" xfId="19" applyFont="1" applyFill="1" applyBorder="1" applyAlignment="1"/>
    <xf numFmtId="0" fontId="41" fillId="0" borderId="0" xfId="19" applyFont="1"/>
    <xf numFmtId="0" fontId="18" fillId="0" borderId="0" xfId="19" applyFont="1" applyFill="1" applyBorder="1"/>
    <xf numFmtId="3" fontId="29" fillId="0" borderId="0" xfId="20" applyNumberFormat="1" applyFont="1" applyFill="1" applyBorder="1"/>
    <xf numFmtId="0" fontId="46" fillId="0" borderId="0" xfId="0" applyFont="1"/>
    <xf numFmtId="0" fontId="28" fillId="2" borderId="0" xfId="19" applyFont="1" applyFill="1" applyBorder="1"/>
    <xf numFmtId="0" fontId="18" fillId="2" borderId="0" xfId="19" applyFont="1" applyFill="1" applyBorder="1"/>
    <xf numFmtId="1" fontId="29" fillId="0" borderId="0" xfId="20" applyNumberFormat="1" applyFont="1" applyFill="1" applyBorder="1"/>
    <xf numFmtId="0" fontId="18" fillId="0" borderId="9" xfId="19" applyFont="1" applyFill="1" applyBorder="1"/>
    <xf numFmtId="1" fontId="29" fillId="0" borderId="9" xfId="20" applyNumberFormat="1" applyFont="1" applyFill="1" applyBorder="1"/>
    <xf numFmtId="0" fontId="18" fillId="0" borderId="0" xfId="19" applyFont="1" applyFill="1"/>
    <xf numFmtId="174" fontId="41" fillId="0" borderId="0" xfId="19" applyNumberFormat="1" applyFont="1" applyFill="1"/>
    <xf numFmtId="0" fontId="41" fillId="0" borderId="0" xfId="19" applyFont="1" applyFill="1"/>
    <xf numFmtId="0" fontId="41" fillId="2" borderId="0" xfId="19" applyFont="1" applyFill="1"/>
    <xf numFmtId="0" fontId="48" fillId="2" borderId="0" xfId="19" applyFill="1"/>
    <xf numFmtId="0" fontId="56" fillId="0" borderId="0" xfId="19" applyFont="1" applyBorder="1"/>
    <xf numFmtId="1" fontId="56" fillId="0" borderId="0" xfId="19" applyNumberFormat="1" applyFont="1" applyBorder="1" applyAlignment="1">
      <alignment horizontal="right"/>
    </xf>
    <xf numFmtId="0" fontId="48" fillId="0" borderId="0" xfId="19" applyBorder="1"/>
    <xf numFmtId="0" fontId="57" fillId="0" borderId="0" xfId="19" applyFont="1" applyAlignment="1"/>
    <xf numFmtId="0" fontId="57" fillId="0" borderId="0" xfId="19" applyFont="1" applyAlignment="1">
      <alignment horizontal="right" vertical="top" wrapText="1"/>
    </xf>
    <xf numFmtId="0" fontId="57" fillId="0" borderId="0" xfId="19" applyFont="1" applyAlignment="1">
      <alignment wrapText="1"/>
    </xf>
    <xf numFmtId="0" fontId="57" fillId="0" borderId="0" xfId="19" applyFont="1" applyBorder="1" applyAlignment="1"/>
    <xf numFmtId="0" fontId="24" fillId="0" borderId="0" xfId="19" applyFont="1" applyBorder="1" applyAlignment="1">
      <alignment wrapText="1"/>
    </xf>
    <xf numFmtId="2" fontId="9" fillId="4" borderId="0" xfId="4" applyNumberFormat="1" applyFont="1" applyFill="1"/>
    <xf numFmtId="2" fontId="10" fillId="4" borderId="0" xfId="4" applyNumberFormat="1" applyFont="1" applyFill="1"/>
    <xf numFmtId="2" fontId="10" fillId="0" borderId="0" xfId="4" applyNumberFormat="1" applyFont="1" applyFill="1"/>
    <xf numFmtId="2" fontId="9" fillId="0" borderId="0" xfId="21" applyNumberFormat="1" applyFont="1" applyFill="1"/>
    <xf numFmtId="174" fontId="14" fillId="0" borderId="0" xfId="21" applyNumberFormat="1" applyFont="1" applyFill="1"/>
    <xf numFmtId="0" fontId="2" fillId="2" borderId="0" xfId="0" applyFont="1" applyFill="1"/>
    <xf numFmtId="0" fontId="7" fillId="2" borderId="0" xfId="19" applyFont="1" applyFill="1"/>
    <xf numFmtId="14" fontId="7" fillId="0" borderId="0" xfId="19" applyNumberFormat="1" applyFont="1" applyFill="1"/>
    <xf numFmtId="164" fontId="7" fillId="2" borderId="0" xfId="0" applyNumberFormat="1" applyFont="1" applyFill="1"/>
    <xf numFmtId="164" fontId="10" fillId="2" borderId="0" xfId="0" applyNumberFormat="1" applyFont="1" applyFill="1"/>
    <xf numFmtId="2" fontId="0" fillId="2" borderId="0" xfId="0" applyNumberFormat="1" applyFill="1"/>
    <xf numFmtId="164" fontId="7" fillId="2" borderId="0" xfId="19" applyNumberFormat="1" applyFont="1" applyFill="1"/>
    <xf numFmtId="14" fontId="0" fillId="2" borderId="0" xfId="0" applyNumberFormat="1" applyFill="1"/>
    <xf numFmtId="164" fontId="7" fillId="0" borderId="0" xfId="19" applyNumberFormat="1" applyFont="1" applyFill="1" applyBorder="1"/>
    <xf numFmtId="164" fontId="7" fillId="0" borderId="0" xfId="19" applyNumberFormat="1" applyFont="1"/>
    <xf numFmtId="2" fontId="7" fillId="2" borderId="0" xfId="0" applyNumberFormat="1" applyFont="1" applyFill="1"/>
    <xf numFmtId="182" fontId="10" fillId="2" borderId="0" xfId="0" applyNumberFormat="1" applyFont="1" applyFill="1"/>
    <xf numFmtId="182" fontId="45" fillId="2" borderId="0" xfId="0" applyNumberFormat="1" applyFont="1" applyFill="1"/>
    <xf numFmtId="2" fontId="10" fillId="0" borderId="0" xfId="19" applyNumberFormat="1" applyFont="1"/>
    <xf numFmtId="164" fontId="2" fillId="0" borderId="0" xfId="0" applyNumberFormat="1" applyFont="1"/>
    <xf numFmtId="14" fontId="0" fillId="0" borderId="0" xfId="0" applyNumberFormat="1"/>
    <xf numFmtId="165" fontId="0" fillId="0" borderId="0" xfId="1" applyNumberFormat="1" applyFont="1"/>
    <xf numFmtId="2" fontId="0" fillId="0" borderId="0" xfId="1" applyNumberFormat="1" applyFont="1"/>
    <xf numFmtId="17" fontId="7" fillId="0" borderId="0" xfId="19" applyNumberFormat="1" applyFont="1"/>
    <xf numFmtId="9" fontId="9" fillId="4" borderId="0" xfId="1" applyFont="1" applyFill="1"/>
    <xf numFmtId="9" fontId="9" fillId="2" borderId="0" xfId="1" applyFont="1" applyFill="1"/>
    <xf numFmtId="9" fontId="22" fillId="4" borderId="0" xfId="1" applyFont="1" applyFill="1"/>
    <xf numFmtId="9" fontId="22" fillId="2" borderId="0" xfId="1" applyFont="1" applyFill="1"/>
    <xf numFmtId="9" fontId="12" fillId="0" borderId="0" xfId="1" applyFont="1" applyFill="1"/>
    <xf numFmtId="9" fontId="7" fillId="0" borderId="0" xfId="1" applyFont="1" applyAlignment="1"/>
    <xf numFmtId="9" fontId="14" fillId="0" borderId="0" xfId="1" applyFont="1" applyFill="1"/>
    <xf numFmtId="0" fontId="14" fillId="0" borderId="0" xfId="19" applyFont="1"/>
    <xf numFmtId="164" fontId="7" fillId="2" borderId="0" xfId="1" applyNumberFormat="1" applyFont="1" applyFill="1" applyBorder="1"/>
    <xf numFmtId="164" fontId="7" fillId="2" borderId="0" xfId="1" applyNumberFormat="1" applyFont="1" applyFill="1"/>
    <xf numFmtId="0" fontId="7" fillId="0" borderId="0" xfId="19" applyFont="1" applyBorder="1"/>
    <xf numFmtId="0" fontId="0" fillId="0" borderId="0" xfId="0" applyBorder="1"/>
    <xf numFmtId="14" fontId="0" fillId="0" borderId="0" xfId="0" applyNumberFormat="1" applyBorder="1"/>
    <xf numFmtId="0" fontId="2" fillId="0" borderId="0" xfId="0" applyFont="1" applyBorder="1" applyAlignment="1">
      <alignment horizontal="center"/>
    </xf>
    <xf numFmtId="0" fontId="2" fillId="0" borderId="0" xfId="0" applyFont="1" applyFill="1" applyBorder="1" applyAlignment="1">
      <alignment horizontal="center"/>
    </xf>
    <xf numFmtId="9" fontId="7" fillId="0" borderId="0" xfId="1" applyFont="1" applyFill="1"/>
    <xf numFmtId="2" fontId="14" fillId="0" borderId="0" xfId="19" applyNumberFormat="1" applyFont="1" applyBorder="1"/>
    <xf numFmtId="183" fontId="0" fillId="0" borderId="0" xfId="9" applyNumberFormat="1" applyFont="1" applyBorder="1" applyAlignment="1">
      <alignment horizontal="center"/>
    </xf>
    <xf numFmtId="183" fontId="0" fillId="0" borderId="0" xfId="9" applyNumberFormat="1" applyFont="1" applyFill="1" applyBorder="1" applyAlignment="1">
      <alignment horizontal="center"/>
    </xf>
    <xf numFmtId="165" fontId="0" fillId="0" borderId="0" xfId="1" applyNumberFormat="1" applyFont="1" applyBorder="1"/>
    <xf numFmtId="0" fontId="14" fillId="0" borderId="0" xfId="19" applyFont="1" applyBorder="1"/>
    <xf numFmtId="2" fontId="0" fillId="0" borderId="0" xfId="0" applyNumberFormat="1" applyBorder="1"/>
    <xf numFmtId="9" fontId="7" fillId="0" borderId="0" xfId="1" applyFont="1"/>
    <xf numFmtId="0" fontId="7" fillId="2" borderId="0" xfId="19" applyFont="1" applyFill="1" applyBorder="1"/>
    <xf numFmtId="1" fontId="9" fillId="4" borderId="0" xfId="4" applyNumberFormat="1" applyFont="1" applyFill="1"/>
    <xf numFmtId="1" fontId="22" fillId="4" borderId="0" xfId="4" applyNumberFormat="1" applyFont="1" applyFill="1"/>
    <xf numFmtId="1" fontId="12" fillId="0" borderId="0" xfId="4" applyNumberFormat="1" applyFont="1" applyFill="1"/>
    <xf numFmtId="1" fontId="7" fillId="0" borderId="0" xfId="19" applyNumberFormat="1" applyFont="1" applyFill="1"/>
    <xf numFmtId="1" fontId="14" fillId="0" borderId="0" xfId="19" applyNumberFormat="1" applyFont="1" applyFill="1"/>
    <xf numFmtId="0" fontId="14" fillId="2" borderId="0" xfId="19" applyFont="1" applyFill="1"/>
    <xf numFmtId="0" fontId="0" fillId="2" borderId="0" xfId="0" applyNumberFormat="1" applyFill="1"/>
    <xf numFmtId="164" fontId="0" fillId="2" borderId="0" xfId="0" applyNumberFormat="1" applyFill="1"/>
    <xf numFmtId="3" fontId="0" fillId="2" borderId="0" xfId="0" applyNumberFormat="1" applyFill="1"/>
    <xf numFmtId="184" fontId="7" fillId="2" borderId="0" xfId="19" applyNumberFormat="1" applyFont="1" applyFill="1"/>
    <xf numFmtId="2" fontId="7" fillId="0" borderId="0" xfId="19" applyNumberFormat="1" applyFont="1"/>
    <xf numFmtId="3" fontId="7" fillId="0" borderId="0" xfId="19" applyNumberFormat="1" applyFont="1"/>
    <xf numFmtId="1" fontId="7" fillId="0" borderId="0" xfId="19" applyNumberFormat="1" applyFont="1" applyFill="1" applyBorder="1"/>
    <xf numFmtId="1" fontId="7" fillId="0" borderId="0" xfId="19" applyNumberFormat="1" applyFont="1"/>
    <xf numFmtId="0" fontId="9" fillId="6" borderId="0" xfId="22" applyFont="1" applyFill="1"/>
    <xf numFmtId="0" fontId="7" fillId="6" borderId="0" xfId="19" applyFont="1" applyFill="1"/>
    <xf numFmtId="0" fontId="7" fillId="7" borderId="0" xfId="19" applyFont="1" applyFill="1"/>
    <xf numFmtId="0" fontId="22" fillId="6" borderId="0" xfId="22" applyFont="1" applyFill="1"/>
    <xf numFmtId="0" fontId="22" fillId="7" borderId="0" xfId="22" applyFont="1" applyFill="1"/>
    <xf numFmtId="0" fontId="7" fillId="2" borderId="0" xfId="19" applyFont="1" applyFill="1" applyAlignment="1">
      <alignment wrapText="1"/>
    </xf>
    <xf numFmtId="0" fontId="14" fillId="2" borderId="0" xfId="19" applyFont="1" applyFill="1" applyAlignment="1">
      <alignment wrapText="1"/>
    </xf>
    <xf numFmtId="17" fontId="7" fillId="2" borderId="0" xfId="19" applyNumberFormat="1" applyFont="1" applyFill="1"/>
    <xf numFmtId="164" fontId="7" fillId="2" borderId="0" xfId="19" applyNumberFormat="1" applyFont="1" applyFill="1" applyBorder="1"/>
    <xf numFmtId="17" fontId="7" fillId="2" borderId="0" xfId="19" applyNumberFormat="1" applyFont="1" applyFill="1" applyBorder="1"/>
    <xf numFmtId="2" fontId="7" fillId="2" borderId="0" xfId="19" applyNumberFormat="1" applyFont="1" applyFill="1"/>
    <xf numFmtId="166" fontId="7" fillId="2" borderId="0" xfId="19" applyNumberFormat="1" applyFont="1" applyFill="1"/>
    <xf numFmtId="165" fontId="7" fillId="2" borderId="0" xfId="1" applyNumberFormat="1" applyFont="1" applyFill="1"/>
    <xf numFmtId="0" fontId="18" fillId="0" borderId="0" xfId="0" applyFont="1"/>
    <xf numFmtId="174" fontId="18" fillId="2" borderId="0" xfId="0" applyNumberFormat="1" applyFont="1" applyFill="1" applyAlignment="1">
      <alignment horizontal="right"/>
    </xf>
    <xf numFmtId="0" fontId="59" fillId="4" borderId="0" xfId="0" applyFont="1" applyFill="1"/>
    <xf numFmtId="0" fontId="24" fillId="4" borderId="0" xfId="0" applyFont="1" applyFill="1" applyAlignment="1">
      <alignment horizontal="left"/>
    </xf>
    <xf numFmtId="3" fontId="29" fillId="2" borderId="2" xfId="11" applyFont="1" applyFill="1" applyBorder="1"/>
    <xf numFmtId="171" fontId="29" fillId="2" borderId="0" xfId="11" applyNumberFormat="1" applyFont="1" applyFill="1"/>
    <xf numFmtId="3" fontId="18" fillId="2" borderId="0" xfId="11" applyFont="1" applyFill="1"/>
    <xf numFmtId="0" fontId="13" fillId="5" borderId="0" xfId="0" applyFont="1" applyFill="1" applyAlignment="1">
      <alignment vertical="center" wrapText="1"/>
    </xf>
    <xf numFmtId="0" fontId="13" fillId="5" borderId="1" xfId="0" applyFont="1" applyFill="1" applyBorder="1" applyAlignment="1">
      <alignment vertical="center" wrapText="1"/>
    </xf>
    <xf numFmtId="0" fontId="19" fillId="0" borderId="0" xfId="0" applyFont="1" applyAlignment="1">
      <alignment vertical="center" wrapText="1"/>
    </xf>
    <xf numFmtId="0" fontId="19" fillId="0" borderId="3" xfId="0" applyFont="1" applyBorder="1" applyAlignment="1">
      <alignment vertical="center" wrapText="1"/>
    </xf>
    <xf numFmtId="0" fontId="20" fillId="0" borderId="4" xfId="0" applyFont="1" applyBorder="1" applyAlignment="1">
      <alignment horizontal="center" vertical="center" textRotation="90" wrapText="1"/>
    </xf>
    <xf numFmtId="0" fontId="20" fillId="0" borderId="0" xfId="0" applyFont="1" applyAlignment="1">
      <alignment horizontal="center" vertical="center" textRotation="90" wrapText="1"/>
    </xf>
    <xf numFmtId="3" fontId="29" fillId="2" borderId="0" xfId="11" applyFont="1" applyFill="1"/>
    <xf numFmtId="3" fontId="30" fillId="2" borderId="0" xfId="11" applyFont="1" applyFill="1" applyBorder="1"/>
    <xf numFmtId="3" fontId="29" fillId="2" borderId="0" xfId="11" applyFont="1" applyFill="1" applyAlignment="1">
      <alignment wrapText="1"/>
    </xf>
    <xf numFmtId="3" fontId="30" fillId="2" borderId="0" xfId="11" applyFont="1" applyFill="1"/>
    <xf numFmtId="3" fontId="29" fillId="2" borderId="2" xfId="11" applyFont="1" applyFill="1" applyBorder="1" applyAlignment="1">
      <alignment wrapText="1"/>
    </xf>
    <xf numFmtId="3" fontId="30" fillId="2" borderId="2" xfId="11" applyFont="1" applyFill="1" applyBorder="1"/>
    <xf numFmtId="3" fontId="30" fillId="2" borderId="11" xfId="11" applyFont="1" applyFill="1" applyBorder="1"/>
    <xf numFmtId="0" fontId="28" fillId="2" borderId="0" xfId="0" applyFont="1" applyFill="1" applyBorder="1" applyAlignment="1">
      <alignment horizontal="justify" vertical="top" wrapText="1"/>
    </xf>
    <xf numFmtId="0" fontId="9" fillId="0" borderId="0" xfId="4" applyFont="1" applyFill="1" applyAlignment="1">
      <alignment horizontal="center"/>
    </xf>
    <xf numFmtId="0" fontId="14" fillId="0" borderId="0" xfId="0" applyFont="1" applyAlignment="1">
      <alignment horizontal="center"/>
    </xf>
    <xf numFmtId="0" fontId="51" fillId="0" borderId="0" xfId="19" applyFont="1" applyFill="1" applyBorder="1" applyAlignment="1">
      <alignment vertical="top" wrapText="1"/>
    </xf>
    <xf numFmtId="0" fontId="51" fillId="0" borderId="7" xfId="19" applyFont="1" applyFill="1" applyBorder="1" applyAlignment="1">
      <alignment vertical="top" wrapText="1"/>
    </xf>
    <xf numFmtId="0" fontId="51" fillId="0" borderId="8" xfId="19" applyFont="1" applyFill="1" applyBorder="1" applyAlignment="1">
      <alignment horizontal="left" vertical="top" wrapText="1"/>
    </xf>
    <xf numFmtId="164" fontId="30" fillId="0" borderId="0" xfId="19" applyNumberFormat="1" applyFont="1" applyFill="1" applyBorder="1" applyAlignment="1">
      <alignment horizontal="left" vertical="top" wrapText="1"/>
    </xf>
    <xf numFmtId="164" fontId="30" fillId="2" borderId="0" xfId="19" applyNumberFormat="1" applyFont="1" applyFill="1" applyBorder="1" applyAlignment="1">
      <alignment horizontal="left" vertical="top" wrapText="1"/>
    </xf>
    <xf numFmtId="164" fontId="30" fillId="2" borderId="8" xfId="19" applyNumberFormat="1" applyFont="1" applyFill="1" applyBorder="1" applyAlignment="1">
      <alignment horizontal="left" vertical="top" wrapText="1"/>
    </xf>
    <xf numFmtId="0" fontId="24" fillId="0" borderId="0" xfId="19" applyFont="1" applyAlignment="1">
      <alignment wrapText="1"/>
    </xf>
    <xf numFmtId="0" fontId="24" fillId="0" borderId="0" xfId="19" applyFont="1" applyBorder="1" applyAlignment="1">
      <alignment wrapText="1"/>
    </xf>
    <xf numFmtId="0" fontId="62" fillId="0" borderId="0" xfId="2" applyFont="1" applyAlignment="1">
      <alignment wrapText="1"/>
    </xf>
    <xf numFmtId="0" fontId="8" fillId="0" borderId="0" xfId="2" applyFont="1" applyAlignment="1">
      <alignment wrapText="1"/>
    </xf>
    <xf numFmtId="0" fontId="63" fillId="0" borderId="0" xfId="3" applyFont="1" applyFill="1" applyAlignment="1" applyProtection="1">
      <alignment wrapText="1"/>
    </xf>
    <xf numFmtId="0" fontId="24" fillId="0" borderId="0" xfId="0" applyFont="1" applyAlignment="1">
      <alignment wrapText="1"/>
    </xf>
    <xf numFmtId="0" fontId="64" fillId="0" borderId="0" xfId="0" applyFont="1" applyAlignment="1">
      <alignment wrapText="1"/>
    </xf>
    <xf numFmtId="0" fontId="17" fillId="0" borderId="0" xfId="0" applyFont="1" applyAlignment="1">
      <alignment wrapText="1"/>
    </xf>
  </cellXfs>
  <cellStyles count="23">
    <cellStyle name="Comma 2" xfId="9"/>
    <cellStyle name="Comma 6 2" xfId="21"/>
    <cellStyle name="Currency 2" xfId="15"/>
    <cellStyle name="Hyperlink" xfId="3" builtinId="8"/>
    <cellStyle name="Normal" xfId="0" builtinId="0"/>
    <cellStyle name="Normal 12" xfId="12"/>
    <cellStyle name="Normal 18" xfId="14"/>
    <cellStyle name="Normal 2" xfId="6"/>
    <cellStyle name="Normal 2 2" xfId="7"/>
    <cellStyle name="Normal 25 2" xfId="20"/>
    <cellStyle name="Normal 3" xfId="4"/>
    <cellStyle name="Normal 3 10" xfId="22"/>
    <cellStyle name="Normal 3 2" xfId="11"/>
    <cellStyle name="Normal 3 2 13" xfId="18"/>
    <cellStyle name="Normal 3 3" xfId="10"/>
    <cellStyle name="Normal 32 2" xfId="2"/>
    <cellStyle name="Normal 32 2 2" xfId="19"/>
    <cellStyle name="Normal 33" xfId="16"/>
    <cellStyle name="Normal 4" xfId="5"/>
    <cellStyle name="Normal 5" xfId="13"/>
    <cellStyle name="Normal_New fiscal indicator table" xfId="8"/>
    <cellStyle name="Percent" xfId="1" builtinId="5"/>
    <cellStyle name="Percent 10"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15.xml"/><Relationship Id="rId21" Type="http://schemas.openxmlformats.org/officeDocument/2006/relationships/chartsheet" Target="chartsheets/sheet9.xml"/><Relationship Id="rId42" Type="http://schemas.openxmlformats.org/officeDocument/2006/relationships/worksheet" Target="worksheets/sheet26.xml"/><Relationship Id="rId47" Type="http://schemas.openxmlformats.org/officeDocument/2006/relationships/worksheet" Target="worksheets/sheet31.xml"/><Relationship Id="rId63" Type="http://schemas.openxmlformats.org/officeDocument/2006/relationships/chartsheet" Target="chartsheets/sheet23.xml"/><Relationship Id="rId68" Type="http://schemas.openxmlformats.org/officeDocument/2006/relationships/worksheet" Target="worksheets/sheet43.xml"/><Relationship Id="rId84" Type="http://schemas.openxmlformats.org/officeDocument/2006/relationships/worksheet" Target="worksheets/sheet51.xml"/><Relationship Id="rId89" Type="http://schemas.openxmlformats.org/officeDocument/2006/relationships/chartsheet" Target="chartsheets/sheet35.xml"/><Relationship Id="rId112" Type="http://schemas.openxmlformats.org/officeDocument/2006/relationships/externalLink" Target="externalLinks/externalLink12.xml"/><Relationship Id="rId16" Type="http://schemas.openxmlformats.org/officeDocument/2006/relationships/worksheet" Target="worksheets/sheet10.xml"/><Relationship Id="rId107" Type="http://schemas.openxmlformats.org/officeDocument/2006/relationships/externalLink" Target="externalLinks/externalLink7.xml"/><Relationship Id="rId11" Type="http://schemas.openxmlformats.org/officeDocument/2006/relationships/chartsheet" Target="chartsheets/sheet4.xml"/><Relationship Id="rId24" Type="http://schemas.openxmlformats.org/officeDocument/2006/relationships/worksheet" Target="worksheets/sheet14.xml"/><Relationship Id="rId32" Type="http://schemas.openxmlformats.org/officeDocument/2006/relationships/worksheet" Target="worksheets/sheet18.xml"/><Relationship Id="rId37" Type="http://schemas.openxmlformats.org/officeDocument/2006/relationships/worksheet" Target="worksheets/sheet21.xml"/><Relationship Id="rId40" Type="http://schemas.openxmlformats.org/officeDocument/2006/relationships/worksheet" Target="worksheets/sheet24.xml"/><Relationship Id="rId45" Type="http://schemas.openxmlformats.org/officeDocument/2006/relationships/worksheet" Target="worksheets/sheet29.xml"/><Relationship Id="rId53" Type="http://schemas.openxmlformats.org/officeDocument/2006/relationships/chartsheet" Target="chartsheets/sheet18.xml"/><Relationship Id="rId58" Type="http://schemas.openxmlformats.org/officeDocument/2006/relationships/worksheet" Target="worksheets/sheet38.xml"/><Relationship Id="rId66" Type="http://schemas.openxmlformats.org/officeDocument/2006/relationships/worksheet" Target="worksheets/sheet42.xml"/><Relationship Id="rId74" Type="http://schemas.openxmlformats.org/officeDocument/2006/relationships/worksheet" Target="worksheets/sheet46.xml"/><Relationship Id="rId79" Type="http://schemas.openxmlformats.org/officeDocument/2006/relationships/chartsheet" Target="chartsheets/sheet31.xml"/><Relationship Id="rId87" Type="http://schemas.openxmlformats.org/officeDocument/2006/relationships/chartsheet" Target="chartsheets/sheet34.xml"/><Relationship Id="rId102" Type="http://schemas.openxmlformats.org/officeDocument/2006/relationships/externalLink" Target="externalLinks/externalLink2.xml"/><Relationship Id="rId110" Type="http://schemas.openxmlformats.org/officeDocument/2006/relationships/externalLink" Target="externalLinks/externalLink10.xml"/><Relationship Id="rId115" Type="http://schemas.openxmlformats.org/officeDocument/2006/relationships/sharedStrings" Target="sharedStrings.xml"/><Relationship Id="rId5" Type="http://schemas.openxmlformats.org/officeDocument/2006/relationships/chartsheet" Target="chartsheets/sheet1.xml"/><Relationship Id="rId61" Type="http://schemas.openxmlformats.org/officeDocument/2006/relationships/chartsheet" Target="chartsheets/sheet22.xml"/><Relationship Id="rId82" Type="http://schemas.openxmlformats.org/officeDocument/2006/relationships/worksheet" Target="worksheets/sheet50.xml"/><Relationship Id="rId90" Type="http://schemas.openxmlformats.org/officeDocument/2006/relationships/worksheet" Target="worksheets/sheet55.xml"/><Relationship Id="rId95" Type="http://schemas.openxmlformats.org/officeDocument/2006/relationships/chartsheet" Target="chartsheets/sheet38.xml"/><Relationship Id="rId19" Type="http://schemas.openxmlformats.org/officeDocument/2006/relationships/chartsheet" Target="chartsheets/sheet8.xml"/><Relationship Id="rId14" Type="http://schemas.openxmlformats.org/officeDocument/2006/relationships/worksheet" Target="worksheets/sheet9.xml"/><Relationship Id="rId22" Type="http://schemas.openxmlformats.org/officeDocument/2006/relationships/worksheet" Target="worksheets/sheet13.xml"/><Relationship Id="rId27" Type="http://schemas.openxmlformats.org/officeDocument/2006/relationships/chartsheet" Target="chartsheets/sheet12.xml"/><Relationship Id="rId30" Type="http://schemas.openxmlformats.org/officeDocument/2006/relationships/worksheet" Target="worksheets/sheet17.xml"/><Relationship Id="rId35" Type="http://schemas.openxmlformats.org/officeDocument/2006/relationships/chartsheet" Target="chartsheets/sheet16.xml"/><Relationship Id="rId43" Type="http://schemas.openxmlformats.org/officeDocument/2006/relationships/worksheet" Target="worksheets/sheet27.xml"/><Relationship Id="rId48" Type="http://schemas.openxmlformats.org/officeDocument/2006/relationships/worksheet" Target="worksheets/sheet32.xml"/><Relationship Id="rId56" Type="http://schemas.openxmlformats.org/officeDocument/2006/relationships/worksheet" Target="worksheets/sheet37.xml"/><Relationship Id="rId64" Type="http://schemas.openxmlformats.org/officeDocument/2006/relationships/worksheet" Target="worksheets/sheet41.xml"/><Relationship Id="rId69" Type="http://schemas.openxmlformats.org/officeDocument/2006/relationships/chartsheet" Target="chartsheets/sheet26.xml"/><Relationship Id="rId77" Type="http://schemas.openxmlformats.org/officeDocument/2006/relationships/chartsheet" Target="chartsheets/sheet30.xml"/><Relationship Id="rId100" Type="http://schemas.openxmlformats.org/officeDocument/2006/relationships/worksheet" Target="worksheets/sheet60.xml"/><Relationship Id="rId105" Type="http://schemas.openxmlformats.org/officeDocument/2006/relationships/externalLink" Target="externalLinks/externalLink5.xml"/><Relationship Id="rId113" Type="http://schemas.openxmlformats.org/officeDocument/2006/relationships/theme" Target="theme/theme1.xml"/><Relationship Id="rId8" Type="http://schemas.openxmlformats.org/officeDocument/2006/relationships/worksheet" Target="worksheets/sheet6.xml"/><Relationship Id="rId51" Type="http://schemas.openxmlformats.org/officeDocument/2006/relationships/chartsheet" Target="chartsheets/sheet17.xml"/><Relationship Id="rId72" Type="http://schemas.openxmlformats.org/officeDocument/2006/relationships/worksheet" Target="worksheets/sheet45.xml"/><Relationship Id="rId80" Type="http://schemas.openxmlformats.org/officeDocument/2006/relationships/worksheet" Target="worksheets/sheet49.xml"/><Relationship Id="rId85" Type="http://schemas.openxmlformats.org/officeDocument/2006/relationships/worksheet" Target="worksheets/sheet52.xml"/><Relationship Id="rId93" Type="http://schemas.openxmlformats.org/officeDocument/2006/relationships/chartsheet" Target="chartsheets/sheet37.xml"/><Relationship Id="rId98" Type="http://schemas.openxmlformats.org/officeDocument/2006/relationships/worksheet" Target="worksheets/sheet59.xml"/><Relationship Id="rId3" Type="http://schemas.openxmlformats.org/officeDocument/2006/relationships/worksheet" Target="worksheets/sheet3.xml"/><Relationship Id="rId12" Type="http://schemas.openxmlformats.org/officeDocument/2006/relationships/worksheet" Target="worksheets/sheet8.xml"/><Relationship Id="rId17" Type="http://schemas.openxmlformats.org/officeDocument/2006/relationships/chartsheet" Target="chartsheets/sheet7.xml"/><Relationship Id="rId25" Type="http://schemas.openxmlformats.org/officeDocument/2006/relationships/chartsheet" Target="chartsheets/sheet11.xml"/><Relationship Id="rId33" Type="http://schemas.openxmlformats.org/officeDocument/2006/relationships/chartsheet" Target="chartsheets/sheet15.xml"/><Relationship Id="rId38" Type="http://schemas.openxmlformats.org/officeDocument/2006/relationships/worksheet" Target="worksheets/sheet22.xml"/><Relationship Id="rId46" Type="http://schemas.openxmlformats.org/officeDocument/2006/relationships/worksheet" Target="worksheets/sheet30.xml"/><Relationship Id="rId59" Type="http://schemas.openxmlformats.org/officeDocument/2006/relationships/chartsheet" Target="chartsheets/sheet21.xml"/><Relationship Id="rId67" Type="http://schemas.openxmlformats.org/officeDocument/2006/relationships/chartsheet" Target="chartsheets/sheet25.xml"/><Relationship Id="rId103" Type="http://schemas.openxmlformats.org/officeDocument/2006/relationships/externalLink" Target="externalLinks/externalLink3.xml"/><Relationship Id="rId108" Type="http://schemas.openxmlformats.org/officeDocument/2006/relationships/externalLink" Target="externalLinks/externalLink8.xml"/><Relationship Id="rId116" Type="http://schemas.openxmlformats.org/officeDocument/2006/relationships/calcChain" Target="calcChain.xml"/><Relationship Id="rId20" Type="http://schemas.openxmlformats.org/officeDocument/2006/relationships/worksheet" Target="worksheets/sheet12.xml"/><Relationship Id="rId41" Type="http://schemas.openxmlformats.org/officeDocument/2006/relationships/worksheet" Target="worksheets/sheet25.xml"/><Relationship Id="rId54" Type="http://schemas.openxmlformats.org/officeDocument/2006/relationships/worksheet" Target="worksheets/sheet36.xml"/><Relationship Id="rId62" Type="http://schemas.openxmlformats.org/officeDocument/2006/relationships/worksheet" Target="worksheets/sheet40.xml"/><Relationship Id="rId70" Type="http://schemas.openxmlformats.org/officeDocument/2006/relationships/worksheet" Target="worksheets/sheet44.xml"/><Relationship Id="rId75" Type="http://schemas.openxmlformats.org/officeDocument/2006/relationships/chartsheet" Target="chartsheets/sheet29.xml"/><Relationship Id="rId83" Type="http://schemas.openxmlformats.org/officeDocument/2006/relationships/chartsheet" Target="chartsheets/sheet33.xml"/><Relationship Id="rId88" Type="http://schemas.openxmlformats.org/officeDocument/2006/relationships/worksheet" Target="worksheets/sheet54.xml"/><Relationship Id="rId91" Type="http://schemas.openxmlformats.org/officeDocument/2006/relationships/chartsheet" Target="chartsheets/sheet36.xml"/><Relationship Id="rId96" Type="http://schemas.openxmlformats.org/officeDocument/2006/relationships/worksheet" Target="worksheets/sheet58.xml"/><Relationship Id="rId111"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5.xml"/><Relationship Id="rId15" Type="http://schemas.openxmlformats.org/officeDocument/2006/relationships/chartsheet" Target="chartsheets/sheet6.xml"/><Relationship Id="rId23" Type="http://schemas.openxmlformats.org/officeDocument/2006/relationships/chartsheet" Target="chartsheets/sheet10.xml"/><Relationship Id="rId28" Type="http://schemas.openxmlformats.org/officeDocument/2006/relationships/worksheet" Target="worksheets/sheet16.xml"/><Relationship Id="rId36" Type="http://schemas.openxmlformats.org/officeDocument/2006/relationships/worksheet" Target="worksheets/sheet20.xml"/><Relationship Id="rId49" Type="http://schemas.openxmlformats.org/officeDocument/2006/relationships/worksheet" Target="worksheets/sheet33.xml"/><Relationship Id="rId57" Type="http://schemas.openxmlformats.org/officeDocument/2006/relationships/chartsheet" Target="chartsheets/sheet20.xml"/><Relationship Id="rId106" Type="http://schemas.openxmlformats.org/officeDocument/2006/relationships/externalLink" Target="externalLinks/externalLink6.xml"/><Relationship Id="rId114" Type="http://schemas.openxmlformats.org/officeDocument/2006/relationships/styles" Target="styles.xml"/><Relationship Id="rId10" Type="http://schemas.openxmlformats.org/officeDocument/2006/relationships/worksheet" Target="worksheets/sheet7.xml"/><Relationship Id="rId31" Type="http://schemas.openxmlformats.org/officeDocument/2006/relationships/chartsheet" Target="chartsheets/sheet14.xml"/><Relationship Id="rId44" Type="http://schemas.openxmlformats.org/officeDocument/2006/relationships/worksheet" Target="worksheets/sheet28.xml"/><Relationship Id="rId52" Type="http://schemas.openxmlformats.org/officeDocument/2006/relationships/worksheet" Target="worksheets/sheet35.xml"/><Relationship Id="rId60" Type="http://schemas.openxmlformats.org/officeDocument/2006/relationships/worksheet" Target="worksheets/sheet39.xml"/><Relationship Id="rId65" Type="http://schemas.openxmlformats.org/officeDocument/2006/relationships/chartsheet" Target="chartsheets/sheet24.xml"/><Relationship Id="rId73" Type="http://schemas.openxmlformats.org/officeDocument/2006/relationships/chartsheet" Target="chartsheets/sheet28.xml"/><Relationship Id="rId78" Type="http://schemas.openxmlformats.org/officeDocument/2006/relationships/worksheet" Target="worksheets/sheet48.xml"/><Relationship Id="rId81" Type="http://schemas.openxmlformats.org/officeDocument/2006/relationships/chartsheet" Target="chartsheets/sheet32.xml"/><Relationship Id="rId86" Type="http://schemas.openxmlformats.org/officeDocument/2006/relationships/worksheet" Target="worksheets/sheet53.xml"/><Relationship Id="rId94" Type="http://schemas.openxmlformats.org/officeDocument/2006/relationships/worksheet" Target="worksheets/sheet57.xml"/><Relationship Id="rId99" Type="http://schemas.openxmlformats.org/officeDocument/2006/relationships/chartsheet" Target="chartsheets/sheet40.xml"/><Relationship Id="rId10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3.xml"/><Relationship Id="rId13" Type="http://schemas.openxmlformats.org/officeDocument/2006/relationships/chartsheet" Target="chartsheets/sheet5.xml"/><Relationship Id="rId18" Type="http://schemas.openxmlformats.org/officeDocument/2006/relationships/worksheet" Target="worksheets/sheet11.xml"/><Relationship Id="rId39" Type="http://schemas.openxmlformats.org/officeDocument/2006/relationships/worksheet" Target="worksheets/sheet23.xml"/><Relationship Id="rId109" Type="http://schemas.openxmlformats.org/officeDocument/2006/relationships/externalLink" Target="externalLinks/externalLink9.xml"/><Relationship Id="rId34" Type="http://schemas.openxmlformats.org/officeDocument/2006/relationships/worksheet" Target="worksheets/sheet19.xml"/><Relationship Id="rId50" Type="http://schemas.openxmlformats.org/officeDocument/2006/relationships/worksheet" Target="worksheets/sheet34.xml"/><Relationship Id="rId55" Type="http://schemas.openxmlformats.org/officeDocument/2006/relationships/chartsheet" Target="chartsheets/sheet19.xml"/><Relationship Id="rId76" Type="http://schemas.openxmlformats.org/officeDocument/2006/relationships/worksheet" Target="worksheets/sheet47.xml"/><Relationship Id="rId97" Type="http://schemas.openxmlformats.org/officeDocument/2006/relationships/chartsheet" Target="chartsheets/sheet39.xml"/><Relationship Id="rId104" Type="http://schemas.openxmlformats.org/officeDocument/2006/relationships/externalLink" Target="externalLinks/externalLink4.xml"/><Relationship Id="rId7" Type="http://schemas.openxmlformats.org/officeDocument/2006/relationships/chartsheet" Target="chartsheets/sheet2.xml"/><Relationship Id="rId71" Type="http://schemas.openxmlformats.org/officeDocument/2006/relationships/chartsheet" Target="chartsheets/sheet27.xml"/><Relationship Id="rId92" Type="http://schemas.openxmlformats.org/officeDocument/2006/relationships/worksheet" Target="worksheets/sheet56.xml"/><Relationship Id="rId2" Type="http://schemas.openxmlformats.org/officeDocument/2006/relationships/worksheet" Target="worksheets/sheet2.xml"/><Relationship Id="rId29" Type="http://schemas.openxmlformats.org/officeDocument/2006/relationships/chartsheet" Target="chart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21.xml"/><Relationship Id="rId1" Type="http://schemas.openxmlformats.org/officeDocument/2006/relationships/themeOverride" Target="../theme/themeOverride3.xml"/></Relationships>
</file>

<file path=xl/charts/_rels/chart11.xml.rels><?xml version="1.0" encoding="UTF-8" standalone="yes"?>
<Relationships xmlns="http://schemas.openxmlformats.org/package/2006/relationships"><Relationship Id="rId2" Type="http://schemas.openxmlformats.org/officeDocument/2006/relationships/chartUserShapes" Target="../drawings/drawing23.xml"/><Relationship Id="rId1" Type="http://schemas.openxmlformats.org/officeDocument/2006/relationships/themeOverride" Target="../theme/themeOverride4.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5.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xml"/><Relationship Id="rId1" Type="http://schemas.microsoft.com/office/2011/relationships/chartStyle" Target="style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5.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7.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9.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51.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3.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55.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57.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59.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61.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63.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65.xml"/></Relationships>
</file>

<file path=xl/charts/_rels/chart33.xml.rels><?xml version="1.0" encoding="UTF-8" standalone="yes"?>
<Relationships xmlns="http://schemas.openxmlformats.org/package/2006/relationships"><Relationship Id="rId1" Type="http://schemas.openxmlformats.org/officeDocument/2006/relationships/chartUserShapes" Target="../drawings/drawing67.xml"/></Relationships>
</file>

<file path=xl/charts/_rels/chart34.xml.rels><?xml version="1.0" encoding="UTF-8" standalone="yes"?>
<Relationships xmlns="http://schemas.openxmlformats.org/package/2006/relationships"><Relationship Id="rId1" Type="http://schemas.openxmlformats.org/officeDocument/2006/relationships/chartUserShapes" Target="../drawings/drawing69.xml"/></Relationships>
</file>

<file path=xl/charts/_rels/chart35.xml.rels><?xml version="1.0" encoding="UTF-8" standalone="yes"?>
<Relationships xmlns="http://schemas.openxmlformats.org/package/2006/relationships"><Relationship Id="rId1" Type="http://schemas.openxmlformats.org/officeDocument/2006/relationships/chartUserShapes" Target="../drawings/drawing71.xml"/></Relationships>
</file>

<file path=xl/charts/_rels/chart36.xml.rels><?xml version="1.0" encoding="UTF-8" standalone="yes"?>
<Relationships xmlns="http://schemas.openxmlformats.org/package/2006/relationships"><Relationship Id="rId2" Type="http://schemas.openxmlformats.org/officeDocument/2006/relationships/chartUserShapes" Target="../drawings/drawing73.xml"/><Relationship Id="rId1" Type="http://schemas.openxmlformats.org/officeDocument/2006/relationships/themeOverride" Target="../theme/themeOverride6.xml"/></Relationships>
</file>

<file path=xl/charts/_rels/chart37.xml.rels><?xml version="1.0" encoding="UTF-8" standalone="yes"?>
<Relationships xmlns="http://schemas.openxmlformats.org/package/2006/relationships"><Relationship Id="rId1" Type="http://schemas.openxmlformats.org/officeDocument/2006/relationships/chartUserShapes" Target="../drawings/drawing75.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77.xml"/></Relationships>
</file>

<file path=xl/charts/_rels/chart39.xml.rels><?xml version="1.0" encoding="UTF-8" standalone="yes"?>
<Relationships xmlns="http://schemas.openxmlformats.org/package/2006/relationships"><Relationship Id="rId1" Type="http://schemas.openxmlformats.org/officeDocument/2006/relationships/chartUserShapes" Target="../drawings/drawing7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8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3.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1"/>
          <c:order val="0"/>
          <c:tx>
            <c:strRef>
              <c:f>'Data Fig 1.1'!$B$5</c:f>
              <c:strCache>
                <c:ptCount val="1"/>
                <c:pt idx="0">
                  <c:v>Budget Update</c:v>
                </c:pt>
              </c:strCache>
            </c:strRef>
          </c:tx>
          <c:spPr>
            <a:ln w="38100">
              <a:solidFill>
                <a:srgbClr val="0083AC"/>
              </a:solidFill>
            </a:ln>
          </c:spPr>
          <c:marker>
            <c:symbol val="none"/>
          </c:marker>
          <c:cat>
            <c:numRef>
              <c:f>'Data Fig 1.1'!$A$6:$A$78</c:f>
              <c:numCache>
                <c:formatCode>mmm\-yy</c:formatCode>
                <c:ptCount val="73"/>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numCache>
            </c:numRef>
          </c:cat>
          <c:val>
            <c:numRef>
              <c:f>'Data Fig 1.1'!$B$6:$B$78</c:f>
              <c:numCache>
                <c:formatCode>0.0</c:formatCode>
                <c:ptCount val="73"/>
                <c:pt idx="0">
                  <c:v>6.0339975233592202</c:v>
                </c:pt>
                <c:pt idx="1">
                  <c:v>5.33035584251662</c:v>
                </c:pt>
                <c:pt idx="2">
                  <c:v>4.3014278882284698</c:v>
                </c:pt>
                <c:pt idx="3">
                  <c:v>2.9304940878946502</c:v>
                </c:pt>
                <c:pt idx="4">
                  <c:v>2.1432742329334298</c:v>
                </c:pt>
                <c:pt idx="5">
                  <c:v>2.0410985060475602</c:v>
                </c:pt>
                <c:pt idx="6">
                  <c:v>2.5336355180590302</c:v>
                </c:pt>
                <c:pt idx="7">
                  <c:v>3.44953768745712</c:v>
                </c:pt>
                <c:pt idx="8">
                  <c:v>3.9997661335377401</c:v>
                </c:pt>
                <c:pt idx="9">
                  <c:v>4.54061518012118</c:v>
                </c:pt>
                <c:pt idx="10">
                  <c:v>4.7165472038023601</c:v>
                </c:pt>
                <c:pt idx="11">
                  <c:v>4.6692017130512697</c:v>
                </c:pt>
                <c:pt idx="12">
                  <c:v>4.4112411066206096</c:v>
                </c:pt>
                <c:pt idx="13">
                  <c:v>4.3285848311277899</c:v>
                </c:pt>
                <c:pt idx="14">
                  <c:v>4.25764258740704</c:v>
                </c:pt>
                <c:pt idx="15">
                  <c:v>4.5399683777292301</c:v>
                </c:pt>
                <c:pt idx="16">
                  <c:v>5.1659258284326199</c:v>
                </c:pt>
                <c:pt idx="17">
                  <c:v>5.0310893396991103</c:v>
                </c:pt>
                <c:pt idx="18">
                  <c:v>4.6929126486284103</c:v>
                </c:pt>
                <c:pt idx="19">
                  <c:v>3.9548805338597899</c:v>
                </c:pt>
                <c:pt idx="20">
                  <c:v>3.31535713473047</c:v>
                </c:pt>
                <c:pt idx="21">
                  <c:v>3.2033481099288599</c:v>
                </c:pt>
                <c:pt idx="22">
                  <c:v>3.1249301348118701</c:v>
                </c:pt>
                <c:pt idx="23">
                  <c:v>3.30797423367392</c:v>
                </c:pt>
                <c:pt idx="24">
                  <c:v>2.9644965201303699</c:v>
                </c:pt>
                <c:pt idx="25">
                  <c:v>2.6940290361314201</c:v>
                </c:pt>
                <c:pt idx="26">
                  <c:v>2.8259090441013099</c:v>
                </c:pt>
                <c:pt idx="27">
                  <c:v>2.7123636695925901</c:v>
                </c:pt>
                <c:pt idx="28">
                  <c:v>2.9855614973261999</c:v>
                </c:pt>
                <c:pt idx="29">
                  <c:v>3.25687195731201</c:v>
                </c:pt>
                <c:pt idx="30">
                  <c:v>3.2363312443008398</c:v>
                </c:pt>
                <c:pt idx="31">
                  <c:v>2.9950335717986398</c:v>
                </c:pt>
                <c:pt idx="32">
                  <c:v>2.3626176765342701</c:v>
                </c:pt>
                <c:pt idx="33">
                  <c:v>1.2739082991908699</c:v>
                </c:pt>
                <c:pt idx="34">
                  <c:v>8.2711719025230196E-2</c:v>
                </c:pt>
                <c:pt idx="35">
                  <c:v>-1.01267237787465</c:v>
                </c:pt>
                <c:pt idx="36">
                  <c:v>-1.66537312372865</c:v>
                </c:pt>
                <c:pt idx="37">
                  <c:v>-1.78085881713161</c:v>
                </c:pt>
                <c:pt idx="38">
                  <c:v>-1.34065900430051</c:v>
                </c:pt>
                <c:pt idx="39">
                  <c:v>-0.29823471739565099</c:v>
                </c:pt>
                <c:pt idx="40">
                  <c:v>0.849110136703634</c:v>
                </c:pt>
                <c:pt idx="41">
                  <c:v>1.6832682207445999</c:v>
                </c:pt>
                <c:pt idx="42">
                  <c:v>1.7006644432379301</c:v>
                </c:pt>
                <c:pt idx="43">
                  <c:v>1.5697722311462401</c:v>
                </c:pt>
                <c:pt idx="44">
                  <c:v>1.16831034906084</c:v>
                </c:pt>
                <c:pt idx="45">
                  <c:v>1.166873613288</c:v>
                </c:pt>
                <c:pt idx="46">
                  <c:v>1.87763112403651</c:v>
                </c:pt>
                <c:pt idx="47">
                  <c:v>2.3235891951074801</c:v>
                </c:pt>
                <c:pt idx="48">
                  <c:v>2.7171604813429102</c:v>
                </c:pt>
                <c:pt idx="49">
                  <c:v>2.6453589267659599</c:v>
                </c:pt>
                <c:pt idx="50">
                  <c:v>2.5491947678625699</c:v>
                </c:pt>
                <c:pt idx="51">
                  <c:v>2.2415971069774399</c:v>
                </c:pt>
                <c:pt idx="52">
                  <c:v>2.2076848105378102</c:v>
                </c:pt>
                <c:pt idx="53">
                  <c:v>2.50955601293736</c:v>
                </c:pt>
                <c:pt idx="54">
                  <c:v>2.22838650023116</c:v>
                </c:pt>
                <c:pt idx="55">
                  <c:v>2.5883036968845401</c:v>
                </c:pt>
                <c:pt idx="56">
                  <c:v>2.68205876545351</c:v>
                </c:pt>
                <c:pt idx="57">
                  <c:v>2.79423083358432</c:v>
                </c:pt>
                <c:pt idx="58">
                  <c:v>3.556535151192</c:v>
                </c:pt>
                <c:pt idx="59">
                  <c:v>3.6678442559461901</c:v>
                </c:pt>
                <c:pt idx="60">
                  <c:v>3.9210536190011598</c:v>
                </c:pt>
                <c:pt idx="61">
                  <c:v>3.9464994930845601</c:v>
                </c:pt>
                <c:pt idx="62">
                  <c:v>3.54563633438296</c:v>
                </c:pt>
                <c:pt idx="63">
                  <c:v>3.6255455630575102</c:v>
                </c:pt>
                <c:pt idx="64">
                  <c:v>3.7762673310225199</c:v>
                </c:pt>
                <c:pt idx="65">
                  <c:v>3.9129890117756498</c:v>
                </c:pt>
                <c:pt idx="66">
                  <c:v>3.9884926836198198</c:v>
                </c:pt>
                <c:pt idx="67">
                  <c:v>3.75105514912774</c:v>
                </c:pt>
                <c:pt idx="68">
                  <c:v>3.34746776262857</c:v>
                </c:pt>
                <c:pt idx="69">
                  <c:v>2.99365360934822</c:v>
                </c:pt>
                <c:pt idx="70">
                  <c:v>2.86254653505926</c:v>
                </c:pt>
                <c:pt idx="71">
                  <c:v>2.8150202552671999</c:v>
                </c:pt>
                <c:pt idx="72">
                  <c:v>2.7529373148397398</c:v>
                </c:pt>
              </c:numCache>
            </c:numRef>
          </c:val>
          <c:smooth val="0"/>
          <c:extLst xmlns:c16r2="http://schemas.microsoft.com/office/drawing/2015/06/chart">
            <c:ext xmlns:c16="http://schemas.microsoft.com/office/drawing/2014/chart" uri="{C3380CC4-5D6E-409C-BE32-E72D297353CC}">
              <c16:uniqueId val="{00000000-D293-412E-A406-361D39851E15}"/>
            </c:ext>
          </c:extLst>
        </c:ser>
        <c:ser>
          <c:idx val="0"/>
          <c:order val="1"/>
          <c:tx>
            <c:strRef>
              <c:f>'Data Fig 1.1'!$C$5</c:f>
              <c:strCache>
                <c:ptCount val="1"/>
                <c:pt idx="0">
                  <c:v>Half Year Update</c:v>
                </c:pt>
              </c:strCache>
            </c:strRef>
          </c:tx>
          <c:spPr>
            <a:ln w="38100">
              <a:solidFill>
                <a:srgbClr val="3E403A"/>
              </a:solidFill>
            </a:ln>
          </c:spPr>
          <c:marker>
            <c:symbol val="none"/>
          </c:marker>
          <c:cat>
            <c:numRef>
              <c:f>'Data Fig 1.1'!$A$6:$A$78</c:f>
              <c:numCache>
                <c:formatCode>mmm\-yy</c:formatCode>
                <c:ptCount val="73"/>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numCache>
            </c:numRef>
          </c:cat>
          <c:val>
            <c:numRef>
              <c:f>'Data Fig 1.1'!$C$6:$C$78</c:f>
              <c:numCache>
                <c:formatCode>0.0</c:formatCode>
                <c:ptCount val="73"/>
                <c:pt idx="0">
                  <c:v>6.0326293157961297</c:v>
                </c:pt>
                <c:pt idx="1">
                  <c:v>5.3291688020277803</c:v>
                </c:pt>
                <c:pt idx="2">
                  <c:v>4.3016401495510701</c:v>
                </c:pt>
                <c:pt idx="3">
                  <c:v>2.9297976948496798</c:v>
                </c:pt>
                <c:pt idx="4">
                  <c:v>2.1429707379134899</c:v>
                </c:pt>
                <c:pt idx="5">
                  <c:v>2.0402527467469702</c:v>
                </c:pt>
                <c:pt idx="6">
                  <c:v>2.53013860816211</c:v>
                </c:pt>
                <c:pt idx="7">
                  <c:v>3.44413557286975</c:v>
                </c:pt>
                <c:pt idx="8">
                  <c:v>3.99426517716969</c:v>
                </c:pt>
                <c:pt idx="9">
                  <c:v>4.5363163049641804</c:v>
                </c:pt>
                <c:pt idx="10">
                  <c:v>4.7184918179208299</c:v>
                </c:pt>
                <c:pt idx="11">
                  <c:v>4.6743710731497998</c:v>
                </c:pt>
                <c:pt idx="12">
                  <c:v>4.4191312701571297</c:v>
                </c:pt>
                <c:pt idx="13">
                  <c:v>4.3369988658217897</c:v>
                </c:pt>
                <c:pt idx="14">
                  <c:v>4.2658446092079298</c:v>
                </c:pt>
                <c:pt idx="15">
                  <c:v>4.5524124049320696</c:v>
                </c:pt>
                <c:pt idx="16">
                  <c:v>5.1802111275069</c:v>
                </c:pt>
                <c:pt idx="17">
                  <c:v>5.0470260179124198</c:v>
                </c:pt>
                <c:pt idx="18">
                  <c:v>4.7048374750939299</c:v>
                </c:pt>
                <c:pt idx="19">
                  <c:v>3.9622336991607501</c:v>
                </c:pt>
                <c:pt idx="20">
                  <c:v>3.3182246759590499</c:v>
                </c:pt>
                <c:pt idx="21">
                  <c:v>3.2050885490773902</c:v>
                </c:pt>
                <c:pt idx="22">
                  <c:v>3.1262032980830798</c:v>
                </c:pt>
                <c:pt idx="23">
                  <c:v>3.30834654749891</c:v>
                </c:pt>
                <c:pt idx="24">
                  <c:v>2.9642660802638701</c:v>
                </c:pt>
                <c:pt idx="25">
                  <c:v>2.7033949103591102</c:v>
                </c:pt>
                <c:pt idx="26">
                  <c:v>2.8717998668809499</c:v>
                </c:pt>
                <c:pt idx="27">
                  <c:v>2.7918359460953499</c:v>
                </c:pt>
                <c:pt idx="28">
                  <c:v>3.0930312026141</c:v>
                </c:pt>
                <c:pt idx="29">
                  <c:v>3.3209353163086099</c:v>
                </c:pt>
                <c:pt idx="30">
                  <c:v>3.2108740478895701</c:v>
                </c:pt>
                <c:pt idx="31">
                  <c:v>2.8804736570059202</c:v>
                </c:pt>
                <c:pt idx="32">
                  <c:v>2.1700287438174799</c:v>
                </c:pt>
                <c:pt idx="33">
                  <c:v>1.1035793149489099</c:v>
                </c:pt>
                <c:pt idx="34">
                  <c:v>-5.09663214547817E-2</c:v>
                </c:pt>
                <c:pt idx="35">
                  <c:v>-1.11495676180423</c:v>
                </c:pt>
                <c:pt idx="36">
                  <c:v>-1.7270307945761001</c:v>
                </c:pt>
                <c:pt idx="37">
                  <c:v>-1.83869280116213</c:v>
                </c:pt>
                <c:pt idx="38">
                  <c:v>-1.3880106879882499</c:v>
                </c:pt>
                <c:pt idx="39">
                  <c:v>-0.31819184915653498</c:v>
                </c:pt>
                <c:pt idx="40">
                  <c:v>0.83407266800090696</c:v>
                </c:pt>
                <c:pt idx="41">
                  <c:v>1.66150088741015</c:v>
                </c:pt>
                <c:pt idx="42">
                  <c:v>1.68574767563318</c:v>
                </c:pt>
                <c:pt idx="43">
                  <c:v>1.53734470810529</c:v>
                </c:pt>
                <c:pt idx="44">
                  <c:v>1.1243829449829801</c:v>
                </c:pt>
                <c:pt idx="45">
                  <c:v>1.13299740418384</c:v>
                </c:pt>
                <c:pt idx="46">
                  <c:v>1.80680003661402</c:v>
                </c:pt>
                <c:pt idx="47">
                  <c:v>2.2467637171237702</c:v>
                </c:pt>
                <c:pt idx="48">
                  <c:v>2.6481791555166501</c:v>
                </c:pt>
                <c:pt idx="49">
                  <c:v>2.5778073036196001</c:v>
                </c:pt>
                <c:pt idx="50">
                  <c:v>2.5174950923830801</c:v>
                </c:pt>
                <c:pt idx="51">
                  <c:v>2.2326033484091101</c:v>
                </c:pt>
                <c:pt idx="52">
                  <c:v>2.2477059698991599</c:v>
                </c:pt>
                <c:pt idx="53">
                  <c:v>2.5091012570037798</c:v>
                </c:pt>
                <c:pt idx="54">
                  <c:v>2.1643060042194602</c:v>
                </c:pt>
                <c:pt idx="55">
                  <c:v>2.4666504972107699</c:v>
                </c:pt>
                <c:pt idx="56">
                  <c:v>2.4860347312258102</c:v>
                </c:pt>
                <c:pt idx="57">
                  <c:v>2.62573468879827</c:v>
                </c:pt>
                <c:pt idx="58">
                  <c:v>3.37989612792766</c:v>
                </c:pt>
                <c:pt idx="59">
                  <c:v>3.3990579212725001</c:v>
                </c:pt>
                <c:pt idx="60">
                  <c:v>3.32961808151921</c:v>
                </c:pt>
                <c:pt idx="61">
                  <c:v>3.03286104711357</c:v>
                </c:pt>
                <c:pt idx="62">
                  <c:v>2.4823774726896901</c:v>
                </c:pt>
                <c:pt idx="63">
                  <c:v>2.4229105143877399</c:v>
                </c:pt>
                <c:pt idx="64">
                  <c:v>2.6966506915714299</c:v>
                </c:pt>
                <c:pt idx="65">
                  <c:v>2.9630501400953202</c:v>
                </c:pt>
                <c:pt idx="66">
                  <c:v>3.0421023727318102</c:v>
                </c:pt>
                <c:pt idx="67">
                  <c:v>2.9543107725730402</c:v>
                </c:pt>
                <c:pt idx="68">
                  <c:v>2.7073860362875699</c:v>
                </c:pt>
                <c:pt idx="69">
                  <c:v>2.4949227800076401</c:v>
                </c:pt>
                <c:pt idx="70">
                  <c:v>2.5701394050859001</c:v>
                </c:pt>
                <c:pt idx="71">
                  <c:v>2.7402868267945002</c:v>
                </c:pt>
                <c:pt idx="72">
                  <c:v>2.9293332102126901</c:v>
                </c:pt>
              </c:numCache>
            </c:numRef>
          </c:val>
          <c:smooth val="0"/>
          <c:extLst xmlns:c16r2="http://schemas.microsoft.com/office/drawing/2015/06/chart">
            <c:ext xmlns:c16="http://schemas.microsoft.com/office/drawing/2014/chart" uri="{C3380CC4-5D6E-409C-BE32-E72D297353CC}">
              <c16:uniqueId val="{00000001-D293-412E-A406-361D39851E15}"/>
            </c:ext>
          </c:extLst>
        </c:ser>
        <c:dLbls>
          <c:showLegendKey val="0"/>
          <c:showVal val="0"/>
          <c:showCatName val="0"/>
          <c:showSerName val="0"/>
          <c:showPercent val="0"/>
          <c:showBubbleSize val="0"/>
        </c:dLbls>
        <c:smooth val="0"/>
        <c:axId val="858936616"/>
        <c:axId val="858937792"/>
      </c:lineChart>
      <c:dateAx>
        <c:axId val="858936616"/>
        <c:scaling>
          <c:orientation val="minMax"/>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37792"/>
        <c:crosses val="autoZero"/>
        <c:auto val="1"/>
        <c:lblOffset val="100"/>
        <c:baseTimeUnit val="months"/>
        <c:majorUnit val="36"/>
        <c:majorTimeUnit val="months"/>
        <c:minorUnit val="12"/>
        <c:minorTimeUnit val="days"/>
      </c:dateAx>
      <c:valAx>
        <c:axId val="858937792"/>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36616"/>
        <c:crosses val="autoZero"/>
        <c:crossBetween val="between"/>
      </c:valAx>
      <c:spPr>
        <a:noFill/>
        <a:ln w="25400">
          <a:noFill/>
        </a:ln>
      </c:spPr>
    </c:plotArea>
    <c:legend>
      <c:legendPos val="b"/>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218014671243019"/>
          <c:y val="0.10653506107012214"/>
          <c:w val="0.84941350023554751"/>
          <c:h val="0.72350308967284604"/>
        </c:manualLayout>
      </c:layout>
      <c:lineChart>
        <c:grouping val="standard"/>
        <c:varyColors val="0"/>
        <c:ser>
          <c:idx val="1"/>
          <c:order val="0"/>
          <c:tx>
            <c:strRef>
              <c:f>'Data Fig 1.10'!$B$5</c:f>
              <c:strCache>
                <c:ptCount val="1"/>
                <c:pt idx="0">
                  <c:v>Budget Update</c:v>
                </c:pt>
              </c:strCache>
            </c:strRef>
          </c:tx>
          <c:spPr>
            <a:ln w="38100">
              <a:solidFill>
                <a:srgbClr val="3E403A"/>
              </a:solidFill>
            </a:ln>
          </c:spPr>
          <c:marker>
            <c:symbol val="none"/>
          </c:marker>
          <c:cat>
            <c:numRef>
              <c:f>'Data Fig 1.10'!$A$6:$A$439</c:f>
              <c:numCache>
                <c:formatCode>mmm\-yy</c:formatCode>
                <c:ptCount val="434"/>
                <c:pt idx="0">
                  <c:v>29952</c:v>
                </c:pt>
                <c:pt idx="1">
                  <c:v>29983</c:v>
                </c:pt>
                <c:pt idx="2">
                  <c:v>30011</c:v>
                </c:pt>
                <c:pt idx="3">
                  <c:v>30042</c:v>
                </c:pt>
                <c:pt idx="4">
                  <c:v>30072</c:v>
                </c:pt>
                <c:pt idx="5">
                  <c:v>30103</c:v>
                </c:pt>
                <c:pt idx="6">
                  <c:v>30133</c:v>
                </c:pt>
                <c:pt idx="7">
                  <c:v>30164</c:v>
                </c:pt>
                <c:pt idx="8">
                  <c:v>30195</c:v>
                </c:pt>
                <c:pt idx="9">
                  <c:v>30225</c:v>
                </c:pt>
                <c:pt idx="10">
                  <c:v>30256</c:v>
                </c:pt>
                <c:pt idx="11">
                  <c:v>30286</c:v>
                </c:pt>
                <c:pt idx="12">
                  <c:v>30317</c:v>
                </c:pt>
                <c:pt idx="13">
                  <c:v>30348</c:v>
                </c:pt>
                <c:pt idx="14">
                  <c:v>30376</c:v>
                </c:pt>
                <c:pt idx="15">
                  <c:v>30407</c:v>
                </c:pt>
                <c:pt idx="16">
                  <c:v>30437</c:v>
                </c:pt>
                <c:pt idx="17">
                  <c:v>30468</c:v>
                </c:pt>
                <c:pt idx="18">
                  <c:v>30498</c:v>
                </c:pt>
                <c:pt idx="19">
                  <c:v>30529</c:v>
                </c:pt>
                <c:pt idx="20">
                  <c:v>30560</c:v>
                </c:pt>
                <c:pt idx="21">
                  <c:v>30590</c:v>
                </c:pt>
                <c:pt idx="22">
                  <c:v>30621</c:v>
                </c:pt>
                <c:pt idx="23">
                  <c:v>30651</c:v>
                </c:pt>
                <c:pt idx="24">
                  <c:v>30682</c:v>
                </c:pt>
                <c:pt idx="25">
                  <c:v>30713</c:v>
                </c:pt>
                <c:pt idx="26">
                  <c:v>30742</c:v>
                </c:pt>
                <c:pt idx="27">
                  <c:v>30773</c:v>
                </c:pt>
                <c:pt idx="28">
                  <c:v>30803</c:v>
                </c:pt>
                <c:pt idx="29">
                  <c:v>30834</c:v>
                </c:pt>
                <c:pt idx="30">
                  <c:v>30864</c:v>
                </c:pt>
                <c:pt idx="31">
                  <c:v>30895</c:v>
                </c:pt>
                <c:pt idx="32">
                  <c:v>30926</c:v>
                </c:pt>
                <c:pt idx="33">
                  <c:v>30956</c:v>
                </c:pt>
                <c:pt idx="34">
                  <c:v>30987</c:v>
                </c:pt>
                <c:pt idx="35">
                  <c:v>31017</c:v>
                </c:pt>
                <c:pt idx="36">
                  <c:v>31048</c:v>
                </c:pt>
                <c:pt idx="37">
                  <c:v>31079</c:v>
                </c:pt>
                <c:pt idx="38">
                  <c:v>31107</c:v>
                </c:pt>
                <c:pt idx="39">
                  <c:v>31138</c:v>
                </c:pt>
                <c:pt idx="40">
                  <c:v>31168</c:v>
                </c:pt>
                <c:pt idx="41">
                  <c:v>31199</c:v>
                </c:pt>
                <c:pt idx="42">
                  <c:v>31229</c:v>
                </c:pt>
                <c:pt idx="43">
                  <c:v>31260</c:v>
                </c:pt>
                <c:pt idx="44">
                  <c:v>31291</c:v>
                </c:pt>
                <c:pt idx="45">
                  <c:v>31321</c:v>
                </c:pt>
                <c:pt idx="46">
                  <c:v>31352</c:v>
                </c:pt>
                <c:pt idx="47">
                  <c:v>31382</c:v>
                </c:pt>
                <c:pt idx="48">
                  <c:v>31413</c:v>
                </c:pt>
                <c:pt idx="49">
                  <c:v>31444</c:v>
                </c:pt>
                <c:pt idx="50">
                  <c:v>31472</c:v>
                </c:pt>
                <c:pt idx="51">
                  <c:v>31503</c:v>
                </c:pt>
                <c:pt idx="52">
                  <c:v>31533</c:v>
                </c:pt>
                <c:pt idx="53">
                  <c:v>31564</c:v>
                </c:pt>
                <c:pt idx="54">
                  <c:v>31594</c:v>
                </c:pt>
                <c:pt idx="55">
                  <c:v>31625</c:v>
                </c:pt>
                <c:pt idx="56">
                  <c:v>31656</c:v>
                </c:pt>
                <c:pt idx="57">
                  <c:v>31686</c:v>
                </c:pt>
                <c:pt idx="58">
                  <c:v>31717</c:v>
                </c:pt>
                <c:pt idx="59">
                  <c:v>31747</c:v>
                </c:pt>
                <c:pt idx="60">
                  <c:v>31778</c:v>
                </c:pt>
                <c:pt idx="61">
                  <c:v>31809</c:v>
                </c:pt>
                <c:pt idx="62">
                  <c:v>31837</c:v>
                </c:pt>
                <c:pt idx="63">
                  <c:v>31868</c:v>
                </c:pt>
                <c:pt idx="64">
                  <c:v>31898</c:v>
                </c:pt>
                <c:pt idx="65">
                  <c:v>31929</c:v>
                </c:pt>
                <c:pt idx="66">
                  <c:v>31959</c:v>
                </c:pt>
                <c:pt idx="67">
                  <c:v>31990</c:v>
                </c:pt>
                <c:pt idx="68">
                  <c:v>32021</c:v>
                </c:pt>
                <c:pt idx="69">
                  <c:v>32051</c:v>
                </c:pt>
                <c:pt idx="70">
                  <c:v>32082</c:v>
                </c:pt>
                <c:pt idx="71">
                  <c:v>32112</c:v>
                </c:pt>
                <c:pt idx="72">
                  <c:v>32143</c:v>
                </c:pt>
                <c:pt idx="73">
                  <c:v>32174</c:v>
                </c:pt>
                <c:pt idx="74">
                  <c:v>32203</c:v>
                </c:pt>
                <c:pt idx="75">
                  <c:v>32234</c:v>
                </c:pt>
                <c:pt idx="76">
                  <c:v>32264</c:v>
                </c:pt>
                <c:pt idx="77">
                  <c:v>32295</c:v>
                </c:pt>
                <c:pt idx="78">
                  <c:v>32325</c:v>
                </c:pt>
                <c:pt idx="79">
                  <c:v>32356</c:v>
                </c:pt>
                <c:pt idx="80">
                  <c:v>32387</c:v>
                </c:pt>
                <c:pt idx="81">
                  <c:v>32417</c:v>
                </c:pt>
                <c:pt idx="82">
                  <c:v>32448</c:v>
                </c:pt>
                <c:pt idx="83">
                  <c:v>32478</c:v>
                </c:pt>
                <c:pt idx="84">
                  <c:v>32509</c:v>
                </c:pt>
                <c:pt idx="85">
                  <c:v>32540</c:v>
                </c:pt>
                <c:pt idx="86">
                  <c:v>32568</c:v>
                </c:pt>
                <c:pt idx="87">
                  <c:v>32599</c:v>
                </c:pt>
                <c:pt idx="88">
                  <c:v>32629</c:v>
                </c:pt>
                <c:pt idx="89">
                  <c:v>32660</c:v>
                </c:pt>
                <c:pt idx="90">
                  <c:v>32690</c:v>
                </c:pt>
                <c:pt idx="91">
                  <c:v>32721</c:v>
                </c:pt>
                <c:pt idx="92">
                  <c:v>32752</c:v>
                </c:pt>
                <c:pt idx="93">
                  <c:v>32782</c:v>
                </c:pt>
                <c:pt idx="94">
                  <c:v>32813</c:v>
                </c:pt>
                <c:pt idx="95">
                  <c:v>32843</c:v>
                </c:pt>
                <c:pt idx="96">
                  <c:v>32874</c:v>
                </c:pt>
                <c:pt idx="97">
                  <c:v>32905</c:v>
                </c:pt>
                <c:pt idx="98">
                  <c:v>32933</c:v>
                </c:pt>
                <c:pt idx="99">
                  <c:v>32964</c:v>
                </c:pt>
                <c:pt idx="100">
                  <c:v>32994</c:v>
                </c:pt>
                <c:pt idx="101">
                  <c:v>33025</c:v>
                </c:pt>
                <c:pt idx="102">
                  <c:v>33055</c:v>
                </c:pt>
                <c:pt idx="103">
                  <c:v>33086</c:v>
                </c:pt>
                <c:pt idx="104">
                  <c:v>33117</c:v>
                </c:pt>
                <c:pt idx="105">
                  <c:v>33147</c:v>
                </c:pt>
                <c:pt idx="106">
                  <c:v>33178</c:v>
                </c:pt>
                <c:pt idx="107">
                  <c:v>33208</c:v>
                </c:pt>
                <c:pt idx="108">
                  <c:v>33239</c:v>
                </c:pt>
                <c:pt idx="109">
                  <c:v>33270</c:v>
                </c:pt>
                <c:pt idx="110">
                  <c:v>33298</c:v>
                </c:pt>
                <c:pt idx="111">
                  <c:v>33329</c:v>
                </c:pt>
                <c:pt idx="112">
                  <c:v>33359</c:v>
                </c:pt>
                <c:pt idx="113">
                  <c:v>33390</c:v>
                </c:pt>
                <c:pt idx="114">
                  <c:v>33420</c:v>
                </c:pt>
                <c:pt idx="115">
                  <c:v>33451</c:v>
                </c:pt>
                <c:pt idx="116">
                  <c:v>33482</c:v>
                </c:pt>
                <c:pt idx="117">
                  <c:v>33512</c:v>
                </c:pt>
                <c:pt idx="118">
                  <c:v>33543</c:v>
                </c:pt>
                <c:pt idx="119">
                  <c:v>33573</c:v>
                </c:pt>
                <c:pt idx="120">
                  <c:v>33604</c:v>
                </c:pt>
                <c:pt idx="121">
                  <c:v>33635</c:v>
                </c:pt>
                <c:pt idx="122">
                  <c:v>33664</c:v>
                </c:pt>
                <c:pt idx="123">
                  <c:v>33695</c:v>
                </c:pt>
                <c:pt idx="124">
                  <c:v>33725</c:v>
                </c:pt>
                <c:pt idx="125">
                  <c:v>33756</c:v>
                </c:pt>
                <c:pt idx="126">
                  <c:v>33786</c:v>
                </c:pt>
                <c:pt idx="127">
                  <c:v>33817</c:v>
                </c:pt>
                <c:pt idx="128">
                  <c:v>33848</c:v>
                </c:pt>
                <c:pt idx="129">
                  <c:v>33878</c:v>
                </c:pt>
                <c:pt idx="130">
                  <c:v>33909</c:v>
                </c:pt>
                <c:pt idx="131">
                  <c:v>33939</c:v>
                </c:pt>
                <c:pt idx="132">
                  <c:v>33970</c:v>
                </c:pt>
                <c:pt idx="133">
                  <c:v>34001</c:v>
                </c:pt>
                <c:pt idx="134">
                  <c:v>34029</c:v>
                </c:pt>
                <c:pt idx="135">
                  <c:v>34060</c:v>
                </c:pt>
                <c:pt idx="136">
                  <c:v>34090</c:v>
                </c:pt>
                <c:pt idx="137">
                  <c:v>34121</c:v>
                </c:pt>
                <c:pt idx="138">
                  <c:v>34151</c:v>
                </c:pt>
                <c:pt idx="139">
                  <c:v>34182</c:v>
                </c:pt>
                <c:pt idx="140">
                  <c:v>34213</c:v>
                </c:pt>
                <c:pt idx="141">
                  <c:v>34243</c:v>
                </c:pt>
                <c:pt idx="142">
                  <c:v>34274</c:v>
                </c:pt>
                <c:pt idx="143">
                  <c:v>34304</c:v>
                </c:pt>
                <c:pt idx="144">
                  <c:v>34335</c:v>
                </c:pt>
                <c:pt idx="145">
                  <c:v>34366</c:v>
                </c:pt>
                <c:pt idx="146">
                  <c:v>34394</c:v>
                </c:pt>
                <c:pt idx="147">
                  <c:v>34425</c:v>
                </c:pt>
                <c:pt idx="148">
                  <c:v>34455</c:v>
                </c:pt>
                <c:pt idx="149">
                  <c:v>34486</c:v>
                </c:pt>
                <c:pt idx="150">
                  <c:v>34516</c:v>
                </c:pt>
                <c:pt idx="151">
                  <c:v>34547</c:v>
                </c:pt>
                <c:pt idx="152">
                  <c:v>34578</c:v>
                </c:pt>
                <c:pt idx="153">
                  <c:v>34608</c:v>
                </c:pt>
                <c:pt idx="154">
                  <c:v>34639</c:v>
                </c:pt>
                <c:pt idx="155">
                  <c:v>34669</c:v>
                </c:pt>
                <c:pt idx="156">
                  <c:v>34700</c:v>
                </c:pt>
                <c:pt idx="157">
                  <c:v>34731</c:v>
                </c:pt>
                <c:pt idx="158">
                  <c:v>34759</c:v>
                </c:pt>
                <c:pt idx="159">
                  <c:v>34790</c:v>
                </c:pt>
                <c:pt idx="160">
                  <c:v>34820</c:v>
                </c:pt>
                <c:pt idx="161">
                  <c:v>34851</c:v>
                </c:pt>
                <c:pt idx="162">
                  <c:v>34881</c:v>
                </c:pt>
                <c:pt idx="163">
                  <c:v>34912</c:v>
                </c:pt>
                <c:pt idx="164">
                  <c:v>34943</c:v>
                </c:pt>
                <c:pt idx="165">
                  <c:v>34973</c:v>
                </c:pt>
                <c:pt idx="166">
                  <c:v>35004</c:v>
                </c:pt>
                <c:pt idx="167">
                  <c:v>35034</c:v>
                </c:pt>
                <c:pt idx="168">
                  <c:v>35065</c:v>
                </c:pt>
                <c:pt idx="169">
                  <c:v>35096</c:v>
                </c:pt>
                <c:pt idx="170">
                  <c:v>35125</c:v>
                </c:pt>
                <c:pt idx="171">
                  <c:v>35156</c:v>
                </c:pt>
                <c:pt idx="172">
                  <c:v>35186</c:v>
                </c:pt>
                <c:pt idx="173">
                  <c:v>35217</c:v>
                </c:pt>
                <c:pt idx="174">
                  <c:v>35247</c:v>
                </c:pt>
                <c:pt idx="175">
                  <c:v>35278</c:v>
                </c:pt>
                <c:pt idx="176">
                  <c:v>35309</c:v>
                </c:pt>
                <c:pt idx="177">
                  <c:v>35339</c:v>
                </c:pt>
                <c:pt idx="178">
                  <c:v>35370</c:v>
                </c:pt>
                <c:pt idx="179">
                  <c:v>35400</c:v>
                </c:pt>
                <c:pt idx="180">
                  <c:v>35431</c:v>
                </c:pt>
                <c:pt idx="181">
                  <c:v>35462</c:v>
                </c:pt>
                <c:pt idx="182">
                  <c:v>35490</c:v>
                </c:pt>
                <c:pt idx="183">
                  <c:v>35521</c:v>
                </c:pt>
                <c:pt idx="184">
                  <c:v>35551</c:v>
                </c:pt>
                <c:pt idx="185">
                  <c:v>35582</c:v>
                </c:pt>
                <c:pt idx="186">
                  <c:v>35612</c:v>
                </c:pt>
                <c:pt idx="187">
                  <c:v>35643</c:v>
                </c:pt>
                <c:pt idx="188">
                  <c:v>35674</c:v>
                </c:pt>
                <c:pt idx="189">
                  <c:v>35704</c:v>
                </c:pt>
                <c:pt idx="190">
                  <c:v>35735</c:v>
                </c:pt>
                <c:pt idx="191">
                  <c:v>35765</c:v>
                </c:pt>
                <c:pt idx="192">
                  <c:v>35796</c:v>
                </c:pt>
                <c:pt idx="193">
                  <c:v>35827</c:v>
                </c:pt>
                <c:pt idx="194">
                  <c:v>35855</c:v>
                </c:pt>
                <c:pt idx="195">
                  <c:v>35886</c:v>
                </c:pt>
                <c:pt idx="196">
                  <c:v>35916</c:v>
                </c:pt>
                <c:pt idx="197">
                  <c:v>35947</c:v>
                </c:pt>
                <c:pt idx="198">
                  <c:v>35977</c:v>
                </c:pt>
                <c:pt idx="199">
                  <c:v>36008</c:v>
                </c:pt>
                <c:pt idx="200">
                  <c:v>36039</c:v>
                </c:pt>
                <c:pt idx="201">
                  <c:v>36069</c:v>
                </c:pt>
                <c:pt idx="202">
                  <c:v>36100</c:v>
                </c:pt>
                <c:pt idx="203">
                  <c:v>36130</c:v>
                </c:pt>
                <c:pt idx="204">
                  <c:v>36161</c:v>
                </c:pt>
                <c:pt idx="205">
                  <c:v>36192</c:v>
                </c:pt>
                <c:pt idx="206">
                  <c:v>36220</c:v>
                </c:pt>
                <c:pt idx="207">
                  <c:v>36251</c:v>
                </c:pt>
                <c:pt idx="208">
                  <c:v>36281</c:v>
                </c:pt>
                <c:pt idx="209">
                  <c:v>36312</c:v>
                </c:pt>
                <c:pt idx="210">
                  <c:v>36342</c:v>
                </c:pt>
                <c:pt idx="211">
                  <c:v>36373</c:v>
                </c:pt>
                <c:pt idx="212">
                  <c:v>36404</c:v>
                </c:pt>
                <c:pt idx="213">
                  <c:v>36434</c:v>
                </c:pt>
                <c:pt idx="214">
                  <c:v>36465</c:v>
                </c:pt>
                <c:pt idx="215">
                  <c:v>36495</c:v>
                </c:pt>
                <c:pt idx="216">
                  <c:v>36526</c:v>
                </c:pt>
                <c:pt idx="217">
                  <c:v>36557</c:v>
                </c:pt>
                <c:pt idx="218">
                  <c:v>36586</c:v>
                </c:pt>
                <c:pt idx="219">
                  <c:v>36617</c:v>
                </c:pt>
                <c:pt idx="220">
                  <c:v>36647</c:v>
                </c:pt>
                <c:pt idx="221">
                  <c:v>36678</c:v>
                </c:pt>
                <c:pt idx="222">
                  <c:v>36708</c:v>
                </c:pt>
                <c:pt idx="223">
                  <c:v>36739</c:v>
                </c:pt>
                <c:pt idx="224">
                  <c:v>36770</c:v>
                </c:pt>
                <c:pt idx="225">
                  <c:v>36800</c:v>
                </c:pt>
                <c:pt idx="226">
                  <c:v>36831</c:v>
                </c:pt>
                <c:pt idx="227">
                  <c:v>36861</c:v>
                </c:pt>
                <c:pt idx="228">
                  <c:v>36892</c:v>
                </c:pt>
                <c:pt idx="229">
                  <c:v>36923</c:v>
                </c:pt>
                <c:pt idx="230">
                  <c:v>36951</c:v>
                </c:pt>
                <c:pt idx="231">
                  <c:v>36982</c:v>
                </c:pt>
                <c:pt idx="232">
                  <c:v>37012</c:v>
                </c:pt>
                <c:pt idx="233">
                  <c:v>37043</c:v>
                </c:pt>
                <c:pt idx="234">
                  <c:v>37073</c:v>
                </c:pt>
                <c:pt idx="235">
                  <c:v>37104</c:v>
                </c:pt>
                <c:pt idx="236">
                  <c:v>37135</c:v>
                </c:pt>
                <c:pt idx="237">
                  <c:v>37165</c:v>
                </c:pt>
                <c:pt idx="238">
                  <c:v>37196</c:v>
                </c:pt>
                <c:pt idx="239">
                  <c:v>37226</c:v>
                </c:pt>
                <c:pt idx="240">
                  <c:v>37257</c:v>
                </c:pt>
                <c:pt idx="241">
                  <c:v>37288</c:v>
                </c:pt>
                <c:pt idx="242">
                  <c:v>37316</c:v>
                </c:pt>
                <c:pt idx="243">
                  <c:v>37347</c:v>
                </c:pt>
                <c:pt idx="244">
                  <c:v>37377</c:v>
                </c:pt>
                <c:pt idx="245">
                  <c:v>37408</c:v>
                </c:pt>
                <c:pt idx="246">
                  <c:v>37438</c:v>
                </c:pt>
                <c:pt idx="247">
                  <c:v>37469</c:v>
                </c:pt>
                <c:pt idx="248">
                  <c:v>37500</c:v>
                </c:pt>
                <c:pt idx="249">
                  <c:v>37530</c:v>
                </c:pt>
                <c:pt idx="250">
                  <c:v>37561</c:v>
                </c:pt>
                <c:pt idx="251">
                  <c:v>37591</c:v>
                </c:pt>
                <c:pt idx="252">
                  <c:v>37622</c:v>
                </c:pt>
                <c:pt idx="253">
                  <c:v>37653</c:v>
                </c:pt>
                <c:pt idx="254">
                  <c:v>37681</c:v>
                </c:pt>
                <c:pt idx="255">
                  <c:v>37712</c:v>
                </c:pt>
                <c:pt idx="256">
                  <c:v>37742</c:v>
                </c:pt>
                <c:pt idx="257">
                  <c:v>37773</c:v>
                </c:pt>
                <c:pt idx="258">
                  <c:v>37803</c:v>
                </c:pt>
                <c:pt idx="259">
                  <c:v>37834</c:v>
                </c:pt>
                <c:pt idx="260">
                  <c:v>37865</c:v>
                </c:pt>
                <c:pt idx="261">
                  <c:v>37895</c:v>
                </c:pt>
                <c:pt idx="262">
                  <c:v>37926</c:v>
                </c:pt>
                <c:pt idx="263">
                  <c:v>37956</c:v>
                </c:pt>
                <c:pt idx="264">
                  <c:v>37987</c:v>
                </c:pt>
                <c:pt idx="265">
                  <c:v>38018</c:v>
                </c:pt>
                <c:pt idx="266">
                  <c:v>38047</c:v>
                </c:pt>
                <c:pt idx="267">
                  <c:v>38078</c:v>
                </c:pt>
                <c:pt idx="268">
                  <c:v>38108</c:v>
                </c:pt>
                <c:pt idx="269">
                  <c:v>38139</c:v>
                </c:pt>
                <c:pt idx="270">
                  <c:v>38169</c:v>
                </c:pt>
                <c:pt idx="271">
                  <c:v>38200</c:v>
                </c:pt>
                <c:pt idx="272">
                  <c:v>38231</c:v>
                </c:pt>
                <c:pt idx="273">
                  <c:v>38261</c:v>
                </c:pt>
                <c:pt idx="274">
                  <c:v>38292</c:v>
                </c:pt>
                <c:pt idx="275">
                  <c:v>38322</c:v>
                </c:pt>
                <c:pt idx="276">
                  <c:v>38353</c:v>
                </c:pt>
                <c:pt idx="277">
                  <c:v>38384</c:v>
                </c:pt>
                <c:pt idx="278">
                  <c:v>38412</c:v>
                </c:pt>
                <c:pt idx="279">
                  <c:v>38443</c:v>
                </c:pt>
                <c:pt idx="280">
                  <c:v>38473</c:v>
                </c:pt>
                <c:pt idx="281">
                  <c:v>38504</c:v>
                </c:pt>
                <c:pt idx="282">
                  <c:v>38534</c:v>
                </c:pt>
                <c:pt idx="283">
                  <c:v>38565</c:v>
                </c:pt>
                <c:pt idx="284">
                  <c:v>38596</c:v>
                </c:pt>
                <c:pt idx="285">
                  <c:v>38626</c:v>
                </c:pt>
                <c:pt idx="286">
                  <c:v>38657</c:v>
                </c:pt>
                <c:pt idx="287">
                  <c:v>38687</c:v>
                </c:pt>
                <c:pt idx="288">
                  <c:v>38718</c:v>
                </c:pt>
                <c:pt idx="289">
                  <c:v>38749</c:v>
                </c:pt>
                <c:pt idx="290">
                  <c:v>38777</c:v>
                </c:pt>
                <c:pt idx="291">
                  <c:v>38808</c:v>
                </c:pt>
                <c:pt idx="292">
                  <c:v>38838</c:v>
                </c:pt>
                <c:pt idx="293">
                  <c:v>38869</c:v>
                </c:pt>
                <c:pt idx="294">
                  <c:v>38899</c:v>
                </c:pt>
                <c:pt idx="295">
                  <c:v>38930</c:v>
                </c:pt>
                <c:pt idx="296">
                  <c:v>38961</c:v>
                </c:pt>
                <c:pt idx="297">
                  <c:v>38991</c:v>
                </c:pt>
                <c:pt idx="298">
                  <c:v>39022</c:v>
                </c:pt>
                <c:pt idx="299">
                  <c:v>39052</c:v>
                </c:pt>
                <c:pt idx="300">
                  <c:v>39083</c:v>
                </c:pt>
                <c:pt idx="301">
                  <c:v>39114</c:v>
                </c:pt>
                <c:pt idx="302">
                  <c:v>39142</c:v>
                </c:pt>
                <c:pt idx="303">
                  <c:v>39173</c:v>
                </c:pt>
                <c:pt idx="304">
                  <c:v>39203</c:v>
                </c:pt>
                <c:pt idx="305">
                  <c:v>39234</c:v>
                </c:pt>
                <c:pt idx="306">
                  <c:v>39264</c:v>
                </c:pt>
                <c:pt idx="307">
                  <c:v>39295</c:v>
                </c:pt>
                <c:pt idx="308">
                  <c:v>39326</c:v>
                </c:pt>
                <c:pt idx="309">
                  <c:v>39356</c:v>
                </c:pt>
                <c:pt idx="310">
                  <c:v>39387</c:v>
                </c:pt>
                <c:pt idx="311">
                  <c:v>39417</c:v>
                </c:pt>
                <c:pt idx="312">
                  <c:v>39448</c:v>
                </c:pt>
                <c:pt idx="313">
                  <c:v>39479</c:v>
                </c:pt>
                <c:pt idx="314">
                  <c:v>39508</c:v>
                </c:pt>
                <c:pt idx="315">
                  <c:v>39539</c:v>
                </c:pt>
                <c:pt idx="316">
                  <c:v>39569</c:v>
                </c:pt>
                <c:pt idx="317">
                  <c:v>39600</c:v>
                </c:pt>
                <c:pt idx="318">
                  <c:v>39630</c:v>
                </c:pt>
                <c:pt idx="319">
                  <c:v>39661</c:v>
                </c:pt>
                <c:pt idx="320">
                  <c:v>39692</c:v>
                </c:pt>
                <c:pt idx="321">
                  <c:v>39722</c:v>
                </c:pt>
                <c:pt idx="322">
                  <c:v>39753</c:v>
                </c:pt>
                <c:pt idx="323">
                  <c:v>39783</c:v>
                </c:pt>
                <c:pt idx="324">
                  <c:v>39814</c:v>
                </c:pt>
                <c:pt idx="325">
                  <c:v>39845</c:v>
                </c:pt>
                <c:pt idx="326">
                  <c:v>39873</c:v>
                </c:pt>
                <c:pt idx="327">
                  <c:v>39904</c:v>
                </c:pt>
                <c:pt idx="328">
                  <c:v>39934</c:v>
                </c:pt>
                <c:pt idx="329">
                  <c:v>39965</c:v>
                </c:pt>
                <c:pt idx="330">
                  <c:v>39995</c:v>
                </c:pt>
                <c:pt idx="331">
                  <c:v>40026</c:v>
                </c:pt>
                <c:pt idx="332">
                  <c:v>40057</c:v>
                </c:pt>
                <c:pt idx="333">
                  <c:v>40087</c:v>
                </c:pt>
                <c:pt idx="334">
                  <c:v>40118</c:v>
                </c:pt>
                <c:pt idx="335">
                  <c:v>40148</c:v>
                </c:pt>
                <c:pt idx="336">
                  <c:v>40179</c:v>
                </c:pt>
                <c:pt idx="337">
                  <c:v>40210</c:v>
                </c:pt>
                <c:pt idx="338">
                  <c:v>40238</c:v>
                </c:pt>
                <c:pt idx="339">
                  <c:v>40269</c:v>
                </c:pt>
                <c:pt idx="340">
                  <c:v>40299</c:v>
                </c:pt>
                <c:pt idx="341">
                  <c:v>40330</c:v>
                </c:pt>
                <c:pt idx="342">
                  <c:v>40360</c:v>
                </c:pt>
                <c:pt idx="343">
                  <c:v>40391</c:v>
                </c:pt>
                <c:pt idx="344">
                  <c:v>40422</c:v>
                </c:pt>
                <c:pt idx="345">
                  <c:v>40452</c:v>
                </c:pt>
                <c:pt idx="346">
                  <c:v>40483</c:v>
                </c:pt>
                <c:pt idx="347">
                  <c:v>40513</c:v>
                </c:pt>
                <c:pt idx="348">
                  <c:v>40544</c:v>
                </c:pt>
                <c:pt idx="349">
                  <c:v>40575</c:v>
                </c:pt>
                <c:pt idx="350">
                  <c:v>40603</c:v>
                </c:pt>
                <c:pt idx="351">
                  <c:v>40634</c:v>
                </c:pt>
                <c:pt idx="352">
                  <c:v>40664</c:v>
                </c:pt>
                <c:pt idx="353">
                  <c:v>40695</c:v>
                </c:pt>
                <c:pt idx="354">
                  <c:v>40725</c:v>
                </c:pt>
                <c:pt idx="355">
                  <c:v>40756</c:v>
                </c:pt>
                <c:pt idx="356">
                  <c:v>40787</c:v>
                </c:pt>
                <c:pt idx="357">
                  <c:v>40817</c:v>
                </c:pt>
                <c:pt idx="358">
                  <c:v>40848</c:v>
                </c:pt>
                <c:pt idx="359">
                  <c:v>40878</c:v>
                </c:pt>
                <c:pt idx="360">
                  <c:v>40909</c:v>
                </c:pt>
                <c:pt idx="361">
                  <c:v>40940</c:v>
                </c:pt>
                <c:pt idx="362">
                  <c:v>40969</c:v>
                </c:pt>
                <c:pt idx="363">
                  <c:v>41000</c:v>
                </c:pt>
                <c:pt idx="364">
                  <c:v>41030</c:v>
                </c:pt>
                <c:pt idx="365">
                  <c:v>41061</c:v>
                </c:pt>
                <c:pt idx="366">
                  <c:v>41091</c:v>
                </c:pt>
                <c:pt idx="367">
                  <c:v>41122</c:v>
                </c:pt>
                <c:pt idx="368">
                  <c:v>41153</c:v>
                </c:pt>
                <c:pt idx="369">
                  <c:v>41183</c:v>
                </c:pt>
                <c:pt idx="370">
                  <c:v>41214</c:v>
                </c:pt>
                <c:pt idx="371">
                  <c:v>41244</c:v>
                </c:pt>
                <c:pt idx="372">
                  <c:v>41275</c:v>
                </c:pt>
                <c:pt idx="373">
                  <c:v>41306</c:v>
                </c:pt>
                <c:pt idx="374">
                  <c:v>41334</c:v>
                </c:pt>
                <c:pt idx="375">
                  <c:v>41365</c:v>
                </c:pt>
                <c:pt idx="376">
                  <c:v>41395</c:v>
                </c:pt>
                <c:pt idx="377">
                  <c:v>41426</c:v>
                </c:pt>
                <c:pt idx="378">
                  <c:v>41456</c:v>
                </c:pt>
                <c:pt idx="379">
                  <c:v>41487</c:v>
                </c:pt>
                <c:pt idx="380">
                  <c:v>41518</c:v>
                </c:pt>
                <c:pt idx="381">
                  <c:v>41548</c:v>
                </c:pt>
                <c:pt idx="382">
                  <c:v>41579</c:v>
                </c:pt>
                <c:pt idx="383">
                  <c:v>41609</c:v>
                </c:pt>
                <c:pt idx="384">
                  <c:v>41640</c:v>
                </c:pt>
                <c:pt idx="385">
                  <c:v>41671</c:v>
                </c:pt>
                <c:pt idx="386">
                  <c:v>41699</c:v>
                </c:pt>
                <c:pt idx="387">
                  <c:v>41730</c:v>
                </c:pt>
                <c:pt idx="388">
                  <c:v>41760</c:v>
                </c:pt>
                <c:pt idx="389">
                  <c:v>41791</c:v>
                </c:pt>
                <c:pt idx="390">
                  <c:v>41821</c:v>
                </c:pt>
                <c:pt idx="391">
                  <c:v>41852</c:v>
                </c:pt>
                <c:pt idx="392">
                  <c:v>41883</c:v>
                </c:pt>
                <c:pt idx="393">
                  <c:v>41913</c:v>
                </c:pt>
                <c:pt idx="394">
                  <c:v>41944</c:v>
                </c:pt>
                <c:pt idx="395">
                  <c:v>41974</c:v>
                </c:pt>
                <c:pt idx="396">
                  <c:v>42005</c:v>
                </c:pt>
                <c:pt idx="397">
                  <c:v>42036</c:v>
                </c:pt>
                <c:pt idx="398">
                  <c:v>42064</c:v>
                </c:pt>
                <c:pt idx="399">
                  <c:v>42095</c:v>
                </c:pt>
                <c:pt idx="400">
                  <c:v>42125</c:v>
                </c:pt>
                <c:pt idx="401">
                  <c:v>42156</c:v>
                </c:pt>
                <c:pt idx="402">
                  <c:v>42186</c:v>
                </c:pt>
                <c:pt idx="403">
                  <c:v>42217</c:v>
                </c:pt>
                <c:pt idx="404">
                  <c:v>42248</c:v>
                </c:pt>
                <c:pt idx="405">
                  <c:v>42278</c:v>
                </c:pt>
                <c:pt idx="406">
                  <c:v>42309</c:v>
                </c:pt>
                <c:pt idx="407">
                  <c:v>42339</c:v>
                </c:pt>
                <c:pt idx="408">
                  <c:v>42370</c:v>
                </c:pt>
                <c:pt idx="409">
                  <c:v>42401</c:v>
                </c:pt>
                <c:pt idx="410">
                  <c:v>42430</c:v>
                </c:pt>
                <c:pt idx="411">
                  <c:v>42461</c:v>
                </c:pt>
                <c:pt idx="412">
                  <c:v>42491</c:v>
                </c:pt>
                <c:pt idx="413">
                  <c:v>42522</c:v>
                </c:pt>
                <c:pt idx="414">
                  <c:v>42552</c:v>
                </c:pt>
                <c:pt idx="415">
                  <c:v>42583</c:v>
                </c:pt>
                <c:pt idx="416">
                  <c:v>42614</c:v>
                </c:pt>
                <c:pt idx="417">
                  <c:v>42644</c:v>
                </c:pt>
                <c:pt idx="418">
                  <c:v>42675</c:v>
                </c:pt>
                <c:pt idx="419">
                  <c:v>42705</c:v>
                </c:pt>
                <c:pt idx="420">
                  <c:v>42736</c:v>
                </c:pt>
                <c:pt idx="421">
                  <c:v>42767</c:v>
                </c:pt>
                <c:pt idx="422">
                  <c:v>42795</c:v>
                </c:pt>
                <c:pt idx="423">
                  <c:v>42826</c:v>
                </c:pt>
                <c:pt idx="424">
                  <c:v>42856</c:v>
                </c:pt>
                <c:pt idx="425">
                  <c:v>42887</c:v>
                </c:pt>
                <c:pt idx="426">
                  <c:v>42917</c:v>
                </c:pt>
                <c:pt idx="427">
                  <c:v>42948</c:v>
                </c:pt>
                <c:pt idx="428">
                  <c:v>42979</c:v>
                </c:pt>
                <c:pt idx="429">
                  <c:v>43009</c:v>
                </c:pt>
                <c:pt idx="430">
                  <c:v>43040</c:v>
                </c:pt>
                <c:pt idx="431">
                  <c:v>43070</c:v>
                </c:pt>
                <c:pt idx="432">
                  <c:v>43101</c:v>
                </c:pt>
                <c:pt idx="433">
                  <c:v>43132</c:v>
                </c:pt>
              </c:numCache>
            </c:numRef>
          </c:cat>
          <c:val>
            <c:numRef>
              <c:f>'Data Fig 1.10'!$B$6:$B$439</c:f>
              <c:numCache>
                <c:formatCode>General</c:formatCode>
                <c:ptCount val="434"/>
                <c:pt idx="0">
                  <c:v>-14606</c:v>
                </c:pt>
                <c:pt idx="1">
                  <c:v>-13884</c:v>
                </c:pt>
                <c:pt idx="2">
                  <c:v>-11482</c:v>
                </c:pt>
                <c:pt idx="3">
                  <c:v>-9517</c:v>
                </c:pt>
                <c:pt idx="4">
                  <c:v>-7874</c:v>
                </c:pt>
                <c:pt idx="5">
                  <c:v>-5343</c:v>
                </c:pt>
                <c:pt idx="6">
                  <c:v>-5383</c:v>
                </c:pt>
                <c:pt idx="7">
                  <c:v>-4863</c:v>
                </c:pt>
                <c:pt idx="8">
                  <c:v>-4290</c:v>
                </c:pt>
                <c:pt idx="9">
                  <c:v>-3793</c:v>
                </c:pt>
                <c:pt idx="10">
                  <c:v>-2807</c:v>
                </c:pt>
                <c:pt idx="11">
                  <c:v>-1542</c:v>
                </c:pt>
                <c:pt idx="12">
                  <c:v>143</c:v>
                </c:pt>
                <c:pt idx="13">
                  <c:v>1634</c:v>
                </c:pt>
                <c:pt idx="14">
                  <c:v>3180</c:v>
                </c:pt>
                <c:pt idx="15">
                  <c:v>4326</c:v>
                </c:pt>
                <c:pt idx="16">
                  <c:v>5589</c:v>
                </c:pt>
                <c:pt idx="17">
                  <c:v>6607</c:v>
                </c:pt>
                <c:pt idx="18">
                  <c:v>7497</c:v>
                </c:pt>
                <c:pt idx="19">
                  <c:v>8285</c:v>
                </c:pt>
                <c:pt idx="20">
                  <c:v>8668</c:v>
                </c:pt>
                <c:pt idx="21">
                  <c:v>8986</c:v>
                </c:pt>
                <c:pt idx="22">
                  <c:v>8711</c:v>
                </c:pt>
                <c:pt idx="23">
                  <c:v>8285</c:v>
                </c:pt>
                <c:pt idx="24">
                  <c:v>8422</c:v>
                </c:pt>
                <c:pt idx="25">
                  <c:v>7669</c:v>
                </c:pt>
                <c:pt idx="26">
                  <c:v>6558</c:v>
                </c:pt>
                <c:pt idx="27">
                  <c:v>5324</c:v>
                </c:pt>
                <c:pt idx="28">
                  <c:v>4360</c:v>
                </c:pt>
                <c:pt idx="29">
                  <c:v>3513</c:v>
                </c:pt>
                <c:pt idx="30">
                  <c:v>2352</c:v>
                </c:pt>
                <c:pt idx="31">
                  <c:v>1210</c:v>
                </c:pt>
                <c:pt idx="32">
                  <c:v>547</c:v>
                </c:pt>
                <c:pt idx="33">
                  <c:v>-514</c:v>
                </c:pt>
                <c:pt idx="34">
                  <c:v>-1806</c:v>
                </c:pt>
                <c:pt idx="35">
                  <c:v>-3141</c:v>
                </c:pt>
                <c:pt idx="36">
                  <c:v>-4776</c:v>
                </c:pt>
                <c:pt idx="37">
                  <c:v>-6524</c:v>
                </c:pt>
                <c:pt idx="38">
                  <c:v>-8084</c:v>
                </c:pt>
                <c:pt idx="39">
                  <c:v>-9950</c:v>
                </c:pt>
                <c:pt idx="40">
                  <c:v>-11607</c:v>
                </c:pt>
                <c:pt idx="41">
                  <c:v>-13264</c:v>
                </c:pt>
                <c:pt idx="42">
                  <c:v>-14482</c:v>
                </c:pt>
                <c:pt idx="43">
                  <c:v>-15325</c:v>
                </c:pt>
                <c:pt idx="44">
                  <c:v>-16458</c:v>
                </c:pt>
                <c:pt idx="45">
                  <c:v>-17183</c:v>
                </c:pt>
                <c:pt idx="46">
                  <c:v>-18455</c:v>
                </c:pt>
                <c:pt idx="47">
                  <c:v>-19342</c:v>
                </c:pt>
                <c:pt idx="48">
                  <c:v>-20684</c:v>
                </c:pt>
                <c:pt idx="49">
                  <c:v>-20803</c:v>
                </c:pt>
                <c:pt idx="50">
                  <c:v>-21613</c:v>
                </c:pt>
                <c:pt idx="51">
                  <c:v>-21505</c:v>
                </c:pt>
                <c:pt idx="52">
                  <c:v>-21721</c:v>
                </c:pt>
                <c:pt idx="53">
                  <c:v>-21836</c:v>
                </c:pt>
                <c:pt idx="54">
                  <c:v>-21604</c:v>
                </c:pt>
                <c:pt idx="55">
                  <c:v>-22089</c:v>
                </c:pt>
                <c:pt idx="56">
                  <c:v>-22037</c:v>
                </c:pt>
                <c:pt idx="57">
                  <c:v>-21696</c:v>
                </c:pt>
                <c:pt idx="58">
                  <c:v>-19896</c:v>
                </c:pt>
                <c:pt idx="59">
                  <c:v>-18752</c:v>
                </c:pt>
                <c:pt idx="60">
                  <c:v>-17315</c:v>
                </c:pt>
                <c:pt idx="61">
                  <c:v>-15737</c:v>
                </c:pt>
                <c:pt idx="62">
                  <c:v>-14269</c:v>
                </c:pt>
                <c:pt idx="63">
                  <c:v>-13675</c:v>
                </c:pt>
                <c:pt idx="64">
                  <c:v>-12887</c:v>
                </c:pt>
                <c:pt idx="65">
                  <c:v>-11975</c:v>
                </c:pt>
                <c:pt idx="66">
                  <c:v>-11151</c:v>
                </c:pt>
                <c:pt idx="67">
                  <c:v>-9922</c:v>
                </c:pt>
                <c:pt idx="68">
                  <c:v>-9726</c:v>
                </c:pt>
                <c:pt idx="69">
                  <c:v>-9800</c:v>
                </c:pt>
                <c:pt idx="70">
                  <c:v>-10474</c:v>
                </c:pt>
                <c:pt idx="71">
                  <c:v>-11260</c:v>
                </c:pt>
                <c:pt idx="72">
                  <c:v>-12239</c:v>
                </c:pt>
                <c:pt idx="73">
                  <c:v>-14007</c:v>
                </c:pt>
                <c:pt idx="74">
                  <c:v>-15625</c:v>
                </c:pt>
                <c:pt idx="75">
                  <c:v>-16802</c:v>
                </c:pt>
                <c:pt idx="76">
                  <c:v>-17654</c:v>
                </c:pt>
                <c:pt idx="77">
                  <c:v>-18282</c:v>
                </c:pt>
                <c:pt idx="78">
                  <c:v>-19326</c:v>
                </c:pt>
                <c:pt idx="79">
                  <c:v>-20096</c:v>
                </c:pt>
                <c:pt idx="80">
                  <c:v>-21104</c:v>
                </c:pt>
                <c:pt idx="81">
                  <c:v>-22610</c:v>
                </c:pt>
                <c:pt idx="82">
                  <c:v>-23257</c:v>
                </c:pt>
                <c:pt idx="83">
                  <c:v>-24196</c:v>
                </c:pt>
                <c:pt idx="84">
                  <c:v>-24543</c:v>
                </c:pt>
                <c:pt idx="85">
                  <c:v>-24575</c:v>
                </c:pt>
                <c:pt idx="86">
                  <c:v>-24708</c:v>
                </c:pt>
                <c:pt idx="87">
                  <c:v>-24412</c:v>
                </c:pt>
                <c:pt idx="88">
                  <c:v>-24566</c:v>
                </c:pt>
                <c:pt idx="89">
                  <c:v>-24135</c:v>
                </c:pt>
                <c:pt idx="90">
                  <c:v>-23494</c:v>
                </c:pt>
                <c:pt idx="91">
                  <c:v>-21510</c:v>
                </c:pt>
                <c:pt idx="92">
                  <c:v>-19855</c:v>
                </c:pt>
                <c:pt idx="93">
                  <c:v>-17186</c:v>
                </c:pt>
                <c:pt idx="94">
                  <c:v>-15397</c:v>
                </c:pt>
                <c:pt idx="95">
                  <c:v>-12275</c:v>
                </c:pt>
                <c:pt idx="96">
                  <c:v>-9118</c:v>
                </c:pt>
                <c:pt idx="97">
                  <c:v>-6622</c:v>
                </c:pt>
                <c:pt idx="98">
                  <c:v>-4018</c:v>
                </c:pt>
                <c:pt idx="99">
                  <c:v>-1200</c:v>
                </c:pt>
                <c:pt idx="100">
                  <c:v>797</c:v>
                </c:pt>
                <c:pt idx="101">
                  <c:v>2585</c:v>
                </c:pt>
                <c:pt idx="102">
                  <c:v>4102</c:v>
                </c:pt>
                <c:pt idx="103">
                  <c:v>4579</c:v>
                </c:pt>
                <c:pt idx="104">
                  <c:v>6147</c:v>
                </c:pt>
                <c:pt idx="105">
                  <c:v>7026</c:v>
                </c:pt>
                <c:pt idx="106">
                  <c:v>8013</c:v>
                </c:pt>
                <c:pt idx="107">
                  <c:v>8968</c:v>
                </c:pt>
                <c:pt idx="108">
                  <c:v>9692</c:v>
                </c:pt>
                <c:pt idx="109">
                  <c:v>10812</c:v>
                </c:pt>
                <c:pt idx="110">
                  <c:v>11616</c:v>
                </c:pt>
                <c:pt idx="111">
                  <c:v>11746</c:v>
                </c:pt>
                <c:pt idx="112">
                  <c:v>12090</c:v>
                </c:pt>
                <c:pt idx="113">
                  <c:v>12422</c:v>
                </c:pt>
                <c:pt idx="114">
                  <c:v>12639</c:v>
                </c:pt>
                <c:pt idx="115">
                  <c:v>12051</c:v>
                </c:pt>
                <c:pt idx="116">
                  <c:v>11105</c:v>
                </c:pt>
                <c:pt idx="117">
                  <c:v>9979</c:v>
                </c:pt>
                <c:pt idx="118">
                  <c:v>8435</c:v>
                </c:pt>
                <c:pt idx="119">
                  <c:v>6397</c:v>
                </c:pt>
                <c:pt idx="120">
                  <c:v>5564</c:v>
                </c:pt>
                <c:pt idx="121">
                  <c:v>5079</c:v>
                </c:pt>
                <c:pt idx="122">
                  <c:v>4287</c:v>
                </c:pt>
                <c:pt idx="123">
                  <c:v>3764</c:v>
                </c:pt>
                <c:pt idx="124">
                  <c:v>3735</c:v>
                </c:pt>
                <c:pt idx="125">
                  <c:v>3591</c:v>
                </c:pt>
                <c:pt idx="126">
                  <c:v>3011</c:v>
                </c:pt>
                <c:pt idx="127">
                  <c:v>2776</c:v>
                </c:pt>
                <c:pt idx="128">
                  <c:v>2774</c:v>
                </c:pt>
                <c:pt idx="129">
                  <c:v>3096</c:v>
                </c:pt>
                <c:pt idx="130">
                  <c:v>4411</c:v>
                </c:pt>
                <c:pt idx="131">
                  <c:v>4640</c:v>
                </c:pt>
                <c:pt idx="132">
                  <c:v>5422</c:v>
                </c:pt>
                <c:pt idx="133">
                  <c:v>6075</c:v>
                </c:pt>
                <c:pt idx="134">
                  <c:v>6848</c:v>
                </c:pt>
                <c:pt idx="135">
                  <c:v>7498</c:v>
                </c:pt>
                <c:pt idx="136">
                  <c:v>8472</c:v>
                </c:pt>
                <c:pt idx="137">
                  <c:v>8702</c:v>
                </c:pt>
                <c:pt idx="138">
                  <c:v>9704</c:v>
                </c:pt>
                <c:pt idx="139">
                  <c:v>10833</c:v>
                </c:pt>
                <c:pt idx="140">
                  <c:v>11577</c:v>
                </c:pt>
                <c:pt idx="141">
                  <c:v>12330</c:v>
                </c:pt>
                <c:pt idx="142">
                  <c:v>13150</c:v>
                </c:pt>
                <c:pt idx="143">
                  <c:v>13985</c:v>
                </c:pt>
                <c:pt idx="144">
                  <c:v>14513</c:v>
                </c:pt>
                <c:pt idx="145">
                  <c:v>14856</c:v>
                </c:pt>
                <c:pt idx="146">
                  <c:v>15587</c:v>
                </c:pt>
                <c:pt idx="147">
                  <c:v>16127</c:v>
                </c:pt>
                <c:pt idx="148">
                  <c:v>16568</c:v>
                </c:pt>
                <c:pt idx="149">
                  <c:v>16815</c:v>
                </c:pt>
                <c:pt idx="150">
                  <c:v>17168</c:v>
                </c:pt>
                <c:pt idx="151">
                  <c:v>17717</c:v>
                </c:pt>
                <c:pt idx="152">
                  <c:v>18478</c:v>
                </c:pt>
                <c:pt idx="153">
                  <c:v>18996</c:v>
                </c:pt>
                <c:pt idx="154">
                  <c:v>19188</c:v>
                </c:pt>
                <c:pt idx="155">
                  <c:v>19857</c:v>
                </c:pt>
                <c:pt idx="156">
                  <c:v>20527</c:v>
                </c:pt>
                <c:pt idx="157">
                  <c:v>21323</c:v>
                </c:pt>
                <c:pt idx="158">
                  <c:v>21697</c:v>
                </c:pt>
                <c:pt idx="159">
                  <c:v>21916</c:v>
                </c:pt>
                <c:pt idx="160">
                  <c:v>21946</c:v>
                </c:pt>
                <c:pt idx="161">
                  <c:v>22729</c:v>
                </c:pt>
                <c:pt idx="162">
                  <c:v>23875</c:v>
                </c:pt>
                <c:pt idx="163">
                  <c:v>24778</c:v>
                </c:pt>
                <c:pt idx="164">
                  <c:v>26318</c:v>
                </c:pt>
                <c:pt idx="165">
                  <c:v>27975</c:v>
                </c:pt>
                <c:pt idx="166">
                  <c:v>28169</c:v>
                </c:pt>
                <c:pt idx="167">
                  <c:v>28486</c:v>
                </c:pt>
                <c:pt idx="168">
                  <c:v>29836</c:v>
                </c:pt>
                <c:pt idx="169">
                  <c:v>30034</c:v>
                </c:pt>
                <c:pt idx="170">
                  <c:v>29832</c:v>
                </c:pt>
                <c:pt idx="171">
                  <c:v>30155</c:v>
                </c:pt>
                <c:pt idx="172">
                  <c:v>30109</c:v>
                </c:pt>
                <c:pt idx="173">
                  <c:v>29506</c:v>
                </c:pt>
                <c:pt idx="174">
                  <c:v>29091</c:v>
                </c:pt>
                <c:pt idx="175">
                  <c:v>28386</c:v>
                </c:pt>
                <c:pt idx="176">
                  <c:v>27268</c:v>
                </c:pt>
                <c:pt idx="177">
                  <c:v>26284</c:v>
                </c:pt>
                <c:pt idx="178">
                  <c:v>25502</c:v>
                </c:pt>
                <c:pt idx="179">
                  <c:v>24793</c:v>
                </c:pt>
                <c:pt idx="180">
                  <c:v>23650</c:v>
                </c:pt>
                <c:pt idx="181">
                  <c:v>22587</c:v>
                </c:pt>
                <c:pt idx="182">
                  <c:v>20948</c:v>
                </c:pt>
                <c:pt idx="183">
                  <c:v>19368</c:v>
                </c:pt>
                <c:pt idx="184">
                  <c:v>17515</c:v>
                </c:pt>
                <c:pt idx="185">
                  <c:v>16770</c:v>
                </c:pt>
                <c:pt idx="186">
                  <c:v>15871</c:v>
                </c:pt>
                <c:pt idx="187">
                  <c:v>14491</c:v>
                </c:pt>
                <c:pt idx="188">
                  <c:v>12899</c:v>
                </c:pt>
                <c:pt idx="189">
                  <c:v>10990</c:v>
                </c:pt>
                <c:pt idx="190">
                  <c:v>9647</c:v>
                </c:pt>
                <c:pt idx="191">
                  <c:v>7624</c:v>
                </c:pt>
                <c:pt idx="192">
                  <c:v>4970</c:v>
                </c:pt>
                <c:pt idx="193">
                  <c:v>3533</c:v>
                </c:pt>
                <c:pt idx="194">
                  <c:v>2707</c:v>
                </c:pt>
                <c:pt idx="195">
                  <c:v>2022</c:v>
                </c:pt>
                <c:pt idx="196">
                  <c:v>1056</c:v>
                </c:pt>
                <c:pt idx="197">
                  <c:v>452</c:v>
                </c:pt>
                <c:pt idx="198">
                  <c:v>-993</c:v>
                </c:pt>
                <c:pt idx="199">
                  <c:v>-2842</c:v>
                </c:pt>
                <c:pt idx="200">
                  <c:v>-3863</c:v>
                </c:pt>
                <c:pt idx="201">
                  <c:v>-4740</c:v>
                </c:pt>
                <c:pt idx="202">
                  <c:v>-5460</c:v>
                </c:pt>
                <c:pt idx="203">
                  <c:v>-6265</c:v>
                </c:pt>
                <c:pt idx="204">
                  <c:v>-8329</c:v>
                </c:pt>
                <c:pt idx="205">
                  <c:v>-9639</c:v>
                </c:pt>
                <c:pt idx="206">
                  <c:v>-10199</c:v>
                </c:pt>
                <c:pt idx="207">
                  <c:v>-10696</c:v>
                </c:pt>
                <c:pt idx="208">
                  <c:v>-11343</c:v>
                </c:pt>
                <c:pt idx="209">
                  <c:v>-11369</c:v>
                </c:pt>
                <c:pt idx="210">
                  <c:v>-11381</c:v>
                </c:pt>
                <c:pt idx="211">
                  <c:v>-11123</c:v>
                </c:pt>
                <c:pt idx="212">
                  <c:v>-10544</c:v>
                </c:pt>
                <c:pt idx="213">
                  <c:v>-10683</c:v>
                </c:pt>
                <c:pt idx="214">
                  <c:v>-9497</c:v>
                </c:pt>
                <c:pt idx="215">
                  <c:v>-9029</c:v>
                </c:pt>
                <c:pt idx="216">
                  <c:v>-9458</c:v>
                </c:pt>
                <c:pt idx="217">
                  <c:v>-9006</c:v>
                </c:pt>
                <c:pt idx="218">
                  <c:v>-8987</c:v>
                </c:pt>
                <c:pt idx="219">
                  <c:v>-9101</c:v>
                </c:pt>
                <c:pt idx="220">
                  <c:v>-9063</c:v>
                </c:pt>
                <c:pt idx="221">
                  <c:v>-9760</c:v>
                </c:pt>
                <c:pt idx="222">
                  <c:v>-10142</c:v>
                </c:pt>
                <c:pt idx="223">
                  <c:v>-10032</c:v>
                </c:pt>
                <c:pt idx="224">
                  <c:v>-9528</c:v>
                </c:pt>
                <c:pt idx="225">
                  <c:v>-9268</c:v>
                </c:pt>
                <c:pt idx="226">
                  <c:v>-9639</c:v>
                </c:pt>
                <c:pt idx="227">
                  <c:v>-11312</c:v>
                </c:pt>
                <c:pt idx="228">
                  <c:v>-11780</c:v>
                </c:pt>
                <c:pt idx="229">
                  <c:v>-13214</c:v>
                </c:pt>
                <c:pt idx="230">
                  <c:v>-12600</c:v>
                </c:pt>
                <c:pt idx="231">
                  <c:v>-11400</c:v>
                </c:pt>
                <c:pt idx="232">
                  <c:v>-11114</c:v>
                </c:pt>
                <c:pt idx="233">
                  <c:v>-9266</c:v>
                </c:pt>
                <c:pt idx="234">
                  <c:v>-6757</c:v>
                </c:pt>
                <c:pt idx="235">
                  <c:v>-4391</c:v>
                </c:pt>
                <c:pt idx="236">
                  <c:v>-1691</c:v>
                </c:pt>
                <c:pt idx="237">
                  <c:v>1703</c:v>
                </c:pt>
                <c:pt idx="238">
                  <c:v>4884</c:v>
                </c:pt>
                <c:pt idx="239">
                  <c:v>9726</c:v>
                </c:pt>
                <c:pt idx="240">
                  <c:v>16339</c:v>
                </c:pt>
                <c:pt idx="241">
                  <c:v>21992</c:v>
                </c:pt>
                <c:pt idx="242">
                  <c:v>25635</c:v>
                </c:pt>
                <c:pt idx="243">
                  <c:v>28065</c:v>
                </c:pt>
                <c:pt idx="244">
                  <c:v>31231</c:v>
                </c:pt>
                <c:pt idx="245">
                  <c:v>32815</c:v>
                </c:pt>
                <c:pt idx="246">
                  <c:v>34581</c:v>
                </c:pt>
                <c:pt idx="247">
                  <c:v>36203</c:v>
                </c:pt>
                <c:pt idx="248">
                  <c:v>37110</c:v>
                </c:pt>
                <c:pt idx="249">
                  <c:v>37470</c:v>
                </c:pt>
                <c:pt idx="250">
                  <c:v>38185</c:v>
                </c:pt>
                <c:pt idx="251">
                  <c:v>38198</c:v>
                </c:pt>
                <c:pt idx="252">
                  <c:v>39047</c:v>
                </c:pt>
                <c:pt idx="253">
                  <c:v>41557</c:v>
                </c:pt>
                <c:pt idx="254">
                  <c:v>41592</c:v>
                </c:pt>
                <c:pt idx="255">
                  <c:v>42047</c:v>
                </c:pt>
                <c:pt idx="256">
                  <c:v>42541</c:v>
                </c:pt>
                <c:pt idx="257">
                  <c:v>42517</c:v>
                </c:pt>
                <c:pt idx="258">
                  <c:v>42087</c:v>
                </c:pt>
                <c:pt idx="259">
                  <c:v>41154</c:v>
                </c:pt>
                <c:pt idx="260">
                  <c:v>40437</c:v>
                </c:pt>
                <c:pt idx="261">
                  <c:v>39314</c:v>
                </c:pt>
                <c:pt idx="262">
                  <c:v>36772</c:v>
                </c:pt>
                <c:pt idx="263">
                  <c:v>34906</c:v>
                </c:pt>
                <c:pt idx="264">
                  <c:v>33326</c:v>
                </c:pt>
                <c:pt idx="265">
                  <c:v>30075</c:v>
                </c:pt>
                <c:pt idx="266">
                  <c:v>27978</c:v>
                </c:pt>
                <c:pt idx="267">
                  <c:v>25712</c:v>
                </c:pt>
                <c:pt idx="268">
                  <c:v>23983</c:v>
                </c:pt>
                <c:pt idx="269">
                  <c:v>22008</c:v>
                </c:pt>
                <c:pt idx="270">
                  <c:v>20572</c:v>
                </c:pt>
                <c:pt idx="271">
                  <c:v>19294</c:v>
                </c:pt>
                <c:pt idx="272">
                  <c:v>17757</c:v>
                </c:pt>
                <c:pt idx="273">
                  <c:v>16955</c:v>
                </c:pt>
                <c:pt idx="274">
                  <c:v>16334</c:v>
                </c:pt>
                <c:pt idx="275">
                  <c:v>15108</c:v>
                </c:pt>
                <c:pt idx="276">
                  <c:v>12808</c:v>
                </c:pt>
                <c:pt idx="277">
                  <c:v>11131</c:v>
                </c:pt>
                <c:pt idx="278">
                  <c:v>10013</c:v>
                </c:pt>
                <c:pt idx="279">
                  <c:v>9349</c:v>
                </c:pt>
                <c:pt idx="280">
                  <c:v>8799</c:v>
                </c:pt>
                <c:pt idx="281">
                  <c:v>8593</c:v>
                </c:pt>
                <c:pt idx="282">
                  <c:v>6888</c:v>
                </c:pt>
                <c:pt idx="283">
                  <c:v>6618</c:v>
                </c:pt>
                <c:pt idx="284">
                  <c:v>6405</c:v>
                </c:pt>
                <c:pt idx="285">
                  <c:v>6000</c:v>
                </c:pt>
                <c:pt idx="286">
                  <c:v>6157</c:v>
                </c:pt>
                <c:pt idx="287">
                  <c:v>6971</c:v>
                </c:pt>
                <c:pt idx="288">
                  <c:v>6957</c:v>
                </c:pt>
                <c:pt idx="289">
                  <c:v>8274</c:v>
                </c:pt>
                <c:pt idx="290">
                  <c:v>9739</c:v>
                </c:pt>
                <c:pt idx="291">
                  <c:v>10075</c:v>
                </c:pt>
                <c:pt idx="292">
                  <c:v>10192</c:v>
                </c:pt>
                <c:pt idx="293">
                  <c:v>10688</c:v>
                </c:pt>
                <c:pt idx="294">
                  <c:v>12143</c:v>
                </c:pt>
                <c:pt idx="295">
                  <c:v>12490</c:v>
                </c:pt>
                <c:pt idx="296">
                  <c:v>13200</c:v>
                </c:pt>
                <c:pt idx="297">
                  <c:v>13757</c:v>
                </c:pt>
                <c:pt idx="298">
                  <c:v>14757</c:v>
                </c:pt>
                <c:pt idx="299">
                  <c:v>14609</c:v>
                </c:pt>
                <c:pt idx="300">
                  <c:v>14116</c:v>
                </c:pt>
                <c:pt idx="301">
                  <c:v>13151</c:v>
                </c:pt>
                <c:pt idx="302">
                  <c:v>12081</c:v>
                </c:pt>
                <c:pt idx="303">
                  <c:v>11222</c:v>
                </c:pt>
                <c:pt idx="304">
                  <c:v>10682</c:v>
                </c:pt>
                <c:pt idx="305">
                  <c:v>10078</c:v>
                </c:pt>
                <c:pt idx="306">
                  <c:v>8966</c:v>
                </c:pt>
                <c:pt idx="307">
                  <c:v>8730</c:v>
                </c:pt>
                <c:pt idx="308">
                  <c:v>8309</c:v>
                </c:pt>
                <c:pt idx="309">
                  <c:v>7517</c:v>
                </c:pt>
                <c:pt idx="310">
                  <c:v>6588</c:v>
                </c:pt>
                <c:pt idx="311">
                  <c:v>5491</c:v>
                </c:pt>
                <c:pt idx="312">
                  <c:v>4799</c:v>
                </c:pt>
                <c:pt idx="313">
                  <c:v>4643</c:v>
                </c:pt>
                <c:pt idx="314">
                  <c:v>4678</c:v>
                </c:pt>
                <c:pt idx="315">
                  <c:v>4666</c:v>
                </c:pt>
                <c:pt idx="316">
                  <c:v>4931</c:v>
                </c:pt>
                <c:pt idx="317">
                  <c:v>4732</c:v>
                </c:pt>
                <c:pt idx="318">
                  <c:v>5201</c:v>
                </c:pt>
                <c:pt idx="319">
                  <c:v>4938</c:v>
                </c:pt>
                <c:pt idx="320">
                  <c:v>4403</c:v>
                </c:pt>
                <c:pt idx="321">
                  <c:v>4329</c:v>
                </c:pt>
                <c:pt idx="322">
                  <c:v>3569</c:v>
                </c:pt>
                <c:pt idx="323">
                  <c:v>3814</c:v>
                </c:pt>
                <c:pt idx="324">
                  <c:v>4538</c:v>
                </c:pt>
                <c:pt idx="325">
                  <c:v>6160</c:v>
                </c:pt>
                <c:pt idx="326">
                  <c:v>7482</c:v>
                </c:pt>
                <c:pt idx="327">
                  <c:v>9176</c:v>
                </c:pt>
                <c:pt idx="328">
                  <c:v>11202</c:v>
                </c:pt>
                <c:pt idx="329">
                  <c:v>12515</c:v>
                </c:pt>
                <c:pt idx="330">
                  <c:v>14488</c:v>
                </c:pt>
                <c:pt idx="331">
                  <c:v>15642</c:v>
                </c:pt>
                <c:pt idx="332">
                  <c:v>17043</c:v>
                </c:pt>
                <c:pt idx="333">
                  <c:v>18560</c:v>
                </c:pt>
                <c:pt idx="334">
                  <c:v>20021</c:v>
                </c:pt>
                <c:pt idx="335">
                  <c:v>21253</c:v>
                </c:pt>
                <c:pt idx="336">
                  <c:v>22588</c:v>
                </c:pt>
                <c:pt idx="337">
                  <c:v>21618</c:v>
                </c:pt>
                <c:pt idx="338">
                  <c:v>20973</c:v>
                </c:pt>
                <c:pt idx="339">
                  <c:v>19954</c:v>
                </c:pt>
                <c:pt idx="340">
                  <c:v>17967</c:v>
                </c:pt>
                <c:pt idx="341">
                  <c:v>16504</c:v>
                </c:pt>
                <c:pt idx="342">
                  <c:v>15221</c:v>
                </c:pt>
                <c:pt idx="343">
                  <c:v>14507</c:v>
                </c:pt>
                <c:pt idx="344">
                  <c:v>13914</c:v>
                </c:pt>
                <c:pt idx="345">
                  <c:v>12610</c:v>
                </c:pt>
                <c:pt idx="346">
                  <c:v>11519</c:v>
                </c:pt>
                <c:pt idx="347">
                  <c:v>10451</c:v>
                </c:pt>
                <c:pt idx="348">
                  <c:v>8689</c:v>
                </c:pt>
                <c:pt idx="349">
                  <c:v>8249</c:v>
                </c:pt>
                <c:pt idx="350">
                  <c:v>6554</c:v>
                </c:pt>
                <c:pt idx="351">
                  <c:v>5508</c:v>
                </c:pt>
                <c:pt idx="352">
                  <c:v>4625</c:v>
                </c:pt>
                <c:pt idx="353">
                  <c:v>3867</c:v>
                </c:pt>
                <c:pt idx="354">
                  <c:v>2867</c:v>
                </c:pt>
                <c:pt idx="355">
                  <c:v>2257</c:v>
                </c:pt>
                <c:pt idx="356">
                  <c:v>773</c:v>
                </c:pt>
                <c:pt idx="357">
                  <c:v>-103</c:v>
                </c:pt>
                <c:pt idx="358">
                  <c:v>-568</c:v>
                </c:pt>
                <c:pt idx="359">
                  <c:v>-1855</c:v>
                </c:pt>
                <c:pt idx="360">
                  <c:v>-3134</c:v>
                </c:pt>
                <c:pt idx="361">
                  <c:v>-4068</c:v>
                </c:pt>
                <c:pt idx="362">
                  <c:v>-3383</c:v>
                </c:pt>
                <c:pt idx="363">
                  <c:v>-4006</c:v>
                </c:pt>
                <c:pt idx="364">
                  <c:v>-3653</c:v>
                </c:pt>
                <c:pt idx="365">
                  <c:v>-3191</c:v>
                </c:pt>
                <c:pt idx="366">
                  <c:v>-3799</c:v>
                </c:pt>
                <c:pt idx="367">
                  <c:v>-4118</c:v>
                </c:pt>
                <c:pt idx="368">
                  <c:v>-3280</c:v>
                </c:pt>
                <c:pt idx="369">
                  <c:v>-2319</c:v>
                </c:pt>
                <c:pt idx="370">
                  <c:v>-1567</c:v>
                </c:pt>
                <c:pt idx="371">
                  <c:v>-1165</c:v>
                </c:pt>
                <c:pt idx="372">
                  <c:v>12</c:v>
                </c:pt>
                <c:pt idx="373">
                  <c:v>1195</c:v>
                </c:pt>
                <c:pt idx="374">
                  <c:v>2542</c:v>
                </c:pt>
                <c:pt idx="375">
                  <c:v>4776</c:v>
                </c:pt>
                <c:pt idx="376">
                  <c:v>6242</c:v>
                </c:pt>
                <c:pt idx="377">
                  <c:v>7907</c:v>
                </c:pt>
                <c:pt idx="378">
                  <c:v>10569</c:v>
                </c:pt>
                <c:pt idx="379">
                  <c:v>12848</c:v>
                </c:pt>
                <c:pt idx="380">
                  <c:v>15174</c:v>
                </c:pt>
                <c:pt idx="381">
                  <c:v>17490</c:v>
                </c:pt>
                <c:pt idx="382">
                  <c:v>19478</c:v>
                </c:pt>
                <c:pt idx="383">
                  <c:v>22468</c:v>
                </c:pt>
                <c:pt idx="384">
                  <c:v>25666</c:v>
                </c:pt>
                <c:pt idx="385">
                  <c:v>29022</c:v>
                </c:pt>
                <c:pt idx="386">
                  <c:v>31914</c:v>
                </c:pt>
                <c:pt idx="387">
                  <c:v>34366</c:v>
                </c:pt>
                <c:pt idx="388">
                  <c:v>36397</c:v>
                </c:pt>
                <c:pt idx="389">
                  <c:v>38338</c:v>
                </c:pt>
                <c:pt idx="390">
                  <c:v>41043</c:v>
                </c:pt>
                <c:pt idx="391">
                  <c:v>43483</c:v>
                </c:pt>
                <c:pt idx="392">
                  <c:v>45414</c:v>
                </c:pt>
                <c:pt idx="393">
                  <c:v>47684</c:v>
                </c:pt>
                <c:pt idx="394">
                  <c:v>49836</c:v>
                </c:pt>
                <c:pt idx="395">
                  <c:v>50922</c:v>
                </c:pt>
                <c:pt idx="396">
                  <c:v>53797</c:v>
                </c:pt>
                <c:pt idx="397">
                  <c:v>55121</c:v>
                </c:pt>
                <c:pt idx="398">
                  <c:v>56275</c:v>
                </c:pt>
                <c:pt idx="399">
                  <c:v>56813</c:v>
                </c:pt>
                <c:pt idx="400">
                  <c:v>57822</c:v>
                </c:pt>
                <c:pt idx="401">
                  <c:v>58259</c:v>
                </c:pt>
                <c:pt idx="402">
                  <c:v>59639</c:v>
                </c:pt>
                <c:pt idx="403">
                  <c:v>60290</c:v>
                </c:pt>
                <c:pt idx="404">
                  <c:v>61234</c:v>
                </c:pt>
                <c:pt idx="405">
                  <c:v>62477</c:v>
                </c:pt>
                <c:pt idx="406">
                  <c:v>63659</c:v>
                </c:pt>
                <c:pt idx="407">
                  <c:v>64930</c:v>
                </c:pt>
                <c:pt idx="408">
                  <c:v>65911</c:v>
                </c:pt>
                <c:pt idx="409">
                  <c:v>67391</c:v>
                </c:pt>
                <c:pt idx="410">
                  <c:v>67619</c:v>
                </c:pt>
                <c:pt idx="411">
                  <c:v>68110</c:v>
                </c:pt>
                <c:pt idx="412">
                  <c:v>68432</c:v>
                </c:pt>
                <c:pt idx="413">
                  <c:v>69090</c:v>
                </c:pt>
                <c:pt idx="414">
                  <c:v>69015</c:v>
                </c:pt>
                <c:pt idx="415">
                  <c:v>69119</c:v>
                </c:pt>
                <c:pt idx="416">
                  <c:v>69954</c:v>
                </c:pt>
                <c:pt idx="417">
                  <c:v>70282</c:v>
                </c:pt>
                <c:pt idx="418">
                  <c:v>70354</c:v>
                </c:pt>
                <c:pt idx="419">
                  <c:v>70588</c:v>
                </c:pt>
                <c:pt idx="420">
                  <c:v>71305</c:v>
                </c:pt>
                <c:pt idx="421">
                  <c:v>71333</c:v>
                </c:pt>
                <c:pt idx="422">
                  <c:v>71932</c:v>
                </c:pt>
                <c:pt idx="423">
                  <c:v>71885</c:v>
                </c:pt>
                <c:pt idx="424">
                  <c:v>71964</c:v>
                </c:pt>
                <c:pt idx="425">
                  <c:v>72305</c:v>
                </c:pt>
                <c:pt idx="426">
                  <c:v>72402</c:v>
                </c:pt>
                <c:pt idx="427">
                  <c:v>72072</c:v>
                </c:pt>
                <c:pt idx="428">
                  <c:v>70986</c:v>
                </c:pt>
                <c:pt idx="429">
                  <c:v>70694</c:v>
                </c:pt>
                <c:pt idx="430">
                  <c:v>70354</c:v>
                </c:pt>
                <c:pt idx="431">
                  <c:v>70016</c:v>
                </c:pt>
                <c:pt idx="432">
                  <c:v>70147</c:v>
                </c:pt>
                <c:pt idx="433">
                  <c:v>68943</c:v>
                </c:pt>
              </c:numCache>
            </c:numRef>
          </c:val>
          <c:smooth val="0"/>
          <c:extLst xmlns:c16r2="http://schemas.microsoft.com/office/drawing/2015/06/chart">
            <c:ext xmlns:c16="http://schemas.microsoft.com/office/drawing/2014/chart" uri="{C3380CC4-5D6E-409C-BE32-E72D297353CC}">
              <c16:uniqueId val="{00000000-2140-475A-80CE-7CD8BBC21898}"/>
            </c:ext>
          </c:extLst>
        </c:ser>
        <c:dLbls>
          <c:showLegendKey val="0"/>
          <c:showVal val="0"/>
          <c:showCatName val="0"/>
          <c:showSerName val="0"/>
          <c:showPercent val="0"/>
          <c:showBubbleSize val="0"/>
        </c:dLbls>
        <c:smooth val="0"/>
        <c:axId val="858921720"/>
        <c:axId val="858920152"/>
      </c:lineChart>
      <c:dateAx>
        <c:axId val="858921720"/>
        <c:scaling>
          <c:orientation val="minMax"/>
          <c:min val="30103"/>
        </c:scaling>
        <c:delete val="0"/>
        <c:axPos val="b"/>
        <c:title>
          <c:tx>
            <c:rich>
              <a:bodyPr/>
              <a:lstStyle/>
              <a:p>
                <a:pPr>
                  <a:defRPr/>
                </a:pPr>
                <a:r>
                  <a:rPr lang="en-NZ" b="1"/>
                  <a:t>Monthly</a:t>
                </a:r>
              </a:p>
            </c:rich>
          </c:tx>
          <c:layout>
            <c:manualLayout>
              <c:xMode val="edge"/>
              <c:yMode val="edge"/>
              <c:x val="0.4349860421293491"/>
              <c:y val="0.92552032570731813"/>
            </c:manualLayout>
          </c:layout>
          <c:overlay val="0"/>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20152"/>
        <c:crosses val="autoZero"/>
        <c:auto val="1"/>
        <c:lblOffset val="100"/>
        <c:baseTimeUnit val="months"/>
        <c:majorUnit val="48"/>
        <c:majorTimeUnit val="months"/>
        <c:minorUnit val="12"/>
        <c:minorTimeUnit val="days"/>
      </c:dateAx>
      <c:valAx>
        <c:axId val="858920152"/>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21720"/>
        <c:crosses val="autoZero"/>
        <c:crossBetween val="between"/>
      </c:valAx>
      <c:spPr>
        <a:noFill/>
        <a:ln w="25400">
          <a:noFill/>
        </a:ln>
      </c:spPr>
    </c:plotArea>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0"/>
          <c:order val="0"/>
          <c:tx>
            <c:strRef>
              <c:f>'Data Fig 1.11'!$B$5</c:f>
              <c:strCache>
                <c:ptCount val="1"/>
                <c:pt idx="0">
                  <c:v>BEFU15</c:v>
                </c:pt>
              </c:strCache>
            </c:strRef>
          </c:tx>
          <c:spPr>
            <a:ln w="38100">
              <a:solidFill>
                <a:srgbClr val="0083AC"/>
              </a:solidFill>
              <a:prstDash val="sysDash"/>
            </a:ln>
          </c:spPr>
          <c:marker>
            <c:symbol val="none"/>
          </c:marker>
          <c:cat>
            <c:numRef>
              <c:f>'Data Fig 1.11'!$A$6:$A$94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1.11'!$B$6:$B$94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14520</c:v>
                </c:pt>
                <c:pt idx="27">
                  <c:v>12340</c:v>
                </c:pt>
                <c:pt idx="28">
                  <c:v>10440</c:v>
                </c:pt>
                <c:pt idx="29">
                  <c:v>8380</c:v>
                </c:pt>
                <c:pt idx="30">
                  <c:v>5390</c:v>
                </c:pt>
                <c:pt idx="31">
                  <c:v>4740</c:v>
                </c:pt>
                <c:pt idx="32">
                  <c:v>5280</c:v>
                </c:pt>
                <c:pt idx="33">
                  <c:v>4620</c:v>
                </c:pt>
                <c:pt idx="34">
                  <c:v>4010</c:v>
                </c:pt>
                <c:pt idx="35">
                  <c:v>7180</c:v>
                </c:pt>
                <c:pt idx="36">
                  <c:v>12130</c:v>
                </c:pt>
                <c:pt idx="37">
                  <c:v>16910</c:v>
                </c:pt>
                <c:pt idx="38">
                  <c:v>21700</c:v>
                </c:pt>
                <c:pt idx="39">
                  <c:v>21500</c:v>
                </c:pt>
                <c:pt idx="40">
                  <c:v>16500</c:v>
                </c:pt>
                <c:pt idx="41">
                  <c:v>13670</c:v>
                </c:pt>
                <c:pt idx="42">
                  <c:v>9940</c:v>
                </c:pt>
                <c:pt idx="43">
                  <c:v>6510</c:v>
                </c:pt>
                <c:pt idx="44">
                  <c:v>4120</c:v>
                </c:pt>
                <c:pt idx="45">
                  <c:v>700</c:v>
                </c:pt>
                <c:pt idx="46">
                  <c:v>-2080</c:v>
                </c:pt>
                <c:pt idx="47">
                  <c:v>-3410</c:v>
                </c:pt>
                <c:pt idx="48">
                  <c:v>-3260</c:v>
                </c:pt>
                <c:pt idx="49">
                  <c:v>-3280</c:v>
                </c:pt>
                <c:pt idx="50">
                  <c:v>-1100</c:v>
                </c:pt>
                <c:pt idx="51">
                  <c:v>2150</c:v>
                </c:pt>
                <c:pt idx="52">
                  <c:v>8030</c:v>
                </c:pt>
                <c:pt idx="53">
                  <c:v>15490</c:v>
                </c:pt>
                <c:pt idx="54">
                  <c:v>23190</c:v>
                </c:pt>
                <c:pt idx="55">
                  <c:v>31440</c:v>
                </c:pt>
                <c:pt idx="56">
                  <c:v>38470</c:v>
                </c:pt>
                <c:pt idx="57">
                  <c:v>45570</c:v>
                </c:pt>
                <c:pt idx="58">
                  <c:v>51180</c:v>
                </c:pt>
                <c:pt idx="59">
                  <c:v>55660</c:v>
                </c:pt>
                <c:pt idx="60">
                  <c:v>56570</c:v>
                </c:pt>
                <c:pt idx="61">
                  <c:v>53210</c:v>
                </c:pt>
                <c:pt idx="62">
                  <c:v>46780</c:v>
                </c:pt>
                <c:pt idx="63">
                  <c:v>36700</c:v>
                </c:pt>
                <c:pt idx="64">
                  <c:v>27030</c:v>
                </c:pt>
                <c:pt idx="65">
                  <c:v>19530</c:v>
                </c:pt>
                <c:pt idx="66">
                  <c:v>14530</c:v>
                </c:pt>
                <c:pt idx="67">
                  <c:v>12530</c:v>
                </c:pt>
                <c:pt idx="68">
                  <c:v>12000</c:v>
                </c:pt>
                <c:pt idx="69">
                  <c:v>12000</c:v>
                </c:pt>
                <c:pt idx="70">
                  <c:v>12000</c:v>
                </c:pt>
                <c:pt idx="71">
                  <c:v>12000</c:v>
                </c:pt>
                <c:pt idx="72">
                  <c:v>12000</c:v>
                </c:pt>
                <c:pt idx="73">
                  <c:v>12000</c:v>
                </c:pt>
                <c:pt idx="74">
                  <c:v>12000</c:v>
                </c:pt>
                <c:pt idx="75">
                  <c:v>12000</c:v>
                </c:pt>
                <c:pt idx="76">
                  <c:v>12000</c:v>
                </c:pt>
              </c:numCache>
            </c:numRef>
          </c:val>
          <c:smooth val="0"/>
          <c:extLst xmlns:c16r2="http://schemas.microsoft.com/office/drawing/2015/06/chart">
            <c:ext xmlns:c16="http://schemas.microsoft.com/office/drawing/2014/chart" uri="{C3380CC4-5D6E-409C-BE32-E72D297353CC}">
              <c16:uniqueId val="{00000000-F7C3-4E8C-AF6F-180EEC018D27}"/>
            </c:ext>
          </c:extLst>
        </c:ser>
        <c:ser>
          <c:idx val="1"/>
          <c:order val="1"/>
          <c:tx>
            <c:strRef>
              <c:f>'Data Fig 1.11'!$C$5</c:f>
              <c:strCache>
                <c:ptCount val="1"/>
                <c:pt idx="0">
                  <c:v>BEFU16</c:v>
                </c:pt>
              </c:strCache>
            </c:strRef>
          </c:tx>
          <c:spPr>
            <a:ln w="38100">
              <a:solidFill>
                <a:sysClr val="window" lastClr="FFFFFF">
                  <a:lumMod val="50000"/>
                </a:sysClr>
              </a:solidFill>
              <a:prstDash val="dash"/>
            </a:ln>
          </c:spPr>
          <c:marker>
            <c:symbol val="none"/>
          </c:marker>
          <c:cat>
            <c:numRef>
              <c:f>'Data Fig 1.11'!$A$6:$A$94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1.11'!$C$6:$C$94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14520</c:v>
                </c:pt>
                <c:pt idx="27">
                  <c:v>12340</c:v>
                </c:pt>
                <c:pt idx="28">
                  <c:v>10440</c:v>
                </c:pt>
                <c:pt idx="29">
                  <c:v>8380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9930</c:v>
                </c:pt>
                <c:pt idx="43">
                  <c:v>6510</c:v>
                </c:pt>
                <c:pt idx="44">
                  <c:v>4120</c:v>
                </c:pt>
                <c:pt idx="45">
                  <c:v>690</c:v>
                </c:pt>
                <c:pt idx="46">
                  <c:v>-2110</c:v>
                </c:pt>
                <c:pt idx="47">
                  <c:v>-3450</c:v>
                </c:pt>
                <c:pt idx="48">
                  <c:v>-3250</c:v>
                </c:pt>
                <c:pt idx="49">
                  <c:v>-3220</c:v>
                </c:pt>
                <c:pt idx="50">
                  <c:v>-1070</c:v>
                </c:pt>
                <c:pt idx="51">
                  <c:v>2150</c:v>
                </c:pt>
                <c:pt idx="52">
                  <c:v>8070</c:v>
                </c:pt>
                <c:pt idx="53">
                  <c:v>15510</c:v>
                </c:pt>
                <c:pt idx="54">
                  <c:v>23200</c:v>
                </c:pt>
                <c:pt idx="55">
                  <c:v>31450</c:v>
                </c:pt>
                <c:pt idx="56">
                  <c:v>38520</c:v>
                </c:pt>
                <c:pt idx="57">
                  <c:v>45600</c:v>
                </c:pt>
                <c:pt idx="58">
                  <c:v>51210</c:v>
                </c:pt>
                <c:pt idx="59">
                  <c:v>55880</c:v>
                </c:pt>
                <c:pt idx="60">
                  <c:v>58300</c:v>
                </c:pt>
                <c:pt idx="61">
                  <c:v>61140</c:v>
                </c:pt>
                <c:pt idx="62">
                  <c:v>64860</c:v>
                </c:pt>
                <c:pt idx="63">
                  <c:v>68020</c:v>
                </c:pt>
                <c:pt idx="64">
                  <c:v>70670</c:v>
                </c:pt>
                <c:pt idx="65">
                  <c:v>69970</c:v>
                </c:pt>
                <c:pt idx="66">
                  <c:v>65400</c:v>
                </c:pt>
                <c:pt idx="67">
                  <c:v>58500</c:v>
                </c:pt>
                <c:pt idx="68">
                  <c:v>50500</c:v>
                </c:pt>
                <c:pt idx="69">
                  <c:v>41000</c:v>
                </c:pt>
                <c:pt idx="70">
                  <c:v>32000</c:v>
                </c:pt>
                <c:pt idx="71">
                  <c:v>24500</c:v>
                </c:pt>
                <c:pt idx="72">
                  <c:v>18500</c:v>
                </c:pt>
                <c:pt idx="73">
                  <c:v>15000</c:v>
                </c:pt>
                <c:pt idx="74">
                  <c:v>13500</c:v>
                </c:pt>
                <c:pt idx="75">
                  <c:v>12500</c:v>
                </c:pt>
                <c:pt idx="76">
                  <c:v>12000</c:v>
                </c:pt>
                <c:pt idx="77">
                  <c:v>12000</c:v>
                </c:pt>
                <c:pt idx="78">
                  <c:v>12000</c:v>
                </c:pt>
                <c:pt idx="79">
                  <c:v>12000</c:v>
                </c:pt>
                <c:pt idx="80">
                  <c:v>12000</c:v>
                </c:pt>
              </c:numCache>
            </c:numRef>
          </c:val>
          <c:smooth val="0"/>
          <c:extLst xmlns:c16r2="http://schemas.microsoft.com/office/drawing/2015/06/chart">
            <c:ext xmlns:c16="http://schemas.microsoft.com/office/drawing/2014/chart" uri="{C3380CC4-5D6E-409C-BE32-E72D297353CC}">
              <c16:uniqueId val="{00000001-F7C3-4E8C-AF6F-180EEC018D27}"/>
            </c:ext>
          </c:extLst>
        </c:ser>
        <c:ser>
          <c:idx val="2"/>
          <c:order val="2"/>
          <c:tx>
            <c:strRef>
              <c:f>'Data Fig 1.11'!$D$5</c:f>
              <c:strCache>
                <c:ptCount val="1"/>
                <c:pt idx="0">
                  <c:v>BEFU17</c:v>
                </c:pt>
              </c:strCache>
            </c:strRef>
          </c:tx>
          <c:spPr>
            <a:ln>
              <a:solidFill>
                <a:srgbClr val="969696"/>
              </a:solidFill>
            </a:ln>
          </c:spPr>
          <c:marker>
            <c:symbol val="none"/>
          </c:marker>
          <c:cat>
            <c:numRef>
              <c:f>'Data Fig 1.11'!$A$6:$A$94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1.11'!$D$6:$D$94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14510</c:v>
                </c:pt>
                <c:pt idx="27">
                  <c:v>12330</c:v>
                </c:pt>
                <c:pt idx="28">
                  <c:v>10430</c:v>
                </c:pt>
                <c:pt idx="29">
                  <c:v>8370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9920</c:v>
                </c:pt>
                <c:pt idx="43">
                  <c:v>6500</c:v>
                </c:pt>
                <c:pt idx="44">
                  <c:v>4130</c:v>
                </c:pt>
                <c:pt idx="45">
                  <c:v>710</c:v>
                </c:pt>
                <c:pt idx="46">
                  <c:v>-2090</c:v>
                </c:pt>
                <c:pt idx="47">
                  <c:v>-3430</c:v>
                </c:pt>
                <c:pt idx="48">
                  <c:v>-3220</c:v>
                </c:pt>
                <c:pt idx="49">
                  <c:v>-3200</c:v>
                </c:pt>
                <c:pt idx="50">
                  <c:v>-1080</c:v>
                </c:pt>
                <c:pt idx="51">
                  <c:v>2130</c:v>
                </c:pt>
                <c:pt idx="52">
                  <c:v>8100</c:v>
                </c:pt>
                <c:pt idx="53">
                  <c:v>15530</c:v>
                </c:pt>
                <c:pt idx="54">
                  <c:v>23170</c:v>
                </c:pt>
                <c:pt idx="55">
                  <c:v>31430</c:v>
                </c:pt>
                <c:pt idx="56">
                  <c:v>38570</c:v>
                </c:pt>
                <c:pt idx="57">
                  <c:v>45640</c:v>
                </c:pt>
                <c:pt idx="58">
                  <c:v>51190</c:v>
                </c:pt>
                <c:pt idx="59">
                  <c:v>55840</c:v>
                </c:pt>
                <c:pt idx="60">
                  <c:v>58380</c:v>
                </c:pt>
                <c:pt idx="61">
                  <c:v>61190</c:v>
                </c:pt>
                <c:pt idx="62">
                  <c:v>64870</c:v>
                </c:pt>
                <c:pt idx="63">
                  <c:v>67220</c:v>
                </c:pt>
                <c:pt idx="64">
                  <c:v>69020</c:v>
                </c:pt>
                <c:pt idx="65">
                  <c:v>69840</c:v>
                </c:pt>
                <c:pt idx="66">
                  <c:v>70380</c:v>
                </c:pt>
                <c:pt idx="67">
                  <c:v>71410</c:v>
                </c:pt>
                <c:pt idx="68">
                  <c:v>72490</c:v>
                </c:pt>
                <c:pt idx="69">
                  <c:v>72520</c:v>
                </c:pt>
                <c:pt idx="70">
                  <c:v>71100</c:v>
                </c:pt>
                <c:pt idx="71">
                  <c:v>69100</c:v>
                </c:pt>
                <c:pt idx="72">
                  <c:v>66700</c:v>
                </c:pt>
                <c:pt idx="73">
                  <c:v>63800</c:v>
                </c:pt>
                <c:pt idx="74">
                  <c:v>60400</c:v>
                </c:pt>
                <c:pt idx="75">
                  <c:v>56400</c:v>
                </c:pt>
                <c:pt idx="76">
                  <c:v>52400</c:v>
                </c:pt>
                <c:pt idx="77">
                  <c:v>48400</c:v>
                </c:pt>
                <c:pt idx="78">
                  <c:v>44400</c:v>
                </c:pt>
                <c:pt idx="79">
                  <c:v>40400</c:v>
                </c:pt>
                <c:pt idx="80">
                  <c:v>36400</c:v>
                </c:pt>
                <c:pt idx="81">
                  <c:v>32400</c:v>
                </c:pt>
                <c:pt idx="82">
                  <c:v>28400</c:v>
                </c:pt>
                <c:pt idx="83">
                  <c:v>24400</c:v>
                </c:pt>
                <c:pt idx="84">
                  <c:v>20000</c:v>
                </c:pt>
              </c:numCache>
            </c:numRef>
          </c:val>
          <c:smooth val="0"/>
          <c:extLst xmlns:c16r2="http://schemas.microsoft.com/office/drawing/2015/06/chart">
            <c:ext xmlns:c16="http://schemas.microsoft.com/office/drawing/2014/chart" uri="{C3380CC4-5D6E-409C-BE32-E72D297353CC}">
              <c16:uniqueId val="{00000002-F7C3-4E8C-AF6F-180EEC018D27}"/>
            </c:ext>
          </c:extLst>
        </c:ser>
        <c:ser>
          <c:idx val="3"/>
          <c:order val="3"/>
          <c:tx>
            <c:strRef>
              <c:f>'Data Fig 1.11'!$E$5</c:f>
              <c:strCache>
                <c:ptCount val="1"/>
                <c:pt idx="0">
                  <c:v>BEFU18</c:v>
                </c:pt>
              </c:strCache>
            </c:strRef>
          </c:tx>
          <c:spPr>
            <a:ln>
              <a:solidFill>
                <a:srgbClr val="0083AC"/>
              </a:solidFill>
              <a:prstDash val="solid"/>
            </a:ln>
          </c:spPr>
          <c:marker>
            <c:symbol val="none"/>
          </c:marker>
          <c:cat>
            <c:numRef>
              <c:f>'Data Fig 1.11'!$A$6:$A$94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1.11'!$E$6:$E$94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14510</c:v>
                </c:pt>
                <c:pt idx="27">
                  <c:v>12330</c:v>
                </c:pt>
                <c:pt idx="28">
                  <c:v>10430</c:v>
                </c:pt>
                <c:pt idx="29">
                  <c:v>8370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9920</c:v>
                </c:pt>
                <c:pt idx="43">
                  <c:v>6510</c:v>
                </c:pt>
                <c:pt idx="44">
                  <c:v>4140</c:v>
                </c:pt>
                <c:pt idx="45">
                  <c:v>720</c:v>
                </c:pt>
                <c:pt idx="46">
                  <c:v>-2080</c:v>
                </c:pt>
                <c:pt idx="47">
                  <c:v>-3440</c:v>
                </c:pt>
                <c:pt idx="48">
                  <c:v>-3230</c:v>
                </c:pt>
                <c:pt idx="49">
                  <c:v>-3210</c:v>
                </c:pt>
                <c:pt idx="50">
                  <c:v>-1080</c:v>
                </c:pt>
                <c:pt idx="51">
                  <c:v>2130</c:v>
                </c:pt>
                <c:pt idx="52">
                  <c:v>8110</c:v>
                </c:pt>
                <c:pt idx="53">
                  <c:v>15560</c:v>
                </c:pt>
                <c:pt idx="54">
                  <c:v>23210</c:v>
                </c:pt>
                <c:pt idx="55">
                  <c:v>31430</c:v>
                </c:pt>
                <c:pt idx="56">
                  <c:v>38570</c:v>
                </c:pt>
                <c:pt idx="57">
                  <c:v>45700</c:v>
                </c:pt>
                <c:pt idx="58">
                  <c:v>51210</c:v>
                </c:pt>
                <c:pt idx="59">
                  <c:v>55820</c:v>
                </c:pt>
                <c:pt idx="60">
                  <c:v>58390</c:v>
                </c:pt>
                <c:pt idx="61">
                  <c:v>61290</c:v>
                </c:pt>
                <c:pt idx="62">
                  <c:v>64890</c:v>
                </c:pt>
                <c:pt idx="63">
                  <c:v>67190</c:v>
                </c:pt>
                <c:pt idx="64">
                  <c:v>69030</c:v>
                </c:pt>
                <c:pt idx="65">
                  <c:v>69930</c:v>
                </c:pt>
                <c:pt idx="66">
                  <c:v>70370</c:v>
                </c:pt>
                <c:pt idx="67">
                  <c:v>71450</c:v>
                </c:pt>
                <c:pt idx="68">
                  <c:v>72450</c:v>
                </c:pt>
                <c:pt idx="69">
                  <c:v>71040</c:v>
                </c:pt>
                <c:pt idx="70">
                  <c:v>69930</c:v>
                </c:pt>
                <c:pt idx="71">
                  <c:v>68120</c:v>
                </c:pt>
                <c:pt idx="72">
                  <c:v>65740</c:v>
                </c:pt>
                <c:pt idx="73">
                  <c:v>64042</c:v>
                </c:pt>
                <c:pt idx="74">
                  <c:v>60535</c:v>
                </c:pt>
                <c:pt idx="75">
                  <c:v>56435</c:v>
                </c:pt>
                <c:pt idx="76">
                  <c:v>52415</c:v>
                </c:pt>
                <c:pt idx="77">
                  <c:v>48403</c:v>
                </c:pt>
                <c:pt idx="78">
                  <c:v>44400</c:v>
                </c:pt>
                <c:pt idx="79">
                  <c:v>40900</c:v>
                </c:pt>
                <c:pt idx="80">
                  <c:v>37900</c:v>
                </c:pt>
                <c:pt idx="81">
                  <c:v>35500</c:v>
                </c:pt>
                <c:pt idx="82">
                  <c:v>33600</c:v>
                </c:pt>
                <c:pt idx="83">
                  <c:v>31700</c:v>
                </c:pt>
                <c:pt idx="84">
                  <c:v>29800</c:v>
                </c:pt>
                <c:pt idx="85">
                  <c:v>27850</c:v>
                </c:pt>
                <c:pt idx="86">
                  <c:v>26400</c:v>
                </c:pt>
                <c:pt idx="87">
                  <c:v>25450</c:v>
                </c:pt>
                <c:pt idx="88">
                  <c:v>25000</c:v>
                </c:pt>
              </c:numCache>
            </c:numRef>
          </c:val>
          <c:smooth val="0"/>
          <c:extLst xmlns:c16r2="http://schemas.microsoft.com/office/drawing/2015/06/chart">
            <c:ext xmlns:c16="http://schemas.microsoft.com/office/drawing/2014/chart" uri="{C3380CC4-5D6E-409C-BE32-E72D297353CC}">
              <c16:uniqueId val="{00000003-F7C3-4E8C-AF6F-180EEC018D27}"/>
            </c:ext>
          </c:extLst>
        </c:ser>
        <c:ser>
          <c:idx val="4"/>
          <c:order val="4"/>
          <c:tx>
            <c:strRef>
              <c:f>'Data Fig 1.11'!$F$5</c:f>
              <c:strCache>
                <c:ptCount val="1"/>
                <c:pt idx="0">
                  <c:v>HYEFU16</c:v>
                </c:pt>
              </c:strCache>
            </c:strRef>
          </c:tx>
          <c:spPr>
            <a:ln>
              <a:solidFill>
                <a:srgbClr val="67A854"/>
              </a:solidFill>
            </a:ln>
          </c:spPr>
          <c:marker>
            <c:symbol val="none"/>
          </c:marker>
          <c:cat>
            <c:numRef>
              <c:f>'Data Fig 1.11'!$A$6:$A$94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1.11'!$F$6:$F$94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14510</c:v>
                </c:pt>
                <c:pt idx="27">
                  <c:v>12330</c:v>
                </c:pt>
                <c:pt idx="28">
                  <c:v>10430</c:v>
                </c:pt>
                <c:pt idx="29">
                  <c:v>8370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9920</c:v>
                </c:pt>
                <c:pt idx="43">
                  <c:v>6500</c:v>
                </c:pt>
                <c:pt idx="44">
                  <c:v>4130</c:v>
                </c:pt>
                <c:pt idx="45">
                  <c:v>710</c:v>
                </c:pt>
                <c:pt idx="46">
                  <c:v>-2080</c:v>
                </c:pt>
                <c:pt idx="47">
                  <c:v>-3420</c:v>
                </c:pt>
                <c:pt idx="48">
                  <c:v>-3220</c:v>
                </c:pt>
                <c:pt idx="49">
                  <c:v>-3200</c:v>
                </c:pt>
                <c:pt idx="50">
                  <c:v>-1070</c:v>
                </c:pt>
                <c:pt idx="51">
                  <c:v>2140</c:v>
                </c:pt>
                <c:pt idx="52">
                  <c:v>8100</c:v>
                </c:pt>
                <c:pt idx="53">
                  <c:v>15520</c:v>
                </c:pt>
                <c:pt idx="54">
                  <c:v>23190</c:v>
                </c:pt>
                <c:pt idx="55">
                  <c:v>31450</c:v>
                </c:pt>
                <c:pt idx="56">
                  <c:v>38570</c:v>
                </c:pt>
                <c:pt idx="57">
                  <c:v>45620</c:v>
                </c:pt>
                <c:pt idx="58">
                  <c:v>51220</c:v>
                </c:pt>
                <c:pt idx="59">
                  <c:v>55850</c:v>
                </c:pt>
                <c:pt idx="60">
                  <c:v>58380</c:v>
                </c:pt>
                <c:pt idx="61">
                  <c:v>61160</c:v>
                </c:pt>
                <c:pt idx="62">
                  <c:v>64870</c:v>
                </c:pt>
                <c:pt idx="63">
                  <c:v>67230</c:v>
                </c:pt>
                <c:pt idx="64">
                  <c:v>69010</c:v>
                </c:pt>
                <c:pt idx="65">
                  <c:v>69800</c:v>
                </c:pt>
                <c:pt idx="66">
                  <c:v>68003</c:v>
                </c:pt>
                <c:pt idx="67">
                  <c:v>65516</c:v>
                </c:pt>
                <c:pt idx="68">
                  <c:v>62599</c:v>
                </c:pt>
                <c:pt idx="69">
                  <c:v>58013</c:v>
                </c:pt>
                <c:pt idx="70">
                  <c:v>53454</c:v>
                </c:pt>
                <c:pt idx="71">
                  <c:v>48895</c:v>
                </c:pt>
                <c:pt idx="72">
                  <c:v>44338</c:v>
                </c:pt>
                <c:pt idx="73">
                  <c:v>39780</c:v>
                </c:pt>
                <c:pt idx="74">
                  <c:v>35222</c:v>
                </c:pt>
                <c:pt idx="75">
                  <c:v>31544</c:v>
                </c:pt>
                <c:pt idx="76">
                  <c:v>28743</c:v>
                </c:pt>
                <c:pt idx="77">
                  <c:v>26821</c:v>
                </c:pt>
                <c:pt idx="78">
                  <c:v>25779</c:v>
                </c:pt>
                <c:pt idx="79">
                  <c:v>24736</c:v>
                </c:pt>
                <c:pt idx="80">
                  <c:v>23693</c:v>
                </c:pt>
                <c:pt idx="81">
                  <c:v>22651</c:v>
                </c:pt>
                <c:pt idx="82">
                  <c:v>21608</c:v>
                </c:pt>
                <c:pt idx="83">
                  <c:v>20565</c:v>
                </c:pt>
                <c:pt idx="84">
                  <c:v>19523</c:v>
                </c:pt>
              </c:numCache>
            </c:numRef>
          </c:val>
          <c:smooth val="0"/>
          <c:extLst xmlns:c16r2="http://schemas.microsoft.com/office/drawing/2015/06/chart">
            <c:ext xmlns:c16="http://schemas.microsoft.com/office/drawing/2014/chart" uri="{C3380CC4-5D6E-409C-BE32-E72D297353CC}">
              <c16:uniqueId val="{00000004-F7C3-4E8C-AF6F-180EEC018D27}"/>
            </c:ext>
          </c:extLst>
        </c:ser>
        <c:ser>
          <c:idx val="5"/>
          <c:order val="5"/>
          <c:tx>
            <c:strRef>
              <c:f>'Data Fig 1.11'!$G$5</c:f>
              <c:strCache>
                <c:ptCount val="1"/>
                <c:pt idx="0">
                  <c:v>HYEFU17</c:v>
                </c:pt>
              </c:strCache>
            </c:strRef>
          </c:tx>
          <c:spPr>
            <a:ln>
              <a:solidFill>
                <a:srgbClr val="3E403A"/>
              </a:solidFill>
            </a:ln>
          </c:spPr>
          <c:marker>
            <c:symbol val="none"/>
          </c:marker>
          <c:cat>
            <c:numRef>
              <c:f>'Data Fig 1.11'!$A$6:$A$94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1.11'!$G$6:$G$94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14520</c:v>
                </c:pt>
                <c:pt idx="27">
                  <c:v>12340</c:v>
                </c:pt>
                <c:pt idx="28">
                  <c:v>10440</c:v>
                </c:pt>
                <c:pt idx="29">
                  <c:v>8380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9920</c:v>
                </c:pt>
                <c:pt idx="43">
                  <c:v>6500</c:v>
                </c:pt>
                <c:pt idx="44">
                  <c:v>4130</c:v>
                </c:pt>
                <c:pt idx="45">
                  <c:v>710</c:v>
                </c:pt>
                <c:pt idx="46">
                  <c:v>-2090</c:v>
                </c:pt>
                <c:pt idx="47">
                  <c:v>-3440</c:v>
                </c:pt>
                <c:pt idx="48">
                  <c:v>-3230</c:v>
                </c:pt>
                <c:pt idx="49">
                  <c:v>-3220</c:v>
                </c:pt>
                <c:pt idx="50">
                  <c:v>-1090</c:v>
                </c:pt>
                <c:pt idx="51">
                  <c:v>2120</c:v>
                </c:pt>
                <c:pt idx="52">
                  <c:v>8100</c:v>
                </c:pt>
                <c:pt idx="53">
                  <c:v>15560</c:v>
                </c:pt>
                <c:pt idx="54">
                  <c:v>23210</c:v>
                </c:pt>
                <c:pt idx="55">
                  <c:v>31440</c:v>
                </c:pt>
                <c:pt idx="56">
                  <c:v>38590</c:v>
                </c:pt>
                <c:pt idx="57">
                  <c:v>45680</c:v>
                </c:pt>
                <c:pt idx="58">
                  <c:v>51220</c:v>
                </c:pt>
                <c:pt idx="59">
                  <c:v>55830</c:v>
                </c:pt>
                <c:pt idx="60">
                  <c:v>58410</c:v>
                </c:pt>
                <c:pt idx="61">
                  <c:v>61270</c:v>
                </c:pt>
                <c:pt idx="62">
                  <c:v>64920</c:v>
                </c:pt>
                <c:pt idx="63">
                  <c:v>67200</c:v>
                </c:pt>
                <c:pt idx="64">
                  <c:v>69030</c:v>
                </c:pt>
                <c:pt idx="65">
                  <c:v>69880</c:v>
                </c:pt>
                <c:pt idx="66">
                  <c:v>70410</c:v>
                </c:pt>
                <c:pt idx="67">
                  <c:v>71480</c:v>
                </c:pt>
                <c:pt idx="68">
                  <c:v>72480</c:v>
                </c:pt>
                <c:pt idx="69">
                  <c:v>71050</c:v>
                </c:pt>
                <c:pt idx="70">
                  <c:v>69460</c:v>
                </c:pt>
                <c:pt idx="71">
                  <c:v>67570</c:v>
                </c:pt>
                <c:pt idx="72">
                  <c:v>65160</c:v>
                </c:pt>
                <c:pt idx="73">
                  <c:v>63600</c:v>
                </c:pt>
                <c:pt idx="74">
                  <c:v>60400</c:v>
                </c:pt>
                <c:pt idx="75">
                  <c:v>56400</c:v>
                </c:pt>
                <c:pt idx="76">
                  <c:v>52400</c:v>
                </c:pt>
                <c:pt idx="77">
                  <c:v>48400</c:v>
                </c:pt>
                <c:pt idx="78">
                  <c:v>44400</c:v>
                </c:pt>
                <c:pt idx="79">
                  <c:v>40400</c:v>
                </c:pt>
                <c:pt idx="80">
                  <c:v>36400</c:v>
                </c:pt>
                <c:pt idx="81">
                  <c:v>32400</c:v>
                </c:pt>
                <c:pt idx="82">
                  <c:v>28400</c:v>
                </c:pt>
                <c:pt idx="83">
                  <c:v>24400</c:v>
                </c:pt>
                <c:pt idx="84">
                  <c:v>20900</c:v>
                </c:pt>
                <c:pt idx="85">
                  <c:v>18050</c:v>
                </c:pt>
                <c:pt idx="86">
                  <c:v>16200</c:v>
                </c:pt>
                <c:pt idx="87">
                  <c:v>15350</c:v>
                </c:pt>
                <c:pt idx="88">
                  <c:v>15000</c:v>
                </c:pt>
              </c:numCache>
            </c:numRef>
          </c:val>
          <c:smooth val="0"/>
          <c:extLst xmlns:c16r2="http://schemas.microsoft.com/office/drawing/2015/06/chart">
            <c:ext xmlns:c16="http://schemas.microsoft.com/office/drawing/2014/chart" uri="{C3380CC4-5D6E-409C-BE32-E72D297353CC}">
              <c16:uniqueId val="{00000005-F7C3-4E8C-AF6F-180EEC018D27}"/>
            </c:ext>
          </c:extLst>
        </c:ser>
        <c:dLbls>
          <c:showLegendKey val="0"/>
          <c:showVal val="0"/>
          <c:showCatName val="0"/>
          <c:showSerName val="0"/>
          <c:showPercent val="0"/>
          <c:showBubbleSize val="0"/>
        </c:dLbls>
        <c:smooth val="0"/>
        <c:axId val="858923288"/>
        <c:axId val="858915448"/>
      </c:lineChart>
      <c:dateAx>
        <c:axId val="858923288"/>
        <c:scaling>
          <c:orientation val="minMax"/>
        </c:scaling>
        <c:delete val="0"/>
        <c:axPos val="b"/>
        <c:title>
          <c:tx>
            <c:rich>
              <a:bodyPr/>
              <a:lstStyle/>
              <a:p>
                <a:pPr>
                  <a:defRPr/>
                </a:pPr>
                <a:r>
                  <a:rPr lang="en-NZ" b="1"/>
                  <a:t>Quarterly</a:t>
                </a:r>
              </a:p>
            </c:rich>
          </c:tx>
          <c:layout>
            <c:manualLayout>
              <c:xMode val="edge"/>
              <c:yMode val="edge"/>
              <c:x val="0.44090246816195583"/>
              <c:y val="0.87580820954426786"/>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15448"/>
        <c:crosses val="autoZero"/>
        <c:auto val="1"/>
        <c:lblOffset val="100"/>
        <c:baseTimeUnit val="months"/>
        <c:majorUnit val="36"/>
        <c:majorTimeUnit val="months"/>
        <c:minorUnit val="12"/>
        <c:minorTimeUnit val="days"/>
      </c:dateAx>
      <c:valAx>
        <c:axId val="858915448"/>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23288"/>
        <c:crosses val="autoZero"/>
        <c:crossBetween val="between"/>
      </c:valAx>
      <c:spPr>
        <a:noFill/>
        <a:ln w="25400">
          <a:noFill/>
        </a:ln>
      </c:spPr>
    </c:plotArea>
    <c:legend>
      <c:legendPos val="b"/>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0"/>
          <c:order val="0"/>
          <c:tx>
            <c:strRef>
              <c:f>'Data Fig 1.12'!$B$5</c:f>
              <c:strCache>
                <c:ptCount val="1"/>
                <c:pt idx="0">
                  <c:v>Budget Update</c:v>
                </c:pt>
              </c:strCache>
            </c:strRef>
          </c:tx>
          <c:spPr>
            <a:ln w="38100">
              <a:solidFill>
                <a:srgbClr val="0083AC"/>
              </a:solidFill>
            </a:ln>
          </c:spPr>
          <c:marker>
            <c:symbol val="none"/>
          </c:marker>
          <c:cat>
            <c:numRef>
              <c:f>'Data Fig 1.12'!$A$6:$A$94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1.12'!$B$6:$B$94</c:f>
              <c:numCache>
                <c:formatCode>0.0</c:formatCode>
                <c:ptCount val="89"/>
                <c:pt idx="0">
                  <c:v>6.3</c:v>
                </c:pt>
                <c:pt idx="1">
                  <c:v>6</c:v>
                </c:pt>
                <c:pt idx="2">
                  <c:v>5.8</c:v>
                </c:pt>
                <c:pt idx="3">
                  <c:v>5.5</c:v>
                </c:pt>
                <c:pt idx="4">
                  <c:v>5.4</c:v>
                </c:pt>
                <c:pt idx="5">
                  <c:v>5.4</c:v>
                </c:pt>
                <c:pt idx="6">
                  <c:v>5.5999999999999899</c:v>
                </c:pt>
                <c:pt idx="7">
                  <c:v>5.3</c:v>
                </c:pt>
                <c:pt idx="8">
                  <c:v>5.3</c:v>
                </c:pt>
                <c:pt idx="9">
                  <c:v>5.5</c:v>
                </c:pt>
                <c:pt idx="10">
                  <c:v>5.0999999999999899</c:v>
                </c:pt>
                <c:pt idx="11">
                  <c:v>5</c:v>
                </c:pt>
                <c:pt idx="12">
                  <c:v>4.8</c:v>
                </c:pt>
                <c:pt idx="13">
                  <c:v>4.5</c:v>
                </c:pt>
                <c:pt idx="14">
                  <c:v>4.7</c:v>
                </c:pt>
                <c:pt idx="15">
                  <c:v>4.3</c:v>
                </c:pt>
                <c:pt idx="16">
                  <c:v>4.2</c:v>
                </c:pt>
                <c:pt idx="17">
                  <c:v>3.9</c:v>
                </c:pt>
                <c:pt idx="18">
                  <c:v>3.7</c:v>
                </c:pt>
                <c:pt idx="19">
                  <c:v>3.9</c:v>
                </c:pt>
                <c:pt idx="20">
                  <c:v>3.8</c:v>
                </c:pt>
                <c:pt idx="21">
                  <c:v>3.8</c:v>
                </c:pt>
                <c:pt idx="22">
                  <c:v>3.7</c:v>
                </c:pt>
                <c:pt idx="23">
                  <c:v>4.0999999999999899</c:v>
                </c:pt>
                <c:pt idx="24">
                  <c:v>3.7</c:v>
                </c:pt>
                <c:pt idx="25">
                  <c:v>3.9</c:v>
                </c:pt>
                <c:pt idx="26">
                  <c:v>3.8</c:v>
                </c:pt>
                <c:pt idx="27">
                  <c:v>3.9</c:v>
                </c:pt>
                <c:pt idx="28">
                  <c:v>3.6</c:v>
                </c:pt>
                <c:pt idx="29">
                  <c:v>3.5</c:v>
                </c:pt>
                <c:pt idx="30">
                  <c:v>3.3</c:v>
                </c:pt>
                <c:pt idx="31">
                  <c:v>3.8</c:v>
                </c:pt>
                <c:pt idx="32">
                  <c:v>3.8</c:v>
                </c:pt>
                <c:pt idx="33">
                  <c:v>4</c:v>
                </c:pt>
                <c:pt idx="34">
                  <c:v>4.4000000000000004</c:v>
                </c:pt>
                <c:pt idx="35">
                  <c:v>5</c:v>
                </c:pt>
                <c:pt idx="36">
                  <c:v>5.7</c:v>
                </c:pt>
                <c:pt idx="37">
                  <c:v>6.1</c:v>
                </c:pt>
                <c:pt idx="38">
                  <c:v>6.5</c:v>
                </c:pt>
                <c:pt idx="39">
                  <c:v>5.9</c:v>
                </c:pt>
                <c:pt idx="40">
                  <c:v>6.5</c:v>
                </c:pt>
                <c:pt idx="41">
                  <c:v>6</c:v>
                </c:pt>
                <c:pt idx="42">
                  <c:v>6.2</c:v>
                </c:pt>
                <c:pt idx="43">
                  <c:v>6</c:v>
                </c:pt>
                <c:pt idx="44">
                  <c:v>6</c:v>
                </c:pt>
                <c:pt idx="45">
                  <c:v>5.9</c:v>
                </c:pt>
                <c:pt idx="46">
                  <c:v>6</c:v>
                </c:pt>
                <c:pt idx="47">
                  <c:v>6.3</c:v>
                </c:pt>
                <c:pt idx="48">
                  <c:v>6.3</c:v>
                </c:pt>
                <c:pt idx="49">
                  <c:v>6.7</c:v>
                </c:pt>
                <c:pt idx="50">
                  <c:v>6.2</c:v>
                </c:pt>
                <c:pt idx="51">
                  <c:v>5.7</c:v>
                </c:pt>
                <c:pt idx="52">
                  <c:v>5.9</c:v>
                </c:pt>
                <c:pt idx="53">
                  <c:v>5.8</c:v>
                </c:pt>
                <c:pt idx="54">
                  <c:v>5.5999999999999899</c:v>
                </c:pt>
                <c:pt idx="55">
                  <c:v>5.5</c:v>
                </c:pt>
                <c:pt idx="56">
                  <c:v>5.2</c:v>
                </c:pt>
                <c:pt idx="57">
                  <c:v>5.2</c:v>
                </c:pt>
                <c:pt idx="58">
                  <c:v>5.5</c:v>
                </c:pt>
                <c:pt idx="59">
                  <c:v>5.4</c:v>
                </c:pt>
                <c:pt idx="60">
                  <c:v>5.5</c:v>
                </c:pt>
                <c:pt idx="61">
                  <c:v>5.5999999999999899</c:v>
                </c:pt>
                <c:pt idx="62">
                  <c:v>5</c:v>
                </c:pt>
                <c:pt idx="63">
                  <c:v>5.2</c:v>
                </c:pt>
                <c:pt idx="64">
                  <c:v>5</c:v>
                </c:pt>
                <c:pt idx="65">
                  <c:v>4.9000000000000004</c:v>
                </c:pt>
                <c:pt idx="66">
                  <c:v>5.3</c:v>
                </c:pt>
                <c:pt idx="67">
                  <c:v>4.9000000000000004</c:v>
                </c:pt>
                <c:pt idx="68">
                  <c:v>4.8</c:v>
                </c:pt>
                <c:pt idx="69">
                  <c:v>4.5999999999999899</c:v>
                </c:pt>
                <c:pt idx="70">
                  <c:v>4.5</c:v>
                </c:pt>
                <c:pt idx="71">
                  <c:v>4.5374869999999898</c:v>
                </c:pt>
                <c:pt idx="72">
                  <c:v>4.5392270000000003</c:v>
                </c:pt>
                <c:pt idx="73">
                  <c:v>4.5392270000000003</c:v>
                </c:pt>
                <c:pt idx="74">
                  <c:v>4.4192270000000002</c:v>
                </c:pt>
                <c:pt idx="75">
                  <c:v>4.2624089999999999</c:v>
                </c:pt>
                <c:pt idx="76">
                  <c:v>4.1810809999999998</c:v>
                </c:pt>
                <c:pt idx="77">
                  <c:v>4.1265349999999899</c:v>
                </c:pt>
                <c:pt idx="78">
                  <c:v>4.1085989999999999</c:v>
                </c:pt>
                <c:pt idx="79">
                  <c:v>4.1047529999999899</c:v>
                </c:pt>
                <c:pt idx="80">
                  <c:v>4.1155229999999898</c:v>
                </c:pt>
                <c:pt idx="81">
                  <c:v>4.1144179999999899</c:v>
                </c:pt>
                <c:pt idx="82">
                  <c:v>4.1076730000000001</c:v>
                </c:pt>
                <c:pt idx="83">
                  <c:v>4.0989250000000004</c:v>
                </c:pt>
                <c:pt idx="84">
                  <c:v>4.0889939999999898</c:v>
                </c:pt>
                <c:pt idx="85">
                  <c:v>4.1003309999999997</c:v>
                </c:pt>
                <c:pt idx="86">
                  <c:v>4.1308389999999999</c:v>
                </c:pt>
                <c:pt idx="87">
                  <c:v>4.1759060000000003</c:v>
                </c:pt>
                <c:pt idx="88">
                  <c:v>4.223306</c:v>
                </c:pt>
              </c:numCache>
            </c:numRef>
          </c:val>
          <c:smooth val="0"/>
          <c:extLst xmlns:c16r2="http://schemas.microsoft.com/office/drawing/2015/06/chart">
            <c:ext xmlns:c16="http://schemas.microsoft.com/office/drawing/2014/chart" uri="{C3380CC4-5D6E-409C-BE32-E72D297353CC}">
              <c16:uniqueId val="{00000000-016E-4C94-B4F8-3CCBB7468BA6}"/>
            </c:ext>
          </c:extLst>
        </c:ser>
        <c:ser>
          <c:idx val="1"/>
          <c:order val="1"/>
          <c:tx>
            <c:strRef>
              <c:f>'Data Fig 1.12'!$C$5</c:f>
              <c:strCache>
                <c:ptCount val="1"/>
                <c:pt idx="0">
                  <c:v>Half Year Update</c:v>
                </c:pt>
              </c:strCache>
            </c:strRef>
          </c:tx>
          <c:spPr>
            <a:ln w="38100">
              <a:solidFill>
                <a:srgbClr val="3E403A"/>
              </a:solidFill>
            </a:ln>
          </c:spPr>
          <c:marker>
            <c:symbol val="none"/>
          </c:marker>
          <c:cat>
            <c:numRef>
              <c:f>'Data Fig 1.12'!$A$6:$A$94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1.12'!$C$6:$C$94</c:f>
              <c:numCache>
                <c:formatCode>0.0</c:formatCode>
                <c:ptCount val="89"/>
                <c:pt idx="0">
                  <c:v>6.3</c:v>
                </c:pt>
                <c:pt idx="1">
                  <c:v>6</c:v>
                </c:pt>
                <c:pt idx="2">
                  <c:v>5.8</c:v>
                </c:pt>
                <c:pt idx="3">
                  <c:v>5.5</c:v>
                </c:pt>
                <c:pt idx="4">
                  <c:v>5.4</c:v>
                </c:pt>
                <c:pt idx="5">
                  <c:v>5.4</c:v>
                </c:pt>
                <c:pt idx="6">
                  <c:v>5.5999999999999899</c:v>
                </c:pt>
                <c:pt idx="7">
                  <c:v>5.3</c:v>
                </c:pt>
                <c:pt idx="8">
                  <c:v>5.3</c:v>
                </c:pt>
                <c:pt idx="9">
                  <c:v>5.5</c:v>
                </c:pt>
                <c:pt idx="10">
                  <c:v>5.0999999999999899</c:v>
                </c:pt>
                <c:pt idx="11">
                  <c:v>5</c:v>
                </c:pt>
                <c:pt idx="12">
                  <c:v>4.8</c:v>
                </c:pt>
                <c:pt idx="13">
                  <c:v>4.5</c:v>
                </c:pt>
                <c:pt idx="14">
                  <c:v>4.7</c:v>
                </c:pt>
                <c:pt idx="15">
                  <c:v>4.3</c:v>
                </c:pt>
                <c:pt idx="16">
                  <c:v>4.2</c:v>
                </c:pt>
                <c:pt idx="17">
                  <c:v>3.9</c:v>
                </c:pt>
                <c:pt idx="18">
                  <c:v>3.7</c:v>
                </c:pt>
                <c:pt idx="19">
                  <c:v>3.9</c:v>
                </c:pt>
                <c:pt idx="20">
                  <c:v>3.8</c:v>
                </c:pt>
                <c:pt idx="21">
                  <c:v>3.8</c:v>
                </c:pt>
                <c:pt idx="22">
                  <c:v>3.7</c:v>
                </c:pt>
                <c:pt idx="23">
                  <c:v>4.0999999999999899</c:v>
                </c:pt>
                <c:pt idx="24">
                  <c:v>3.7</c:v>
                </c:pt>
                <c:pt idx="25">
                  <c:v>3.9</c:v>
                </c:pt>
                <c:pt idx="26">
                  <c:v>3.8</c:v>
                </c:pt>
                <c:pt idx="27">
                  <c:v>3.9</c:v>
                </c:pt>
                <c:pt idx="28">
                  <c:v>3.6</c:v>
                </c:pt>
                <c:pt idx="29">
                  <c:v>3.5</c:v>
                </c:pt>
                <c:pt idx="30">
                  <c:v>3.3</c:v>
                </c:pt>
                <c:pt idx="31">
                  <c:v>3.8</c:v>
                </c:pt>
                <c:pt idx="32">
                  <c:v>3.8</c:v>
                </c:pt>
                <c:pt idx="33">
                  <c:v>4</c:v>
                </c:pt>
                <c:pt idx="34">
                  <c:v>4.4000000000000004</c:v>
                </c:pt>
                <c:pt idx="35">
                  <c:v>5</c:v>
                </c:pt>
                <c:pt idx="36">
                  <c:v>5.7</c:v>
                </c:pt>
                <c:pt idx="37">
                  <c:v>6.1</c:v>
                </c:pt>
                <c:pt idx="38">
                  <c:v>6.5</c:v>
                </c:pt>
                <c:pt idx="39">
                  <c:v>5.9</c:v>
                </c:pt>
                <c:pt idx="40">
                  <c:v>6.5</c:v>
                </c:pt>
                <c:pt idx="41">
                  <c:v>6</c:v>
                </c:pt>
                <c:pt idx="42">
                  <c:v>6.2</c:v>
                </c:pt>
                <c:pt idx="43">
                  <c:v>6</c:v>
                </c:pt>
                <c:pt idx="44">
                  <c:v>6</c:v>
                </c:pt>
                <c:pt idx="45">
                  <c:v>5.9</c:v>
                </c:pt>
                <c:pt idx="46">
                  <c:v>6</c:v>
                </c:pt>
                <c:pt idx="47">
                  <c:v>6.3</c:v>
                </c:pt>
                <c:pt idx="48">
                  <c:v>6.3</c:v>
                </c:pt>
                <c:pt idx="49">
                  <c:v>6.7</c:v>
                </c:pt>
                <c:pt idx="50">
                  <c:v>6.3</c:v>
                </c:pt>
                <c:pt idx="51">
                  <c:v>5.7</c:v>
                </c:pt>
                <c:pt idx="52">
                  <c:v>5.9</c:v>
                </c:pt>
                <c:pt idx="53">
                  <c:v>5.8</c:v>
                </c:pt>
                <c:pt idx="54">
                  <c:v>5.5999999999999899</c:v>
                </c:pt>
                <c:pt idx="55">
                  <c:v>5.5</c:v>
                </c:pt>
                <c:pt idx="56">
                  <c:v>5.2</c:v>
                </c:pt>
                <c:pt idx="57">
                  <c:v>5.2</c:v>
                </c:pt>
                <c:pt idx="58">
                  <c:v>5.5</c:v>
                </c:pt>
                <c:pt idx="59">
                  <c:v>5.4</c:v>
                </c:pt>
                <c:pt idx="60">
                  <c:v>5.5</c:v>
                </c:pt>
                <c:pt idx="61">
                  <c:v>5.5999999999999899</c:v>
                </c:pt>
                <c:pt idx="62">
                  <c:v>5</c:v>
                </c:pt>
                <c:pt idx="63">
                  <c:v>5.2</c:v>
                </c:pt>
                <c:pt idx="64">
                  <c:v>5</c:v>
                </c:pt>
                <c:pt idx="65">
                  <c:v>4.9000000000000004</c:v>
                </c:pt>
                <c:pt idx="66">
                  <c:v>5.3</c:v>
                </c:pt>
                <c:pt idx="67">
                  <c:v>4.9000000000000004</c:v>
                </c:pt>
                <c:pt idx="68">
                  <c:v>4.8</c:v>
                </c:pt>
                <c:pt idx="69">
                  <c:v>4.5999999999999899</c:v>
                </c:pt>
                <c:pt idx="70">
                  <c:v>4.631564</c:v>
                </c:pt>
                <c:pt idx="71">
                  <c:v>4.6488379999999898</c:v>
                </c:pt>
                <c:pt idx="72">
                  <c:v>4.6280780000000004</c:v>
                </c:pt>
                <c:pt idx="73">
                  <c:v>4.6163460000000001</c:v>
                </c:pt>
                <c:pt idx="74">
                  <c:v>4.5459009999999997</c:v>
                </c:pt>
                <c:pt idx="75">
                  <c:v>4.4340219999999899</c:v>
                </c:pt>
                <c:pt idx="76">
                  <c:v>4.3871510000000002</c:v>
                </c:pt>
                <c:pt idx="77">
                  <c:v>4.3510859999999898</c:v>
                </c:pt>
                <c:pt idx="78">
                  <c:v>4.3515119999999898</c:v>
                </c:pt>
                <c:pt idx="79">
                  <c:v>4.2854159999999899</c:v>
                </c:pt>
                <c:pt idx="80">
                  <c:v>4.2070949999999998</c:v>
                </c:pt>
                <c:pt idx="81">
                  <c:v>4.1177679999999999</c:v>
                </c:pt>
                <c:pt idx="82">
                  <c:v>4.0417459999999998</c:v>
                </c:pt>
                <c:pt idx="83">
                  <c:v>3.9990939999999999</c:v>
                </c:pt>
                <c:pt idx="84">
                  <c:v>4.0024920000000002</c:v>
                </c:pt>
                <c:pt idx="85">
                  <c:v>4.0234009999999998</c:v>
                </c:pt>
                <c:pt idx="86">
                  <c:v>4.0415530000000004</c:v>
                </c:pt>
                <c:pt idx="87">
                  <c:v>4.0675410000000003</c:v>
                </c:pt>
                <c:pt idx="88">
                  <c:v>4.1066440000000002</c:v>
                </c:pt>
              </c:numCache>
            </c:numRef>
          </c:val>
          <c:smooth val="0"/>
          <c:extLst xmlns:c16r2="http://schemas.microsoft.com/office/drawing/2015/06/chart">
            <c:ext xmlns:c16="http://schemas.microsoft.com/office/drawing/2014/chart" uri="{C3380CC4-5D6E-409C-BE32-E72D297353CC}">
              <c16:uniqueId val="{00000001-016E-4C94-B4F8-3CCBB7468BA6}"/>
            </c:ext>
          </c:extLst>
        </c:ser>
        <c:dLbls>
          <c:showLegendKey val="0"/>
          <c:showVal val="0"/>
          <c:showCatName val="0"/>
          <c:showSerName val="0"/>
          <c:showPercent val="0"/>
          <c:showBubbleSize val="0"/>
        </c:dLbls>
        <c:smooth val="0"/>
        <c:axId val="858925640"/>
        <c:axId val="858922112"/>
      </c:lineChart>
      <c:dateAx>
        <c:axId val="858925640"/>
        <c:scaling>
          <c:orientation val="minMax"/>
          <c:max val="44713"/>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22112"/>
        <c:crosses val="autoZero"/>
        <c:auto val="1"/>
        <c:lblOffset val="100"/>
        <c:baseTimeUnit val="months"/>
        <c:majorUnit val="36"/>
        <c:majorTimeUnit val="months"/>
        <c:minorUnit val="12"/>
        <c:minorTimeUnit val="days"/>
      </c:dateAx>
      <c:valAx>
        <c:axId val="858922112"/>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25640"/>
        <c:crosses val="autoZero"/>
        <c:crossBetween val="between"/>
      </c:valAx>
      <c:spPr>
        <a:noFill/>
        <a:ln w="25400">
          <a:noFill/>
        </a:ln>
      </c:spPr>
    </c:plotArea>
    <c:legend>
      <c:legendPos val="b"/>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11251978812934E-2"/>
          <c:y val="0.11242937853107346"/>
          <c:w val="0.87829337395590001"/>
          <c:h val="0.66192011712824872"/>
        </c:manualLayout>
      </c:layout>
      <c:lineChart>
        <c:grouping val="standard"/>
        <c:varyColors val="0"/>
        <c:ser>
          <c:idx val="0"/>
          <c:order val="0"/>
          <c:tx>
            <c:strRef>
              <c:f>'Data Fig 1.13'!$B$5</c:f>
              <c:strCache>
                <c:ptCount val="1"/>
                <c:pt idx="0">
                  <c:v>Budget Update</c:v>
                </c:pt>
              </c:strCache>
            </c:strRef>
          </c:tx>
          <c:spPr>
            <a:ln w="38100">
              <a:solidFill>
                <a:srgbClr val="0083AC"/>
              </a:solidFill>
            </a:ln>
          </c:spPr>
          <c:marker>
            <c:symbol val="none"/>
          </c:marker>
          <c:cat>
            <c:numRef>
              <c:f>'Data Fig 1.13'!$A$6:$A$94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1.13'!$B$6:$B$94</c:f>
              <c:numCache>
                <c:formatCode>0</c:formatCode>
                <c:ptCount val="89"/>
                <c:pt idx="0">
                  <c:v>1008.9895373468599</c:v>
                </c:pt>
                <c:pt idx="1">
                  <c:v>1065.0010434302601</c:v>
                </c:pt>
                <c:pt idx="2">
                  <c:v>1091.7144368213001</c:v>
                </c:pt>
                <c:pt idx="3">
                  <c:v>1121.72863070736</c:v>
                </c:pt>
                <c:pt idx="4">
                  <c:v>1122.9654053597999</c:v>
                </c:pt>
                <c:pt idx="5">
                  <c:v>1121.43031116013</c:v>
                </c:pt>
                <c:pt idx="6">
                  <c:v>1112.46528263601</c:v>
                </c:pt>
                <c:pt idx="7">
                  <c:v>1096.6153097834499</c:v>
                </c:pt>
                <c:pt idx="8">
                  <c:v>1079.3624690084901</c:v>
                </c:pt>
                <c:pt idx="9">
                  <c:v>1058.2778579953799</c:v>
                </c:pt>
                <c:pt idx="10">
                  <c:v>1027.7679718351501</c:v>
                </c:pt>
                <c:pt idx="11">
                  <c:v>1030.84901301328</c:v>
                </c:pt>
                <c:pt idx="12">
                  <c:v>1080.8930989569401</c:v>
                </c:pt>
                <c:pt idx="13">
                  <c:v>1063.94442672579</c:v>
                </c:pt>
                <c:pt idx="14">
                  <c:v>1097.0131794183801</c:v>
                </c:pt>
                <c:pt idx="15">
                  <c:v>1106.07699896228</c:v>
                </c:pt>
                <c:pt idx="16">
                  <c:v>1154.89743126346</c:v>
                </c:pt>
                <c:pt idx="17">
                  <c:v>1138.61464341086</c:v>
                </c:pt>
                <c:pt idx="18">
                  <c:v>1125.3330912711499</c:v>
                </c:pt>
                <c:pt idx="19">
                  <c:v>1139.54725705089</c:v>
                </c:pt>
                <c:pt idx="20">
                  <c:v>1144.1656269723601</c:v>
                </c:pt>
                <c:pt idx="21">
                  <c:v>1131.5826557267001</c:v>
                </c:pt>
                <c:pt idx="22">
                  <c:v>1111.49138858627</c:v>
                </c:pt>
                <c:pt idx="23">
                  <c:v>1102.7457718511901</c:v>
                </c:pt>
                <c:pt idx="24">
                  <c:v>1119.01800262502</c:v>
                </c:pt>
                <c:pt idx="25">
                  <c:v>1109.66160819218</c:v>
                </c:pt>
                <c:pt idx="26">
                  <c:v>1110.28486299167</c:v>
                </c:pt>
                <c:pt idx="27">
                  <c:v>1109.80156158924</c:v>
                </c:pt>
                <c:pt idx="28">
                  <c:v>1145.1797140717999</c:v>
                </c:pt>
                <c:pt idx="29">
                  <c:v>1177.0964070279001</c:v>
                </c:pt>
                <c:pt idx="30">
                  <c:v>1241.0574053600001</c:v>
                </c:pt>
                <c:pt idx="31">
                  <c:v>1252.97200828309</c:v>
                </c:pt>
                <c:pt idx="32">
                  <c:v>1249.70433296892</c:v>
                </c:pt>
                <c:pt idx="33">
                  <c:v>1220.7467596440599</c:v>
                </c:pt>
                <c:pt idx="34">
                  <c:v>1206.89182558279</c:v>
                </c:pt>
                <c:pt idx="35">
                  <c:v>1174.31562426186</c:v>
                </c:pt>
                <c:pt idx="36">
                  <c:v>1108.0606750972499</c:v>
                </c:pt>
                <c:pt idx="37">
                  <c:v>1079.32348600561</c:v>
                </c:pt>
                <c:pt idx="38">
                  <c:v>1108.68447011233</c:v>
                </c:pt>
                <c:pt idx="39">
                  <c:v>1169.8414369534</c:v>
                </c:pt>
                <c:pt idx="40">
                  <c:v>1211.98337943298</c:v>
                </c:pt>
                <c:pt idx="41">
                  <c:v>1205.5359673073499</c:v>
                </c:pt>
                <c:pt idx="42">
                  <c:v>1272.77084244051</c:v>
                </c:pt>
                <c:pt idx="43">
                  <c:v>1256.67199412224</c:v>
                </c:pt>
                <c:pt idx="44">
                  <c:v>1276.6862709214899</c:v>
                </c:pt>
                <c:pt idx="45">
                  <c:v>1260.1907664692201</c:v>
                </c:pt>
                <c:pt idx="46">
                  <c:v>1258.5966719041601</c:v>
                </c:pt>
                <c:pt idx="47">
                  <c:v>1222.0281645819</c:v>
                </c:pt>
                <c:pt idx="48">
                  <c:v>1186.0729826397901</c:v>
                </c:pt>
                <c:pt idx="49">
                  <c:v>1173.7154641956599</c:v>
                </c:pt>
                <c:pt idx="50">
                  <c:v>1157.96869919594</c:v>
                </c:pt>
                <c:pt idx="51">
                  <c:v>1195.43239371186</c:v>
                </c:pt>
                <c:pt idx="52">
                  <c:v>1211.4537610135999</c:v>
                </c:pt>
                <c:pt idx="53">
                  <c:v>1311.0754127687401</c:v>
                </c:pt>
                <c:pt idx="54">
                  <c:v>1425.7388805098001</c:v>
                </c:pt>
                <c:pt idx="55">
                  <c:v>1409.50435640872</c:v>
                </c:pt>
                <c:pt idx="56">
                  <c:v>1369.0349618825701</c:v>
                </c:pt>
                <c:pt idx="57">
                  <c:v>1351.47865024512</c:v>
                </c:pt>
                <c:pt idx="58">
                  <c:v>1295.0543131090501</c:v>
                </c:pt>
                <c:pt idx="59">
                  <c:v>1300.10818987633</c:v>
                </c:pt>
                <c:pt idx="60">
                  <c:v>1311.3587191659699</c:v>
                </c:pt>
                <c:pt idx="61">
                  <c:v>1301.5297582841799</c:v>
                </c:pt>
                <c:pt idx="62">
                  <c:v>1243.9431944074199</c:v>
                </c:pt>
                <c:pt idx="63">
                  <c:v>1291.4450525833499</c:v>
                </c:pt>
                <c:pt idx="64">
                  <c:v>1281.61817805702</c:v>
                </c:pt>
                <c:pt idx="65">
                  <c:v>1286.5878318170201</c:v>
                </c:pt>
                <c:pt idx="66">
                  <c:v>1360.7092446311999</c:v>
                </c:pt>
                <c:pt idx="67">
                  <c:v>1348.62098174115</c:v>
                </c:pt>
                <c:pt idx="68">
                  <c:v>1366.2643406044699</c:v>
                </c:pt>
                <c:pt idx="69">
                  <c:v>1397.0872398163999</c:v>
                </c:pt>
                <c:pt idx="70">
                  <c:v>1448.05304639931</c:v>
                </c:pt>
                <c:pt idx="71">
                  <c:v>1401.2995115829401</c:v>
                </c:pt>
                <c:pt idx="72">
                  <c:v>1386.6157128028899</c:v>
                </c:pt>
                <c:pt idx="73">
                  <c:v>1393.2693222149301</c:v>
                </c:pt>
                <c:pt idx="74">
                  <c:v>1400.6789235700601</c:v>
                </c:pt>
                <c:pt idx="75">
                  <c:v>1404.3353823144801</c:v>
                </c:pt>
                <c:pt idx="76">
                  <c:v>1407.6539986620501</c:v>
                </c:pt>
                <c:pt idx="77">
                  <c:v>1410.6827593651601</c:v>
                </c:pt>
                <c:pt idx="78">
                  <c:v>1413.4551800100801</c:v>
                </c:pt>
                <c:pt idx="79">
                  <c:v>1414.3291661532801</c:v>
                </c:pt>
                <c:pt idx="80">
                  <c:v>1414.9977102676901</c:v>
                </c:pt>
                <c:pt idx="81">
                  <c:v>1415.4754692045601</c:v>
                </c:pt>
                <c:pt idx="82">
                  <c:v>1415.7829389021999</c:v>
                </c:pt>
                <c:pt idx="83">
                  <c:v>1415.9324549451701</c:v>
                </c:pt>
                <c:pt idx="84">
                  <c:v>1415.92587357651</c:v>
                </c:pt>
                <c:pt idx="85">
                  <c:v>1415.78183903749</c:v>
                </c:pt>
                <c:pt idx="86">
                  <c:v>1415.50524869788</c:v>
                </c:pt>
                <c:pt idx="87">
                  <c:v>1415.1054319398299</c:v>
                </c:pt>
                <c:pt idx="88">
                  <c:v>1414.5842750033701</c:v>
                </c:pt>
              </c:numCache>
            </c:numRef>
          </c:val>
          <c:smooth val="0"/>
          <c:extLst xmlns:c16r2="http://schemas.microsoft.com/office/drawing/2015/06/chart">
            <c:ext xmlns:c16="http://schemas.microsoft.com/office/drawing/2014/chart" uri="{C3380CC4-5D6E-409C-BE32-E72D297353CC}">
              <c16:uniqueId val="{00000000-C148-4388-B247-6985B3F13A37}"/>
            </c:ext>
          </c:extLst>
        </c:ser>
        <c:ser>
          <c:idx val="2"/>
          <c:order val="1"/>
          <c:tx>
            <c:strRef>
              <c:f>'Data Fig 1.13'!$C$5</c:f>
              <c:strCache>
                <c:ptCount val="1"/>
                <c:pt idx="0">
                  <c:v>Half Year Update</c:v>
                </c:pt>
              </c:strCache>
            </c:strRef>
          </c:tx>
          <c:spPr>
            <a:ln w="38100">
              <a:solidFill>
                <a:srgbClr val="3E403A"/>
              </a:solidFill>
              <a:prstDash val="solid"/>
            </a:ln>
          </c:spPr>
          <c:marker>
            <c:symbol val="none"/>
          </c:marker>
          <c:cat>
            <c:numRef>
              <c:f>'Data Fig 1.13'!$A$6:$A$94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1.13'!$C$6:$C$94</c:f>
              <c:numCache>
                <c:formatCode>0</c:formatCode>
                <c:ptCount val="89"/>
                <c:pt idx="0">
                  <c:v>1009.14694560778</c:v>
                </c:pt>
                <c:pt idx="1">
                  <c:v>1065.17478774254</c:v>
                </c:pt>
                <c:pt idx="2">
                  <c:v>1092.0443595885499</c:v>
                </c:pt>
                <c:pt idx="3">
                  <c:v>1122.06762394722</c:v>
                </c:pt>
                <c:pt idx="4">
                  <c:v>1123.30477236051</c:v>
                </c:pt>
                <c:pt idx="5">
                  <c:v>1121.90325286642</c:v>
                </c:pt>
                <c:pt idx="6">
                  <c:v>1112.8014764355401</c:v>
                </c:pt>
                <c:pt idx="7">
                  <c:v>1096.94671362442</c:v>
                </c:pt>
                <c:pt idx="8">
                  <c:v>1079.55320683945</c:v>
                </c:pt>
                <c:pt idx="9">
                  <c:v>1058.59767602439</c:v>
                </c:pt>
                <c:pt idx="10">
                  <c:v>1028.0785695903101</c:v>
                </c:pt>
                <c:pt idx="11">
                  <c:v>1031.1605418779</c:v>
                </c:pt>
                <c:pt idx="12">
                  <c:v>1081.21975144982</c:v>
                </c:pt>
                <c:pt idx="13">
                  <c:v>1064.2659572264599</c:v>
                </c:pt>
                <c:pt idx="14">
                  <c:v>1097.3447034979799</c:v>
                </c:pt>
                <c:pt idx="15">
                  <c:v>1106.41126218349</c:v>
                </c:pt>
                <c:pt idx="16">
                  <c:v>1155.2464483173301</c:v>
                </c:pt>
                <c:pt idx="17">
                  <c:v>1138.9587397068401</c:v>
                </c:pt>
                <c:pt idx="18">
                  <c:v>1125.6731738010001</c:v>
                </c:pt>
                <c:pt idx="19">
                  <c:v>1140.0380003187599</c:v>
                </c:pt>
                <c:pt idx="20">
                  <c:v>1144.5114008094599</c:v>
                </c:pt>
                <c:pt idx="21">
                  <c:v>1132.071230284</c:v>
                </c:pt>
                <c:pt idx="22">
                  <c:v>1111.8272880690699</c:v>
                </c:pt>
                <c:pt idx="23">
                  <c:v>1103.2165179511801</c:v>
                </c:pt>
                <c:pt idx="24">
                  <c:v>1119.2296957726101</c:v>
                </c:pt>
                <c:pt idx="25">
                  <c:v>1109.9969547041801</c:v>
                </c:pt>
                <c:pt idx="26">
                  <c:v>1110.62039785507</c:v>
                </c:pt>
                <c:pt idx="27">
                  <c:v>1110.13695039601</c:v>
                </c:pt>
                <c:pt idx="28">
                  <c:v>1145.5257943722099</c:v>
                </c:pt>
                <c:pt idx="29">
                  <c:v>1177.4521327477701</c:v>
                </c:pt>
                <c:pt idx="30">
                  <c:v>1241.4324604840101</c:v>
                </c:pt>
                <c:pt idx="31">
                  <c:v>1253.4703842623501</c:v>
                </c:pt>
                <c:pt idx="32">
                  <c:v>1250.08200124724</c:v>
                </c:pt>
                <c:pt idx="33">
                  <c:v>1221.1156767669499</c:v>
                </c:pt>
                <c:pt idx="34">
                  <c:v>1206.9426291915399</c:v>
                </c:pt>
                <c:pt idx="35">
                  <c:v>1174.7790342342901</c:v>
                </c:pt>
                <c:pt idx="36">
                  <c:v>1108.50472857059</c:v>
                </c:pt>
                <c:pt idx="37">
                  <c:v>1079.53206806603</c:v>
                </c:pt>
                <c:pt idx="38">
                  <c:v>1108.6650887541</c:v>
                </c:pt>
                <c:pt idx="39">
                  <c:v>1170.4251438358499</c:v>
                </c:pt>
                <c:pt idx="40">
                  <c:v>1212.9033454028599</c:v>
                </c:pt>
                <c:pt idx="41">
                  <c:v>1205.66459912082</c:v>
                </c:pt>
                <c:pt idx="42">
                  <c:v>1272.70458740096</c:v>
                </c:pt>
                <c:pt idx="43">
                  <c:v>1256.9416688536101</c:v>
                </c:pt>
                <c:pt idx="44">
                  <c:v>1278.00429622928</c:v>
                </c:pt>
                <c:pt idx="45">
                  <c:v>1260.00801145483</c:v>
                </c:pt>
                <c:pt idx="46">
                  <c:v>1258.2830945000401</c:v>
                </c:pt>
                <c:pt idx="47">
                  <c:v>1222.1962171601499</c:v>
                </c:pt>
                <c:pt idx="48">
                  <c:v>1188.2397845732</c:v>
                </c:pt>
                <c:pt idx="49">
                  <c:v>1171.3422641171701</c:v>
                </c:pt>
                <c:pt idx="50">
                  <c:v>1159.23367280204</c:v>
                </c:pt>
                <c:pt idx="51">
                  <c:v>1195.71790033306</c:v>
                </c:pt>
                <c:pt idx="52">
                  <c:v>1214.1656415518</c:v>
                </c:pt>
                <c:pt idx="53">
                  <c:v>1305.19292586252</c:v>
                </c:pt>
                <c:pt idx="54">
                  <c:v>1430.3418688463601</c:v>
                </c:pt>
                <c:pt idx="55">
                  <c:v>1410.6520354266599</c:v>
                </c:pt>
                <c:pt idx="56">
                  <c:v>1370.0507481330001</c:v>
                </c:pt>
                <c:pt idx="57">
                  <c:v>1343.38545662052</c:v>
                </c:pt>
                <c:pt idx="58">
                  <c:v>1301.22375145653</c:v>
                </c:pt>
                <c:pt idx="59">
                  <c:v>1301.7012696229699</c:v>
                </c:pt>
                <c:pt idx="60">
                  <c:v>1307.96074272123</c:v>
                </c:pt>
                <c:pt idx="61">
                  <c:v>1292.9002011039299</c:v>
                </c:pt>
                <c:pt idx="62">
                  <c:v>1249.5388039935499</c:v>
                </c:pt>
                <c:pt idx="63">
                  <c:v>1294.3484661593</c:v>
                </c:pt>
                <c:pt idx="64">
                  <c:v>1274.90351041236</c:v>
                </c:pt>
                <c:pt idx="65">
                  <c:v>1277.88248781027</c:v>
                </c:pt>
                <c:pt idx="66">
                  <c:v>1367.4920755660501</c:v>
                </c:pt>
                <c:pt idx="67">
                  <c:v>1352.5289065110201</c:v>
                </c:pt>
                <c:pt idx="68">
                  <c:v>1372.41348111666</c:v>
                </c:pt>
                <c:pt idx="69">
                  <c:v>1420.7470951021501</c:v>
                </c:pt>
                <c:pt idx="70">
                  <c:v>1407.2044457987399</c:v>
                </c:pt>
                <c:pt idx="71">
                  <c:v>1386.30703260583</c:v>
                </c:pt>
                <c:pt idx="72">
                  <c:v>1383.30815852967</c:v>
                </c:pt>
                <c:pt idx="73">
                  <c:v>1384.2508832977501</c:v>
                </c:pt>
                <c:pt idx="74">
                  <c:v>1386.39024942129</c:v>
                </c:pt>
                <c:pt idx="75">
                  <c:v>1387.6776078856301</c:v>
                </c:pt>
                <c:pt idx="76">
                  <c:v>1388.8628158199299</c:v>
                </c:pt>
                <c:pt idx="77">
                  <c:v>1390.1596101395601</c:v>
                </c:pt>
                <c:pt idx="78">
                  <c:v>1391.5697980495499</c:v>
                </c:pt>
                <c:pt idx="79">
                  <c:v>1393.1613145327401</c:v>
                </c:pt>
                <c:pt idx="80">
                  <c:v>1395.27446706316</c:v>
                </c:pt>
                <c:pt idx="81">
                  <c:v>1396.54749847422</c:v>
                </c:pt>
                <c:pt idx="82">
                  <c:v>1396.69783514908</c:v>
                </c:pt>
                <c:pt idx="83">
                  <c:v>1396.8810285249201</c:v>
                </c:pt>
                <c:pt idx="84">
                  <c:v>1397.7820745092499</c:v>
                </c:pt>
                <c:pt idx="85">
                  <c:v>1398.0529133305099</c:v>
                </c:pt>
                <c:pt idx="86">
                  <c:v>1398.30957773821</c:v>
                </c:pt>
                <c:pt idx="87">
                  <c:v>1398.3297762320501</c:v>
                </c:pt>
                <c:pt idx="88">
                  <c:v>1398.2877442280801</c:v>
                </c:pt>
              </c:numCache>
            </c:numRef>
          </c:val>
          <c:smooth val="0"/>
          <c:extLst xmlns:c16r2="http://schemas.microsoft.com/office/drawing/2015/06/chart">
            <c:ext xmlns:c16="http://schemas.microsoft.com/office/drawing/2014/chart" uri="{C3380CC4-5D6E-409C-BE32-E72D297353CC}">
              <c16:uniqueId val="{00000001-C148-4388-B247-6985B3F13A37}"/>
            </c:ext>
          </c:extLst>
        </c:ser>
        <c:dLbls>
          <c:showLegendKey val="0"/>
          <c:showVal val="0"/>
          <c:showCatName val="0"/>
          <c:showSerName val="0"/>
          <c:showPercent val="0"/>
          <c:showBubbleSize val="0"/>
        </c:dLbls>
        <c:smooth val="0"/>
        <c:axId val="858915840"/>
        <c:axId val="858916232"/>
        <c:extLst xmlns:c16r2="http://schemas.microsoft.com/office/drawing/2015/06/chart"/>
      </c:lineChart>
      <c:dateAx>
        <c:axId val="858915840"/>
        <c:scaling>
          <c:orientation val="minMax"/>
          <c:max val="44713"/>
        </c:scaling>
        <c:delete val="0"/>
        <c:axPos val="b"/>
        <c:title>
          <c:tx>
            <c:rich>
              <a:bodyPr/>
              <a:lstStyle/>
              <a:p>
                <a:pPr>
                  <a:defRPr b="1"/>
                </a:pPr>
                <a:r>
                  <a:rPr lang="en-US" b="1"/>
                  <a:t>Quarterly</a:t>
                </a:r>
              </a:p>
            </c:rich>
          </c:tx>
          <c:layout>
            <c:manualLayout>
              <c:xMode val="edge"/>
              <c:yMode val="edge"/>
              <c:x val="0.44560337190555588"/>
              <c:y val="0.8443676683271736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16232"/>
        <c:crossesAt val="0"/>
        <c:auto val="1"/>
        <c:lblOffset val="100"/>
        <c:baseTimeUnit val="months"/>
        <c:majorUnit val="3"/>
        <c:majorTimeUnit val="years"/>
        <c:minorUnit val="1"/>
        <c:minorTimeUnit val="years"/>
      </c:dateAx>
      <c:valAx>
        <c:axId val="858916232"/>
        <c:scaling>
          <c:orientation val="minMax"/>
          <c:min val="800"/>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w="9525">
            <a:noFill/>
          </a:ln>
        </c:spPr>
        <c:txPr>
          <a:bodyPr rot="0" vert="horz"/>
          <a:lstStyle/>
          <a:p>
            <a:pPr>
              <a:defRPr/>
            </a:pPr>
            <a:endParaRPr lang="en-US"/>
          </a:p>
        </c:txPr>
        <c:crossAx val="858915840"/>
        <c:crosses val="autoZero"/>
        <c:crossBetween val="between"/>
      </c:valAx>
      <c:spPr>
        <a:noFill/>
        <a:ln w="25400">
          <a:noFill/>
        </a:ln>
      </c:spPr>
    </c:plotArea>
    <c:legend>
      <c:legendPos val="r"/>
      <c:layout>
        <c:manualLayout>
          <c:xMode val="edge"/>
          <c:yMode val="edge"/>
          <c:x val="0.23966784545265607"/>
          <c:y val="0.89512472358893636"/>
          <c:w val="0.51846296046698082"/>
          <c:h val="0.10374149659863929"/>
        </c:manualLayout>
      </c:layout>
      <c:overlay val="0"/>
      <c:spPr>
        <a:solidFill>
          <a:srgbClr val="FFFFFF"/>
        </a:solidFill>
        <a:ln w="25400">
          <a:noFill/>
        </a:ln>
      </c:spPr>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0"/>
          <c:order val="0"/>
          <c:tx>
            <c:strRef>
              <c:f>'Data Fig 1.14'!$B$5</c:f>
              <c:strCache>
                <c:ptCount val="1"/>
                <c:pt idx="0">
                  <c:v>Budget Update</c:v>
                </c:pt>
              </c:strCache>
            </c:strRef>
          </c:tx>
          <c:spPr>
            <a:ln w="38100">
              <a:solidFill>
                <a:srgbClr val="0083AC"/>
              </a:solidFill>
            </a:ln>
          </c:spPr>
          <c:marker>
            <c:symbol val="none"/>
          </c:marker>
          <c:cat>
            <c:numRef>
              <c:f>'Data Fig 1.14'!$A$6:$A$94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1.14'!$B$6:$B$94</c:f>
              <c:numCache>
                <c:formatCode>0.0</c:formatCode>
                <c:ptCount val="89"/>
                <c:pt idx="0">
                  <c:v>-4.9875789932447097</c:v>
                </c:pt>
                <c:pt idx="1">
                  <c:v>-4.5979681196073798</c:v>
                </c:pt>
                <c:pt idx="2">
                  <c:v>-3.24237560192616</c:v>
                </c:pt>
                <c:pt idx="3">
                  <c:v>-2.3478921572720299</c:v>
                </c:pt>
                <c:pt idx="4">
                  <c:v>-1.5029166564399601</c:v>
                </c:pt>
                <c:pt idx="5">
                  <c:v>-0.79671325572964902</c:v>
                </c:pt>
                <c:pt idx="6">
                  <c:v>-0.81268614156263796</c:v>
                </c:pt>
                <c:pt idx="7">
                  <c:v>-1.40287881614126</c:v>
                </c:pt>
                <c:pt idx="8">
                  <c:v>-1.65705054234941</c:v>
                </c:pt>
                <c:pt idx="9">
                  <c:v>-2.0979549854791801</c:v>
                </c:pt>
                <c:pt idx="10">
                  <c:v>-2.1727419644460402</c:v>
                </c:pt>
                <c:pt idx="11">
                  <c:v>-1.87745500543707</c:v>
                </c:pt>
                <c:pt idx="12">
                  <c:v>-2.4027351523943499</c:v>
                </c:pt>
                <c:pt idx="13">
                  <c:v>-2.41241780748086</c:v>
                </c:pt>
                <c:pt idx="14">
                  <c:v>-2.4428817532265801</c:v>
                </c:pt>
                <c:pt idx="15">
                  <c:v>-2.8260628875110698</c:v>
                </c:pt>
                <c:pt idx="16">
                  <c:v>-2.8606467961704398</c:v>
                </c:pt>
                <c:pt idx="17">
                  <c:v>-3.8074168560077499</c:v>
                </c:pt>
                <c:pt idx="18">
                  <c:v>-4.5645892980873501</c:v>
                </c:pt>
                <c:pt idx="19">
                  <c:v>-5.1379410718328504</c:v>
                </c:pt>
                <c:pt idx="20">
                  <c:v>-6.13057121718498</c:v>
                </c:pt>
                <c:pt idx="21">
                  <c:v>-6.5612966551732796</c:v>
                </c:pt>
                <c:pt idx="22">
                  <c:v>-7.0774380607508602</c:v>
                </c:pt>
                <c:pt idx="23">
                  <c:v>-7.8181394092661201</c:v>
                </c:pt>
                <c:pt idx="24">
                  <c:v>-7.6478059274293999</c:v>
                </c:pt>
                <c:pt idx="25">
                  <c:v>-7.3162211970465298</c:v>
                </c:pt>
                <c:pt idx="26">
                  <c:v>-7.13985620876357</c:v>
                </c:pt>
                <c:pt idx="27">
                  <c:v>-6.7553426505127501</c:v>
                </c:pt>
                <c:pt idx="28">
                  <c:v>-6.9447214987147801</c:v>
                </c:pt>
                <c:pt idx="29">
                  <c:v>-7.1049982480826204</c:v>
                </c:pt>
                <c:pt idx="30">
                  <c:v>-6.7930765496211496</c:v>
                </c:pt>
                <c:pt idx="31">
                  <c:v>-6.6510310410006799</c:v>
                </c:pt>
                <c:pt idx="32">
                  <c:v>-7.0905926110120499</c:v>
                </c:pt>
                <c:pt idx="33">
                  <c:v>-7.4233316783046801</c:v>
                </c:pt>
                <c:pt idx="34">
                  <c:v>-7.6735296443729704</c:v>
                </c:pt>
                <c:pt idx="35">
                  <c:v>-7.0199688728270297</c:v>
                </c:pt>
                <c:pt idx="36">
                  <c:v>-4.93812828157568</c:v>
                </c:pt>
                <c:pt idx="37">
                  <c:v>-2.6738276133088799</c:v>
                </c:pt>
                <c:pt idx="38">
                  <c:v>-2.2650198215280999</c:v>
                </c:pt>
                <c:pt idx="39">
                  <c:v>-1.49345967658873</c:v>
                </c:pt>
                <c:pt idx="40">
                  <c:v>-1.76996548516472</c:v>
                </c:pt>
                <c:pt idx="41">
                  <c:v>-2.4103533576011098</c:v>
                </c:pt>
                <c:pt idx="42">
                  <c:v>-2.2411730542994199</c:v>
                </c:pt>
                <c:pt idx="43">
                  <c:v>-2.78820006196</c:v>
                </c:pt>
                <c:pt idx="44">
                  <c:v>-2.9338594002060199</c:v>
                </c:pt>
                <c:pt idx="45">
                  <c:v>-3.2413684074370299</c:v>
                </c:pt>
                <c:pt idx="46">
                  <c:v>-2.7998712267545298</c:v>
                </c:pt>
                <c:pt idx="47">
                  <c:v>-3.17121562483876</c:v>
                </c:pt>
                <c:pt idx="48">
                  <c:v>-3.6035365978375</c:v>
                </c:pt>
                <c:pt idx="49">
                  <c:v>-3.6152790400059298</c:v>
                </c:pt>
                <c:pt idx="50">
                  <c:v>-3.9190265404774598</c:v>
                </c:pt>
                <c:pt idx="51">
                  <c:v>-3.6577178121752199</c:v>
                </c:pt>
                <c:pt idx="52">
                  <c:v>-3.5925707520216399</c:v>
                </c:pt>
                <c:pt idx="53">
                  <c:v>-3.65841593063625</c:v>
                </c:pt>
                <c:pt idx="54">
                  <c:v>-3.0876306077401399</c:v>
                </c:pt>
                <c:pt idx="55">
                  <c:v>-2.5555106289627401</c:v>
                </c:pt>
                <c:pt idx="56">
                  <c:v>-2.5163743925628501</c:v>
                </c:pt>
                <c:pt idx="57">
                  <c:v>-2.5744295060872102</c:v>
                </c:pt>
                <c:pt idx="58">
                  <c:v>-3.18596065257521</c:v>
                </c:pt>
                <c:pt idx="59">
                  <c:v>-3.5903343821486602</c:v>
                </c:pt>
                <c:pt idx="60">
                  <c:v>-3.5625808610760799</c:v>
                </c:pt>
                <c:pt idx="61">
                  <c:v>-3.22988825352305</c:v>
                </c:pt>
                <c:pt idx="62">
                  <c:v>-3.0268263339468202</c:v>
                </c:pt>
                <c:pt idx="63">
                  <c:v>-2.7346372992904202</c:v>
                </c:pt>
                <c:pt idx="64">
                  <c:v>-2.3974144085420699</c:v>
                </c:pt>
                <c:pt idx="65">
                  <c:v>-2.5427818546719099</c:v>
                </c:pt>
                <c:pt idx="66">
                  <c:v>-2.2651908775781799</c:v>
                </c:pt>
                <c:pt idx="67">
                  <c:v>-2.7195297549202802</c:v>
                </c:pt>
                <c:pt idx="68">
                  <c:v>-2.6956458318138701</c:v>
                </c:pt>
                <c:pt idx="69">
                  <c:v>-2.4954957859181901</c:v>
                </c:pt>
                <c:pt idx="70">
                  <c:v>-2.6739062174758201</c:v>
                </c:pt>
                <c:pt idx="71">
                  <c:v>-2.36857965862812</c:v>
                </c:pt>
                <c:pt idx="72">
                  <c:v>-2.6072680391326899</c:v>
                </c:pt>
                <c:pt idx="73">
                  <c:v>-2.86343935074779</c:v>
                </c:pt>
                <c:pt idx="74">
                  <c:v>-2.9763926642456102</c:v>
                </c:pt>
                <c:pt idx="75">
                  <c:v>-3.1058162910004699</c:v>
                </c:pt>
                <c:pt idx="76">
                  <c:v>-3.08995643644817</c:v>
                </c:pt>
                <c:pt idx="77">
                  <c:v>-3.04292637856582</c:v>
                </c:pt>
                <c:pt idx="78">
                  <c:v>-3.0041620136207801</c:v>
                </c:pt>
                <c:pt idx="79">
                  <c:v>-2.9882976145498401</c:v>
                </c:pt>
                <c:pt idx="80">
                  <c:v>-2.98343528262847</c:v>
                </c:pt>
                <c:pt idx="81">
                  <c:v>-2.9824191259609698</c:v>
                </c:pt>
                <c:pt idx="82">
                  <c:v>-2.9878364405523299</c:v>
                </c:pt>
                <c:pt idx="83">
                  <c:v>-2.9993353851189299</c:v>
                </c:pt>
                <c:pt idx="84">
                  <c:v>-3.0219133129303701</c:v>
                </c:pt>
                <c:pt idx="85">
                  <c:v>-3.0507355435402901</c:v>
                </c:pt>
                <c:pt idx="86">
                  <c:v>-3.08308894388801</c:v>
                </c:pt>
                <c:pt idx="87">
                  <c:v>-3.11279159506757</c:v>
                </c:pt>
                <c:pt idx="88">
                  <c:v>-3.1380109242820402</c:v>
                </c:pt>
              </c:numCache>
            </c:numRef>
          </c:val>
          <c:smooth val="0"/>
          <c:extLst xmlns:c16r2="http://schemas.microsoft.com/office/drawing/2015/06/chart">
            <c:ext xmlns:c16="http://schemas.microsoft.com/office/drawing/2014/chart" uri="{C3380CC4-5D6E-409C-BE32-E72D297353CC}">
              <c16:uniqueId val="{00000000-D136-4CA9-A6D0-B2911B1BDBE7}"/>
            </c:ext>
          </c:extLst>
        </c:ser>
        <c:ser>
          <c:idx val="1"/>
          <c:order val="1"/>
          <c:tx>
            <c:strRef>
              <c:f>'Data Fig 1.14'!$C$5</c:f>
              <c:strCache>
                <c:ptCount val="1"/>
                <c:pt idx="0">
                  <c:v>Half Year Update</c:v>
                </c:pt>
              </c:strCache>
            </c:strRef>
          </c:tx>
          <c:spPr>
            <a:ln w="38100">
              <a:solidFill>
                <a:srgbClr val="3E403A"/>
              </a:solidFill>
            </a:ln>
          </c:spPr>
          <c:marker>
            <c:symbol val="none"/>
          </c:marker>
          <c:cat>
            <c:numRef>
              <c:f>'Data Fig 1.14'!$A$6:$A$94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1.14'!$C$6:$C$94</c:f>
              <c:numCache>
                <c:formatCode>0.0</c:formatCode>
                <c:ptCount val="89"/>
                <c:pt idx="0">
                  <c:v>-4.9877528961567599</c:v>
                </c:pt>
                <c:pt idx="1">
                  <c:v>-4.5980867829737404</c:v>
                </c:pt>
                <c:pt idx="2">
                  <c:v>-3.24243038659097</c:v>
                </c:pt>
                <c:pt idx="3">
                  <c:v>-2.3478921572720299</c:v>
                </c:pt>
                <c:pt idx="4">
                  <c:v>-1.5029166564399601</c:v>
                </c:pt>
                <c:pt idx="5">
                  <c:v>-0.79671325572964902</c:v>
                </c:pt>
                <c:pt idx="6">
                  <c:v>-0.81268614156263796</c:v>
                </c:pt>
                <c:pt idx="7">
                  <c:v>-1.40286791279679</c:v>
                </c:pt>
                <c:pt idx="8">
                  <c:v>-1.6577943258046599</c:v>
                </c:pt>
                <c:pt idx="9">
                  <c:v>-2.0986954055587002</c:v>
                </c:pt>
                <c:pt idx="10">
                  <c:v>-2.1734738921268599</c:v>
                </c:pt>
                <c:pt idx="11">
                  <c:v>-1.87819474342188</c:v>
                </c:pt>
                <c:pt idx="12">
                  <c:v>-2.4027526681052001</c:v>
                </c:pt>
                <c:pt idx="13">
                  <c:v>-2.4116991843627602</c:v>
                </c:pt>
                <c:pt idx="14">
                  <c:v>-2.4421757180377801</c:v>
                </c:pt>
                <c:pt idx="15">
                  <c:v>-2.8253709034543801</c:v>
                </c:pt>
                <c:pt idx="16">
                  <c:v>-2.8606467961704398</c:v>
                </c:pt>
                <c:pt idx="17">
                  <c:v>-3.8080812107200201</c:v>
                </c:pt>
                <c:pt idx="18">
                  <c:v>-4.5652131282560804</c:v>
                </c:pt>
                <c:pt idx="19">
                  <c:v>-5.13858792328341</c:v>
                </c:pt>
                <c:pt idx="20">
                  <c:v>-6.1312481264390497</c:v>
                </c:pt>
                <c:pt idx="21">
                  <c:v>-6.56192585508267</c:v>
                </c:pt>
                <c:pt idx="22">
                  <c:v>-7.07814833250373</c:v>
                </c:pt>
                <c:pt idx="23">
                  <c:v>-7.8188012153577002</c:v>
                </c:pt>
                <c:pt idx="24">
                  <c:v>-7.6477594525942196</c:v>
                </c:pt>
                <c:pt idx="25">
                  <c:v>-7.3154867656358196</c:v>
                </c:pt>
                <c:pt idx="26">
                  <c:v>-7.1397717119238804</c:v>
                </c:pt>
                <c:pt idx="27">
                  <c:v>-6.7553819232490904</c:v>
                </c:pt>
                <c:pt idx="28">
                  <c:v>-6.9447214987147801</c:v>
                </c:pt>
                <c:pt idx="29">
                  <c:v>-7.1054358586476498</c:v>
                </c:pt>
                <c:pt idx="30">
                  <c:v>-6.7935108715811499</c:v>
                </c:pt>
                <c:pt idx="31">
                  <c:v>-6.6510310410006799</c:v>
                </c:pt>
                <c:pt idx="32">
                  <c:v>-7.0909677726572804</c:v>
                </c:pt>
                <c:pt idx="33">
                  <c:v>-7.4236453722387097</c:v>
                </c:pt>
                <c:pt idx="34">
                  <c:v>-7.6743805923324704</c:v>
                </c:pt>
                <c:pt idx="35">
                  <c:v>-7.0204964520298603</c:v>
                </c:pt>
                <c:pt idx="36">
                  <c:v>-4.9382585751978798</c:v>
                </c:pt>
                <c:pt idx="37">
                  <c:v>-2.6737995934022099</c:v>
                </c:pt>
                <c:pt idx="38">
                  <c:v>-2.2660498843533099</c:v>
                </c:pt>
                <c:pt idx="39">
                  <c:v>-1.4939823564855099</c:v>
                </c:pt>
                <c:pt idx="40">
                  <c:v>-1.7683686176836799</c:v>
                </c:pt>
                <c:pt idx="41">
                  <c:v>-2.41002021339715</c:v>
                </c:pt>
                <c:pt idx="42">
                  <c:v>-2.2412064292592802</c:v>
                </c:pt>
                <c:pt idx="43">
                  <c:v>-2.78871923483563</c:v>
                </c:pt>
                <c:pt idx="44">
                  <c:v>-2.9321879904187602</c:v>
                </c:pt>
                <c:pt idx="45">
                  <c:v>-3.2402528977871401</c:v>
                </c:pt>
                <c:pt idx="46">
                  <c:v>-2.8010528209352299</c:v>
                </c:pt>
                <c:pt idx="47">
                  <c:v>-3.1735608515987401</c:v>
                </c:pt>
                <c:pt idx="48">
                  <c:v>-3.6014299727114998</c:v>
                </c:pt>
                <c:pt idx="49">
                  <c:v>-3.6190785354882</c:v>
                </c:pt>
                <c:pt idx="50">
                  <c:v>-3.9190083945678298</c:v>
                </c:pt>
                <c:pt idx="51">
                  <c:v>-3.6600507688911699</c:v>
                </c:pt>
                <c:pt idx="52">
                  <c:v>-3.5923462039640599</c:v>
                </c:pt>
                <c:pt idx="53">
                  <c:v>-3.6652253533167398</c:v>
                </c:pt>
                <c:pt idx="54">
                  <c:v>-3.0911806043569898</c:v>
                </c:pt>
                <c:pt idx="55">
                  <c:v>-2.56160648521056</c:v>
                </c:pt>
                <c:pt idx="56">
                  <c:v>-2.5284776625026399</c:v>
                </c:pt>
                <c:pt idx="57">
                  <c:v>-2.5823238819916101</c:v>
                </c:pt>
                <c:pt idx="58">
                  <c:v>-3.2024711456180901</c:v>
                </c:pt>
                <c:pt idx="59">
                  <c:v>-3.6131020106470402</c:v>
                </c:pt>
                <c:pt idx="60">
                  <c:v>-3.6020618471879899</c:v>
                </c:pt>
                <c:pt idx="61">
                  <c:v>-3.2631270310552898</c:v>
                </c:pt>
                <c:pt idx="62">
                  <c:v>-3.0988190168567602</c:v>
                </c:pt>
                <c:pt idx="63">
                  <c:v>-2.8744664725357998</c:v>
                </c:pt>
                <c:pt idx="64">
                  <c:v>-2.6759656737106901</c:v>
                </c:pt>
                <c:pt idx="65">
                  <c:v>-2.8120475062349</c:v>
                </c:pt>
                <c:pt idx="66">
                  <c:v>-2.5388032561743699</c:v>
                </c:pt>
                <c:pt idx="67">
                  <c:v>-3.0004799860917402</c:v>
                </c:pt>
                <c:pt idx="68">
                  <c:v>-2.8922675123589201</c:v>
                </c:pt>
                <c:pt idx="69">
                  <c:v>-2.48240284188907</c:v>
                </c:pt>
                <c:pt idx="70">
                  <c:v>-2.5247991095405</c:v>
                </c:pt>
                <c:pt idx="71">
                  <c:v>-2.0942278146900102</c:v>
                </c:pt>
                <c:pt idx="72">
                  <c:v>-2.0897225348943298</c:v>
                </c:pt>
                <c:pt idx="73">
                  <c:v>-2.3215847784690999</c:v>
                </c:pt>
                <c:pt idx="74">
                  <c:v>-2.2886340322273702</c:v>
                </c:pt>
                <c:pt idx="75">
                  <c:v>-2.2642853202769602</c:v>
                </c:pt>
                <c:pt idx="76">
                  <c:v>-2.2753585682552799</c:v>
                </c:pt>
                <c:pt idx="77">
                  <c:v>-2.3319447716485602</c:v>
                </c:pt>
                <c:pt idx="78">
                  <c:v>-2.44052888826366</c:v>
                </c:pt>
                <c:pt idx="79">
                  <c:v>-2.5707423561400899</c:v>
                </c:pt>
                <c:pt idx="80">
                  <c:v>-2.7093446047574998</c:v>
                </c:pt>
                <c:pt idx="81">
                  <c:v>-2.8536643580906502</c:v>
                </c:pt>
                <c:pt idx="82">
                  <c:v>-3.0025233554442599</c:v>
                </c:pt>
                <c:pt idx="83">
                  <c:v>-3.1590305888377102</c:v>
                </c:pt>
                <c:pt idx="84">
                  <c:v>-3.3153921491382001</c:v>
                </c:pt>
                <c:pt idx="85">
                  <c:v>-3.4773521363740398</c:v>
                </c:pt>
                <c:pt idx="86">
                  <c:v>-3.63251345092239</c:v>
                </c:pt>
                <c:pt idx="87">
                  <c:v>-3.7820089313254401</c:v>
                </c:pt>
                <c:pt idx="88">
                  <c:v>-3.92887134880554</c:v>
                </c:pt>
              </c:numCache>
            </c:numRef>
          </c:val>
          <c:smooth val="0"/>
          <c:extLst xmlns:c16r2="http://schemas.microsoft.com/office/drawing/2015/06/chart">
            <c:ext xmlns:c16="http://schemas.microsoft.com/office/drawing/2014/chart" uri="{C3380CC4-5D6E-409C-BE32-E72D297353CC}">
              <c16:uniqueId val="{00000001-D136-4CA9-A6D0-B2911B1BDBE7}"/>
            </c:ext>
          </c:extLst>
        </c:ser>
        <c:dLbls>
          <c:showLegendKey val="0"/>
          <c:showVal val="0"/>
          <c:showCatName val="0"/>
          <c:showSerName val="0"/>
          <c:showPercent val="0"/>
          <c:showBubbleSize val="0"/>
        </c:dLbls>
        <c:smooth val="0"/>
        <c:axId val="858920936"/>
        <c:axId val="858920544"/>
      </c:lineChart>
      <c:dateAx>
        <c:axId val="858920936"/>
        <c:scaling>
          <c:orientation val="minMax"/>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20544"/>
        <c:crosses val="autoZero"/>
        <c:auto val="1"/>
        <c:lblOffset val="100"/>
        <c:baseTimeUnit val="months"/>
        <c:majorUnit val="36"/>
        <c:majorTimeUnit val="months"/>
        <c:minorUnit val="12"/>
        <c:minorTimeUnit val="days"/>
      </c:dateAx>
      <c:valAx>
        <c:axId val="858920544"/>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20936"/>
        <c:crosses val="autoZero"/>
        <c:crossBetween val="between"/>
      </c:valAx>
      <c:spPr>
        <a:noFill/>
        <a:ln w="25400">
          <a:noFill/>
        </a:ln>
      </c:spPr>
    </c:plotArea>
    <c:legend>
      <c:legendPos val="b"/>
      <c:layout>
        <c:manualLayout>
          <c:xMode val="edge"/>
          <c:yMode val="edge"/>
          <c:x val="0.24469318258294637"/>
          <c:y val="0.93299968999937999"/>
          <c:w val="0.50240839895013123"/>
          <c:h val="5.4401884803769611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964762097045559E-2"/>
          <c:y val="0.11073446327683679"/>
          <c:w val="0.89533142203378424"/>
          <c:h val="0.68360812041354435"/>
        </c:manualLayout>
      </c:layout>
      <c:lineChart>
        <c:grouping val="standard"/>
        <c:varyColors val="0"/>
        <c:ser>
          <c:idx val="0"/>
          <c:order val="0"/>
          <c:tx>
            <c:strRef>
              <c:f>'Data Fig 1.15'!$C$4</c:f>
              <c:strCache>
                <c:ptCount val="1"/>
                <c:pt idx="0">
                  <c:v>Trend</c:v>
                </c:pt>
              </c:strCache>
            </c:strRef>
          </c:tx>
          <c:spPr>
            <a:ln w="38100">
              <a:solidFill>
                <a:srgbClr val="0083AC"/>
              </a:solidFill>
            </a:ln>
          </c:spPr>
          <c:marker>
            <c:symbol val="none"/>
          </c:marker>
          <c:cat>
            <c:numRef>
              <c:f>'Data Fig 1.15'!$A$5:$A$134</c:f>
              <c:numCache>
                <c:formatCode>mmm\-yy</c:formatCode>
                <c:ptCount val="130"/>
                <c:pt idx="0">
                  <c:v>32933</c:v>
                </c:pt>
                <c:pt idx="1">
                  <c:v>33025</c:v>
                </c:pt>
                <c:pt idx="2">
                  <c:v>33117</c:v>
                </c:pt>
                <c:pt idx="3">
                  <c:v>33208</c:v>
                </c:pt>
                <c:pt idx="4">
                  <c:v>33298</c:v>
                </c:pt>
                <c:pt idx="5">
                  <c:v>33390</c:v>
                </c:pt>
                <c:pt idx="6">
                  <c:v>33482</c:v>
                </c:pt>
                <c:pt idx="7">
                  <c:v>33573</c:v>
                </c:pt>
                <c:pt idx="8">
                  <c:v>33664</c:v>
                </c:pt>
                <c:pt idx="9">
                  <c:v>33756</c:v>
                </c:pt>
                <c:pt idx="10">
                  <c:v>33848</c:v>
                </c:pt>
                <c:pt idx="11">
                  <c:v>33939</c:v>
                </c:pt>
                <c:pt idx="12">
                  <c:v>34029</c:v>
                </c:pt>
                <c:pt idx="13">
                  <c:v>34121</c:v>
                </c:pt>
                <c:pt idx="14">
                  <c:v>34213</c:v>
                </c:pt>
                <c:pt idx="15">
                  <c:v>34304</c:v>
                </c:pt>
                <c:pt idx="16">
                  <c:v>34394</c:v>
                </c:pt>
                <c:pt idx="17">
                  <c:v>34486</c:v>
                </c:pt>
                <c:pt idx="18">
                  <c:v>34578</c:v>
                </c:pt>
                <c:pt idx="19">
                  <c:v>34669</c:v>
                </c:pt>
                <c:pt idx="20">
                  <c:v>34759</c:v>
                </c:pt>
                <c:pt idx="21">
                  <c:v>34851</c:v>
                </c:pt>
                <c:pt idx="22">
                  <c:v>34943</c:v>
                </c:pt>
                <c:pt idx="23">
                  <c:v>35034</c:v>
                </c:pt>
                <c:pt idx="24">
                  <c:v>35125</c:v>
                </c:pt>
                <c:pt idx="25">
                  <c:v>35217</c:v>
                </c:pt>
                <c:pt idx="26">
                  <c:v>35309</c:v>
                </c:pt>
                <c:pt idx="27">
                  <c:v>35400</c:v>
                </c:pt>
                <c:pt idx="28">
                  <c:v>35490</c:v>
                </c:pt>
                <c:pt idx="29">
                  <c:v>35582</c:v>
                </c:pt>
                <c:pt idx="30">
                  <c:v>35674</c:v>
                </c:pt>
                <c:pt idx="31">
                  <c:v>35765</c:v>
                </c:pt>
                <c:pt idx="32">
                  <c:v>35855</c:v>
                </c:pt>
                <c:pt idx="33">
                  <c:v>35947</c:v>
                </c:pt>
                <c:pt idx="34">
                  <c:v>36039</c:v>
                </c:pt>
                <c:pt idx="35">
                  <c:v>36130</c:v>
                </c:pt>
                <c:pt idx="36">
                  <c:v>36220</c:v>
                </c:pt>
                <c:pt idx="37">
                  <c:v>36312</c:v>
                </c:pt>
                <c:pt idx="38">
                  <c:v>36404</c:v>
                </c:pt>
                <c:pt idx="39">
                  <c:v>36495</c:v>
                </c:pt>
                <c:pt idx="40">
                  <c:v>36586</c:v>
                </c:pt>
                <c:pt idx="41">
                  <c:v>36678</c:v>
                </c:pt>
                <c:pt idx="42">
                  <c:v>36770</c:v>
                </c:pt>
                <c:pt idx="43">
                  <c:v>36861</c:v>
                </c:pt>
                <c:pt idx="44">
                  <c:v>36951</c:v>
                </c:pt>
                <c:pt idx="45">
                  <c:v>37043</c:v>
                </c:pt>
                <c:pt idx="46">
                  <c:v>37135</c:v>
                </c:pt>
                <c:pt idx="47">
                  <c:v>37226</c:v>
                </c:pt>
                <c:pt idx="48">
                  <c:v>37316</c:v>
                </c:pt>
                <c:pt idx="49">
                  <c:v>37408</c:v>
                </c:pt>
                <c:pt idx="50">
                  <c:v>37500</c:v>
                </c:pt>
                <c:pt idx="51">
                  <c:v>37591</c:v>
                </c:pt>
                <c:pt idx="52">
                  <c:v>37681</c:v>
                </c:pt>
                <c:pt idx="53">
                  <c:v>37773</c:v>
                </c:pt>
                <c:pt idx="54">
                  <c:v>37865</c:v>
                </c:pt>
                <c:pt idx="55">
                  <c:v>37956</c:v>
                </c:pt>
                <c:pt idx="56">
                  <c:v>38047</c:v>
                </c:pt>
                <c:pt idx="57">
                  <c:v>38139</c:v>
                </c:pt>
                <c:pt idx="58">
                  <c:v>38231</c:v>
                </c:pt>
                <c:pt idx="59">
                  <c:v>38322</c:v>
                </c:pt>
                <c:pt idx="60">
                  <c:v>38412</c:v>
                </c:pt>
                <c:pt idx="61">
                  <c:v>38504</c:v>
                </c:pt>
                <c:pt idx="62">
                  <c:v>38596</c:v>
                </c:pt>
                <c:pt idx="63">
                  <c:v>38687</c:v>
                </c:pt>
                <c:pt idx="64">
                  <c:v>38777</c:v>
                </c:pt>
                <c:pt idx="65">
                  <c:v>38869</c:v>
                </c:pt>
                <c:pt idx="66">
                  <c:v>38961</c:v>
                </c:pt>
                <c:pt idx="67">
                  <c:v>39052</c:v>
                </c:pt>
                <c:pt idx="68">
                  <c:v>39142</c:v>
                </c:pt>
                <c:pt idx="69">
                  <c:v>39234</c:v>
                </c:pt>
                <c:pt idx="70">
                  <c:v>39326</c:v>
                </c:pt>
                <c:pt idx="71">
                  <c:v>39417</c:v>
                </c:pt>
                <c:pt idx="72">
                  <c:v>39508</c:v>
                </c:pt>
                <c:pt idx="73">
                  <c:v>39600</c:v>
                </c:pt>
                <c:pt idx="74">
                  <c:v>39692</c:v>
                </c:pt>
                <c:pt idx="75">
                  <c:v>39783</c:v>
                </c:pt>
                <c:pt idx="76">
                  <c:v>39873</c:v>
                </c:pt>
                <c:pt idx="77">
                  <c:v>39965</c:v>
                </c:pt>
                <c:pt idx="78">
                  <c:v>40057</c:v>
                </c:pt>
                <c:pt idx="79">
                  <c:v>40148</c:v>
                </c:pt>
                <c:pt idx="80">
                  <c:v>40238</c:v>
                </c:pt>
                <c:pt idx="81">
                  <c:v>40330</c:v>
                </c:pt>
                <c:pt idx="82">
                  <c:v>40422</c:v>
                </c:pt>
                <c:pt idx="83">
                  <c:v>40513</c:v>
                </c:pt>
                <c:pt idx="84">
                  <c:v>40603</c:v>
                </c:pt>
                <c:pt idx="85">
                  <c:v>40695</c:v>
                </c:pt>
                <c:pt idx="86">
                  <c:v>40787</c:v>
                </c:pt>
                <c:pt idx="87">
                  <c:v>40878</c:v>
                </c:pt>
                <c:pt idx="88">
                  <c:v>40969</c:v>
                </c:pt>
                <c:pt idx="89">
                  <c:v>41061</c:v>
                </c:pt>
                <c:pt idx="90">
                  <c:v>41153</c:v>
                </c:pt>
                <c:pt idx="91">
                  <c:v>41244</c:v>
                </c:pt>
                <c:pt idx="92">
                  <c:v>41334</c:v>
                </c:pt>
                <c:pt idx="93">
                  <c:v>41426</c:v>
                </c:pt>
                <c:pt idx="94">
                  <c:v>41518</c:v>
                </c:pt>
                <c:pt idx="95">
                  <c:v>41609</c:v>
                </c:pt>
                <c:pt idx="96">
                  <c:v>41699</c:v>
                </c:pt>
                <c:pt idx="97">
                  <c:v>41791</c:v>
                </c:pt>
                <c:pt idx="98">
                  <c:v>41883</c:v>
                </c:pt>
                <c:pt idx="99">
                  <c:v>41974</c:v>
                </c:pt>
                <c:pt idx="100">
                  <c:v>42064</c:v>
                </c:pt>
                <c:pt idx="101">
                  <c:v>42156</c:v>
                </c:pt>
                <c:pt idx="102">
                  <c:v>42248</c:v>
                </c:pt>
                <c:pt idx="103">
                  <c:v>42339</c:v>
                </c:pt>
                <c:pt idx="104">
                  <c:v>42430</c:v>
                </c:pt>
                <c:pt idx="105">
                  <c:v>42522</c:v>
                </c:pt>
                <c:pt idx="106">
                  <c:v>42614</c:v>
                </c:pt>
                <c:pt idx="107">
                  <c:v>42705</c:v>
                </c:pt>
                <c:pt idx="108">
                  <c:v>42795</c:v>
                </c:pt>
                <c:pt idx="109">
                  <c:v>42887</c:v>
                </c:pt>
                <c:pt idx="110">
                  <c:v>42979</c:v>
                </c:pt>
                <c:pt idx="111">
                  <c:v>43070</c:v>
                </c:pt>
                <c:pt idx="112">
                  <c:v>43160</c:v>
                </c:pt>
                <c:pt idx="113">
                  <c:v>43252</c:v>
                </c:pt>
                <c:pt idx="114">
                  <c:v>43344</c:v>
                </c:pt>
                <c:pt idx="115">
                  <c:v>43435</c:v>
                </c:pt>
                <c:pt idx="116">
                  <c:v>43525</c:v>
                </c:pt>
                <c:pt idx="117">
                  <c:v>43617</c:v>
                </c:pt>
                <c:pt idx="118">
                  <c:v>43709</c:v>
                </c:pt>
                <c:pt idx="119">
                  <c:v>43800</c:v>
                </c:pt>
                <c:pt idx="120">
                  <c:v>43891</c:v>
                </c:pt>
                <c:pt idx="121">
                  <c:v>43983</c:v>
                </c:pt>
                <c:pt idx="122">
                  <c:v>44075</c:v>
                </c:pt>
                <c:pt idx="123">
                  <c:v>44166</c:v>
                </c:pt>
                <c:pt idx="124">
                  <c:v>44256</c:v>
                </c:pt>
                <c:pt idx="125">
                  <c:v>44348</c:v>
                </c:pt>
                <c:pt idx="126">
                  <c:v>44440</c:v>
                </c:pt>
                <c:pt idx="127">
                  <c:v>44531</c:v>
                </c:pt>
                <c:pt idx="128">
                  <c:v>44621</c:v>
                </c:pt>
                <c:pt idx="129">
                  <c:v>44713</c:v>
                </c:pt>
              </c:numCache>
            </c:numRef>
          </c:cat>
          <c:val>
            <c:numRef>
              <c:f>'Data Fig 1.15'!$C$5:$C$134</c:f>
              <c:numCache>
                <c:formatCode>0.0%</c:formatCode>
                <c:ptCount val="130"/>
                <c:pt idx="0">
                  <c:v>0.55547965213623796</c:v>
                </c:pt>
                <c:pt idx="1">
                  <c:v>0.55515327447541596</c:v>
                </c:pt>
                <c:pt idx="2">
                  <c:v>0.55482708831173799</c:v>
                </c:pt>
                <c:pt idx="3">
                  <c:v>0.55450151669440195</c:v>
                </c:pt>
                <c:pt idx="4">
                  <c:v>0.55417714028415499</c:v>
                </c:pt>
                <c:pt idx="5">
                  <c:v>0.55385476299101299</c:v>
                </c:pt>
                <c:pt idx="6">
                  <c:v>0.55353537979842404</c:v>
                </c:pt>
                <c:pt idx="7">
                  <c:v>0.55322009605175404</c:v>
                </c:pt>
                <c:pt idx="8">
                  <c:v>0.55291015165229096</c:v>
                </c:pt>
                <c:pt idx="9">
                  <c:v>0.55260680711128496</c:v>
                </c:pt>
                <c:pt idx="10">
                  <c:v>0.55231139183204503</c:v>
                </c:pt>
                <c:pt idx="11">
                  <c:v>0.55202523865914699</c:v>
                </c:pt>
                <c:pt idx="12">
                  <c:v>0.55174976054491498</c:v>
                </c:pt>
                <c:pt idx="13">
                  <c:v>0.55148647387164595</c:v>
                </c:pt>
                <c:pt idx="14">
                  <c:v>0.55123678483473804</c:v>
                </c:pt>
                <c:pt idx="15">
                  <c:v>0.55100193002827402</c:v>
                </c:pt>
                <c:pt idx="16">
                  <c:v>0.55078285579266595</c:v>
                </c:pt>
                <c:pt idx="17">
                  <c:v>0.55058026112668002</c:v>
                </c:pt>
                <c:pt idx="18">
                  <c:v>0.550394666375845</c:v>
                </c:pt>
                <c:pt idx="19">
                  <c:v>0.55022652564700303</c:v>
                </c:pt>
                <c:pt idx="20">
                  <c:v>0.55007621815838603</c:v>
                </c:pt>
                <c:pt idx="21">
                  <c:v>0.54994404169151201</c:v>
                </c:pt>
                <c:pt idx="22">
                  <c:v>0.54983021198524795</c:v>
                </c:pt>
                <c:pt idx="23">
                  <c:v>0.54973473800140804</c:v>
                </c:pt>
                <c:pt idx="24">
                  <c:v>0.54965747530269804</c:v>
                </c:pt>
                <c:pt idx="25">
                  <c:v>0.54959815034714798</c:v>
                </c:pt>
                <c:pt idx="26">
                  <c:v>0.54955647397696405</c:v>
                </c:pt>
                <c:pt idx="27">
                  <c:v>0.54953217807777399</c:v>
                </c:pt>
                <c:pt idx="28">
                  <c:v>0.54952506965640802</c:v>
                </c:pt>
                <c:pt idx="29">
                  <c:v>0.549534915019665</c:v>
                </c:pt>
                <c:pt idx="30">
                  <c:v>0.54956153116322604</c:v>
                </c:pt>
                <c:pt idx="31">
                  <c:v>0.54960472815898098</c:v>
                </c:pt>
                <c:pt idx="32">
                  <c:v>0.54966429958695495</c:v>
                </c:pt>
                <c:pt idx="33">
                  <c:v>0.54974012645325099</c:v>
                </c:pt>
                <c:pt idx="34">
                  <c:v>0.54983243478773403</c:v>
                </c:pt>
                <c:pt idx="35">
                  <c:v>0.54994172783425999</c:v>
                </c:pt>
                <c:pt idx="36">
                  <c:v>0.55006883672776596</c:v>
                </c:pt>
                <c:pt idx="37">
                  <c:v>0.55021499550821695</c:v>
                </c:pt>
                <c:pt idx="38">
                  <c:v>0.55038173268509705</c:v>
                </c:pt>
                <c:pt idx="39">
                  <c:v>0.55057091324699403</c:v>
                </c:pt>
                <c:pt idx="40">
                  <c:v>0.550784505723109</c:v>
                </c:pt>
                <c:pt idx="41">
                  <c:v>0.551024467435559</c:v>
                </c:pt>
                <c:pt idx="42">
                  <c:v>0.55129252111716998</c:v>
                </c:pt>
                <c:pt idx="43">
                  <c:v>0.55159031122532798</c:v>
                </c:pt>
                <c:pt idx="44">
                  <c:v>0.55191940596471301</c:v>
                </c:pt>
                <c:pt idx="45">
                  <c:v>0.55228119212034998</c:v>
                </c:pt>
                <c:pt idx="46">
                  <c:v>0.55267684345101198</c:v>
                </c:pt>
                <c:pt idx="47">
                  <c:v>0.55310733440344595</c:v>
                </c:pt>
                <c:pt idx="48">
                  <c:v>0.55357348650545402</c:v>
                </c:pt>
                <c:pt idx="49">
                  <c:v>0.55407587054167795</c:v>
                </c:pt>
                <c:pt idx="50">
                  <c:v>0.55461465175764202</c:v>
                </c:pt>
                <c:pt idx="51">
                  <c:v>0.55518971810462403</c:v>
                </c:pt>
                <c:pt idx="52">
                  <c:v>0.55580066037953602</c:v>
                </c:pt>
                <c:pt idx="53">
                  <c:v>0.556446784317979</c:v>
                </c:pt>
                <c:pt idx="54">
                  <c:v>0.55712723409614895</c:v>
                </c:pt>
                <c:pt idx="55">
                  <c:v>0.55784103829222798</c:v>
                </c:pt>
                <c:pt idx="56">
                  <c:v>0.558587020796811</c:v>
                </c:pt>
                <c:pt idx="57">
                  <c:v>0.55936388336936804</c:v>
                </c:pt>
                <c:pt idx="58">
                  <c:v>0.56017022196242405</c:v>
                </c:pt>
                <c:pt idx="59">
                  <c:v>0.561004386551475</c:v>
                </c:pt>
                <c:pt idx="60">
                  <c:v>0.561864763523511</c:v>
                </c:pt>
                <c:pt idx="61">
                  <c:v>0.56274979558423299</c:v>
                </c:pt>
                <c:pt idx="62">
                  <c:v>0.56365787713476401</c:v>
                </c:pt>
                <c:pt idx="63">
                  <c:v>0.56458740366506299</c:v>
                </c:pt>
                <c:pt idx="64">
                  <c:v>0.56553673625948297</c:v>
                </c:pt>
                <c:pt idx="65">
                  <c:v>0.56650435603722804</c:v>
                </c:pt>
                <c:pt idx="66">
                  <c:v>0.56748874912306302</c:v>
                </c:pt>
                <c:pt idx="67">
                  <c:v>0.56848833314454805</c:v>
                </c:pt>
                <c:pt idx="68">
                  <c:v>0.56950145943501496</c:v>
                </c:pt>
                <c:pt idx="69">
                  <c:v>0.57052652470172205</c:v>
                </c:pt>
                <c:pt idx="70">
                  <c:v>0.57156195693626999</c:v>
                </c:pt>
                <c:pt idx="71">
                  <c:v>0.57260620229798698</c:v>
                </c:pt>
                <c:pt idx="72">
                  <c:v>0.573657656752248</c:v>
                </c:pt>
                <c:pt idx="73">
                  <c:v>0.57471465176270498</c:v>
                </c:pt>
                <c:pt idx="74">
                  <c:v>0.57577561712452696</c:v>
                </c:pt>
                <c:pt idx="75">
                  <c:v>0.57683892936203496</c:v>
                </c:pt>
                <c:pt idx="76">
                  <c:v>0.57790294093261196</c:v>
                </c:pt>
                <c:pt idx="77">
                  <c:v>0.57896601087194</c:v>
                </c:pt>
                <c:pt idx="78">
                  <c:v>0.58002635382481305</c:v>
                </c:pt>
                <c:pt idx="79">
                  <c:v>0.58108224605710401</c:v>
                </c:pt>
                <c:pt idx="80">
                  <c:v>0.58213203113648904</c:v>
                </c:pt>
                <c:pt idx="81">
                  <c:v>0.58317408302538298</c:v>
                </c:pt>
                <c:pt idx="82">
                  <c:v>0.58420687452633302</c:v>
                </c:pt>
                <c:pt idx="83">
                  <c:v>0.58522892210658295</c:v>
                </c:pt>
                <c:pt idx="84">
                  <c:v>0.58623879924531497</c:v>
                </c:pt>
                <c:pt idx="85">
                  <c:v>0.58723519607116703</c:v>
                </c:pt>
                <c:pt idx="86">
                  <c:v>0.58821686733310796</c:v>
                </c:pt>
                <c:pt idx="87">
                  <c:v>0.58918264050922997</c:v>
                </c:pt>
                <c:pt idx="88">
                  <c:v>0.59013146202941502</c:v>
                </c:pt>
                <c:pt idx="89">
                  <c:v>0.59106238060744498</c:v>
                </c:pt>
                <c:pt idx="90">
                  <c:v>0.59197453400347499</c:v>
                </c:pt>
                <c:pt idx="91">
                  <c:v>0.59286710367241202</c:v>
                </c:pt>
                <c:pt idx="92">
                  <c:v>0.59373927660394199</c:v>
                </c:pt>
                <c:pt idx="93">
                  <c:v>0.59459020549818398</c:v>
                </c:pt>
                <c:pt idx="94">
                  <c:v>0.595419128133307</c:v>
                </c:pt>
                <c:pt idx="95">
                  <c:v>0.59622539664310203</c:v>
                </c:pt>
                <c:pt idx="96">
                  <c:v>0.59700842440523705</c:v>
                </c:pt>
                <c:pt idx="97">
                  <c:v>0.59776776530160003</c:v>
                </c:pt>
                <c:pt idx="98">
                  <c:v>0.59850303418724904</c:v>
                </c:pt>
                <c:pt idx="99">
                  <c:v>0.59921387747135901</c:v>
                </c:pt>
                <c:pt idx="100">
                  <c:v>0.59989996240620302</c:v>
                </c:pt>
                <c:pt idx="101">
                  <c:v>0.60056083986145903</c:v>
                </c:pt>
                <c:pt idx="102">
                  <c:v>0.60119602727754295</c:v>
                </c:pt>
                <c:pt idx="103">
                  <c:v>0.60180500871077502</c:v>
                </c:pt>
                <c:pt idx="104">
                  <c:v>0.60238721883758395</c:v>
                </c:pt>
                <c:pt idx="105">
                  <c:v>0.60294208714943398</c:v>
                </c:pt>
                <c:pt idx="106">
                  <c:v>0.60346894552503105</c:v>
                </c:pt>
                <c:pt idx="107">
                  <c:v>0.60396714550680397</c:v>
                </c:pt>
                <c:pt idx="108">
                  <c:v>0.60443613733244095</c:v>
                </c:pt>
                <c:pt idx="109">
                  <c:v>0.60487551393947703</c:v>
                </c:pt>
                <c:pt idx="110">
                  <c:v>0.60528499999999996</c:v>
                </c:pt>
                <c:pt idx="111">
                  <c:v>0.6056646</c:v>
                </c:pt>
                <c:pt idx="112">
                  <c:v>0.60601439999999995</c:v>
                </c:pt>
                <c:pt idx="113">
                  <c:v>0.60633479999999995</c:v>
                </c:pt>
                <c:pt idx="114">
                  <c:v>0.60662629999999995</c:v>
                </c:pt>
                <c:pt idx="115">
                  <c:v>0.60688960000000003</c:v>
                </c:pt>
                <c:pt idx="116">
                  <c:v>0.60712569999999999</c:v>
                </c:pt>
                <c:pt idx="117">
                  <c:v>0.60733530000000002</c:v>
                </c:pt>
                <c:pt idx="118">
                  <c:v>0.60751949999999999</c:v>
                </c:pt>
                <c:pt idx="119">
                  <c:v>0.60767939999999998</c:v>
                </c:pt>
                <c:pt idx="120">
                  <c:v>0.60781609999999997</c:v>
                </c:pt>
                <c:pt idx="121">
                  <c:v>0.60793079999999999</c:v>
                </c:pt>
                <c:pt idx="122">
                  <c:v>0.60802469999999997</c:v>
                </c:pt>
                <c:pt idx="123">
                  <c:v>0.6080989</c:v>
                </c:pt>
                <c:pt idx="124">
                  <c:v>0.60815470000000005</c:v>
                </c:pt>
                <c:pt idx="125">
                  <c:v>0.60819319999999999</c:v>
                </c:pt>
                <c:pt idx="126">
                  <c:v>0.60821559999999997</c:v>
                </c:pt>
                <c:pt idx="127">
                  <c:v>0.60822319999999996</c:v>
                </c:pt>
                <c:pt idx="128">
                  <c:v>0.60821700000000001</c:v>
                </c:pt>
                <c:pt idx="129">
                  <c:v>0.60819809999999996</c:v>
                </c:pt>
              </c:numCache>
            </c:numRef>
          </c:val>
          <c:smooth val="0"/>
          <c:extLst xmlns:c16r2="http://schemas.microsoft.com/office/drawing/2015/06/chart">
            <c:ext xmlns:c16="http://schemas.microsoft.com/office/drawing/2014/chart" uri="{C3380CC4-5D6E-409C-BE32-E72D297353CC}">
              <c16:uniqueId val="{00000000-7084-43BC-9944-F59B301BCE25}"/>
            </c:ext>
          </c:extLst>
        </c:ser>
        <c:ser>
          <c:idx val="1"/>
          <c:order val="1"/>
          <c:tx>
            <c:strRef>
              <c:f>'Data Fig 1.15'!$B$4</c:f>
              <c:strCache>
                <c:ptCount val="1"/>
                <c:pt idx="0">
                  <c:v>Actual and Forecast</c:v>
                </c:pt>
              </c:strCache>
            </c:strRef>
          </c:tx>
          <c:spPr>
            <a:ln w="38100">
              <a:solidFill>
                <a:srgbClr val="3E403A"/>
              </a:solidFill>
            </a:ln>
          </c:spPr>
          <c:marker>
            <c:symbol val="none"/>
          </c:marker>
          <c:cat>
            <c:numRef>
              <c:f>'Data Fig 1.15'!$A$5:$A$134</c:f>
              <c:numCache>
                <c:formatCode>mmm\-yy</c:formatCode>
                <c:ptCount val="130"/>
                <c:pt idx="0">
                  <c:v>32933</c:v>
                </c:pt>
                <c:pt idx="1">
                  <c:v>33025</c:v>
                </c:pt>
                <c:pt idx="2">
                  <c:v>33117</c:v>
                </c:pt>
                <c:pt idx="3">
                  <c:v>33208</c:v>
                </c:pt>
                <c:pt idx="4">
                  <c:v>33298</c:v>
                </c:pt>
                <c:pt idx="5">
                  <c:v>33390</c:v>
                </c:pt>
                <c:pt idx="6">
                  <c:v>33482</c:v>
                </c:pt>
                <c:pt idx="7">
                  <c:v>33573</c:v>
                </c:pt>
                <c:pt idx="8">
                  <c:v>33664</c:v>
                </c:pt>
                <c:pt idx="9">
                  <c:v>33756</c:v>
                </c:pt>
                <c:pt idx="10">
                  <c:v>33848</c:v>
                </c:pt>
                <c:pt idx="11">
                  <c:v>33939</c:v>
                </c:pt>
                <c:pt idx="12">
                  <c:v>34029</c:v>
                </c:pt>
                <c:pt idx="13">
                  <c:v>34121</c:v>
                </c:pt>
                <c:pt idx="14">
                  <c:v>34213</c:v>
                </c:pt>
                <c:pt idx="15">
                  <c:v>34304</c:v>
                </c:pt>
                <c:pt idx="16">
                  <c:v>34394</c:v>
                </c:pt>
                <c:pt idx="17">
                  <c:v>34486</c:v>
                </c:pt>
                <c:pt idx="18">
                  <c:v>34578</c:v>
                </c:pt>
                <c:pt idx="19">
                  <c:v>34669</c:v>
                </c:pt>
                <c:pt idx="20">
                  <c:v>34759</c:v>
                </c:pt>
                <c:pt idx="21">
                  <c:v>34851</c:v>
                </c:pt>
                <c:pt idx="22">
                  <c:v>34943</c:v>
                </c:pt>
                <c:pt idx="23">
                  <c:v>35034</c:v>
                </c:pt>
                <c:pt idx="24">
                  <c:v>35125</c:v>
                </c:pt>
                <c:pt idx="25">
                  <c:v>35217</c:v>
                </c:pt>
                <c:pt idx="26">
                  <c:v>35309</c:v>
                </c:pt>
                <c:pt idx="27">
                  <c:v>35400</c:v>
                </c:pt>
                <c:pt idx="28">
                  <c:v>35490</c:v>
                </c:pt>
                <c:pt idx="29">
                  <c:v>35582</c:v>
                </c:pt>
                <c:pt idx="30">
                  <c:v>35674</c:v>
                </c:pt>
                <c:pt idx="31">
                  <c:v>35765</c:v>
                </c:pt>
                <c:pt idx="32">
                  <c:v>35855</c:v>
                </c:pt>
                <c:pt idx="33">
                  <c:v>35947</c:v>
                </c:pt>
                <c:pt idx="34">
                  <c:v>36039</c:v>
                </c:pt>
                <c:pt idx="35">
                  <c:v>36130</c:v>
                </c:pt>
                <c:pt idx="36">
                  <c:v>36220</c:v>
                </c:pt>
                <c:pt idx="37">
                  <c:v>36312</c:v>
                </c:pt>
                <c:pt idx="38">
                  <c:v>36404</c:v>
                </c:pt>
                <c:pt idx="39">
                  <c:v>36495</c:v>
                </c:pt>
                <c:pt idx="40">
                  <c:v>36586</c:v>
                </c:pt>
                <c:pt idx="41">
                  <c:v>36678</c:v>
                </c:pt>
                <c:pt idx="42">
                  <c:v>36770</c:v>
                </c:pt>
                <c:pt idx="43">
                  <c:v>36861</c:v>
                </c:pt>
                <c:pt idx="44">
                  <c:v>36951</c:v>
                </c:pt>
                <c:pt idx="45">
                  <c:v>37043</c:v>
                </c:pt>
                <c:pt idx="46">
                  <c:v>37135</c:v>
                </c:pt>
                <c:pt idx="47">
                  <c:v>37226</c:v>
                </c:pt>
                <c:pt idx="48">
                  <c:v>37316</c:v>
                </c:pt>
                <c:pt idx="49">
                  <c:v>37408</c:v>
                </c:pt>
                <c:pt idx="50">
                  <c:v>37500</c:v>
                </c:pt>
                <c:pt idx="51">
                  <c:v>37591</c:v>
                </c:pt>
                <c:pt idx="52">
                  <c:v>37681</c:v>
                </c:pt>
                <c:pt idx="53">
                  <c:v>37773</c:v>
                </c:pt>
                <c:pt idx="54">
                  <c:v>37865</c:v>
                </c:pt>
                <c:pt idx="55">
                  <c:v>37956</c:v>
                </c:pt>
                <c:pt idx="56">
                  <c:v>38047</c:v>
                </c:pt>
                <c:pt idx="57">
                  <c:v>38139</c:v>
                </c:pt>
                <c:pt idx="58">
                  <c:v>38231</c:v>
                </c:pt>
                <c:pt idx="59">
                  <c:v>38322</c:v>
                </c:pt>
                <c:pt idx="60">
                  <c:v>38412</c:v>
                </c:pt>
                <c:pt idx="61">
                  <c:v>38504</c:v>
                </c:pt>
                <c:pt idx="62">
                  <c:v>38596</c:v>
                </c:pt>
                <c:pt idx="63">
                  <c:v>38687</c:v>
                </c:pt>
                <c:pt idx="64">
                  <c:v>38777</c:v>
                </c:pt>
                <c:pt idx="65">
                  <c:v>38869</c:v>
                </c:pt>
                <c:pt idx="66">
                  <c:v>38961</c:v>
                </c:pt>
                <c:pt idx="67">
                  <c:v>39052</c:v>
                </c:pt>
                <c:pt idx="68">
                  <c:v>39142</c:v>
                </c:pt>
                <c:pt idx="69">
                  <c:v>39234</c:v>
                </c:pt>
                <c:pt idx="70">
                  <c:v>39326</c:v>
                </c:pt>
                <c:pt idx="71">
                  <c:v>39417</c:v>
                </c:pt>
                <c:pt idx="72">
                  <c:v>39508</c:v>
                </c:pt>
                <c:pt idx="73">
                  <c:v>39600</c:v>
                </c:pt>
                <c:pt idx="74">
                  <c:v>39692</c:v>
                </c:pt>
                <c:pt idx="75">
                  <c:v>39783</c:v>
                </c:pt>
                <c:pt idx="76">
                  <c:v>39873</c:v>
                </c:pt>
                <c:pt idx="77">
                  <c:v>39965</c:v>
                </c:pt>
                <c:pt idx="78">
                  <c:v>40057</c:v>
                </c:pt>
                <c:pt idx="79">
                  <c:v>40148</c:v>
                </c:pt>
                <c:pt idx="80">
                  <c:v>40238</c:v>
                </c:pt>
                <c:pt idx="81">
                  <c:v>40330</c:v>
                </c:pt>
                <c:pt idx="82">
                  <c:v>40422</c:v>
                </c:pt>
                <c:pt idx="83">
                  <c:v>40513</c:v>
                </c:pt>
                <c:pt idx="84">
                  <c:v>40603</c:v>
                </c:pt>
                <c:pt idx="85">
                  <c:v>40695</c:v>
                </c:pt>
                <c:pt idx="86">
                  <c:v>40787</c:v>
                </c:pt>
                <c:pt idx="87">
                  <c:v>40878</c:v>
                </c:pt>
                <c:pt idx="88">
                  <c:v>40969</c:v>
                </c:pt>
                <c:pt idx="89">
                  <c:v>41061</c:v>
                </c:pt>
                <c:pt idx="90">
                  <c:v>41153</c:v>
                </c:pt>
                <c:pt idx="91">
                  <c:v>41244</c:v>
                </c:pt>
                <c:pt idx="92">
                  <c:v>41334</c:v>
                </c:pt>
                <c:pt idx="93">
                  <c:v>41426</c:v>
                </c:pt>
                <c:pt idx="94">
                  <c:v>41518</c:v>
                </c:pt>
                <c:pt idx="95">
                  <c:v>41609</c:v>
                </c:pt>
                <c:pt idx="96">
                  <c:v>41699</c:v>
                </c:pt>
                <c:pt idx="97">
                  <c:v>41791</c:v>
                </c:pt>
                <c:pt idx="98">
                  <c:v>41883</c:v>
                </c:pt>
                <c:pt idx="99">
                  <c:v>41974</c:v>
                </c:pt>
                <c:pt idx="100">
                  <c:v>42064</c:v>
                </c:pt>
                <c:pt idx="101">
                  <c:v>42156</c:v>
                </c:pt>
                <c:pt idx="102">
                  <c:v>42248</c:v>
                </c:pt>
                <c:pt idx="103">
                  <c:v>42339</c:v>
                </c:pt>
                <c:pt idx="104">
                  <c:v>42430</c:v>
                </c:pt>
                <c:pt idx="105">
                  <c:v>42522</c:v>
                </c:pt>
                <c:pt idx="106">
                  <c:v>42614</c:v>
                </c:pt>
                <c:pt idx="107">
                  <c:v>42705</c:v>
                </c:pt>
                <c:pt idx="108">
                  <c:v>42795</c:v>
                </c:pt>
                <c:pt idx="109">
                  <c:v>42887</c:v>
                </c:pt>
                <c:pt idx="110">
                  <c:v>42979</c:v>
                </c:pt>
                <c:pt idx="111">
                  <c:v>43070</c:v>
                </c:pt>
                <c:pt idx="112">
                  <c:v>43160</c:v>
                </c:pt>
                <c:pt idx="113">
                  <c:v>43252</c:v>
                </c:pt>
                <c:pt idx="114">
                  <c:v>43344</c:v>
                </c:pt>
                <c:pt idx="115">
                  <c:v>43435</c:v>
                </c:pt>
                <c:pt idx="116">
                  <c:v>43525</c:v>
                </c:pt>
                <c:pt idx="117">
                  <c:v>43617</c:v>
                </c:pt>
                <c:pt idx="118">
                  <c:v>43709</c:v>
                </c:pt>
                <c:pt idx="119">
                  <c:v>43800</c:v>
                </c:pt>
                <c:pt idx="120">
                  <c:v>43891</c:v>
                </c:pt>
                <c:pt idx="121">
                  <c:v>43983</c:v>
                </c:pt>
                <c:pt idx="122">
                  <c:v>44075</c:v>
                </c:pt>
                <c:pt idx="123">
                  <c:v>44166</c:v>
                </c:pt>
                <c:pt idx="124">
                  <c:v>44256</c:v>
                </c:pt>
                <c:pt idx="125">
                  <c:v>44348</c:v>
                </c:pt>
                <c:pt idx="126">
                  <c:v>44440</c:v>
                </c:pt>
                <c:pt idx="127">
                  <c:v>44531</c:v>
                </c:pt>
                <c:pt idx="128">
                  <c:v>44621</c:v>
                </c:pt>
                <c:pt idx="129">
                  <c:v>44713</c:v>
                </c:pt>
              </c:numCache>
            </c:numRef>
          </c:cat>
          <c:val>
            <c:numRef>
              <c:f>'Data Fig 1.15'!$B$5:$B$134</c:f>
              <c:numCache>
                <c:formatCode>0.0%</c:formatCode>
                <c:ptCount val="130"/>
                <c:pt idx="0">
                  <c:v>0.55919703021653899</c:v>
                </c:pt>
                <c:pt idx="1">
                  <c:v>0.55871990939582405</c:v>
                </c:pt>
                <c:pt idx="2">
                  <c:v>0.55770473612369698</c:v>
                </c:pt>
                <c:pt idx="3">
                  <c:v>0.56497120841111603</c:v>
                </c:pt>
                <c:pt idx="4">
                  <c:v>0.54707724404798397</c:v>
                </c:pt>
                <c:pt idx="5">
                  <c:v>0.53671208074321497</c:v>
                </c:pt>
                <c:pt idx="6">
                  <c:v>0.53665630835139699</c:v>
                </c:pt>
                <c:pt idx="7">
                  <c:v>0.53157615168292804</c:v>
                </c:pt>
                <c:pt idx="8">
                  <c:v>0.53216698602400203</c:v>
                </c:pt>
                <c:pt idx="9">
                  <c:v>0.52559623039014702</c:v>
                </c:pt>
                <c:pt idx="10">
                  <c:v>0.52184722316519105</c:v>
                </c:pt>
                <c:pt idx="11">
                  <c:v>0.52568196016263102</c:v>
                </c:pt>
                <c:pt idx="12">
                  <c:v>0.52009890974471795</c:v>
                </c:pt>
                <c:pt idx="13">
                  <c:v>0.52458369484101697</c:v>
                </c:pt>
                <c:pt idx="14">
                  <c:v>0.52497786232596799</c:v>
                </c:pt>
                <c:pt idx="15">
                  <c:v>0.52762334449118997</c:v>
                </c:pt>
                <c:pt idx="16">
                  <c:v>0.53461236391831901</c:v>
                </c:pt>
                <c:pt idx="17">
                  <c:v>0.53922312646995096</c:v>
                </c:pt>
                <c:pt idx="18">
                  <c:v>0.54333492354953405</c:v>
                </c:pt>
                <c:pt idx="19">
                  <c:v>0.54547171487905199</c:v>
                </c:pt>
                <c:pt idx="20">
                  <c:v>0.54738059045589604</c:v>
                </c:pt>
                <c:pt idx="21">
                  <c:v>0.54355552653168004</c:v>
                </c:pt>
                <c:pt idx="22">
                  <c:v>0.54667718054588399</c:v>
                </c:pt>
                <c:pt idx="23">
                  <c:v>0.54708052730169898</c:v>
                </c:pt>
                <c:pt idx="24">
                  <c:v>0.55593227419671898</c:v>
                </c:pt>
                <c:pt idx="25">
                  <c:v>0.55835916790891305</c:v>
                </c:pt>
                <c:pt idx="26">
                  <c:v>0.56033183505747497</c:v>
                </c:pt>
                <c:pt idx="27">
                  <c:v>0.55750392697043805</c:v>
                </c:pt>
                <c:pt idx="28">
                  <c:v>0.55582601333533699</c:v>
                </c:pt>
                <c:pt idx="29">
                  <c:v>0.55964455608680697</c:v>
                </c:pt>
                <c:pt idx="30">
                  <c:v>0.55356715985161697</c:v>
                </c:pt>
                <c:pt idx="31">
                  <c:v>0.553572645585234</c:v>
                </c:pt>
                <c:pt idx="32">
                  <c:v>0.55902603577320598</c:v>
                </c:pt>
                <c:pt idx="33">
                  <c:v>0.55446499569271002</c:v>
                </c:pt>
                <c:pt idx="34">
                  <c:v>0.55381975637678404</c:v>
                </c:pt>
                <c:pt idx="35">
                  <c:v>0.55893137058429598</c:v>
                </c:pt>
                <c:pt idx="36">
                  <c:v>0.55602837262833005</c:v>
                </c:pt>
                <c:pt idx="37">
                  <c:v>0.55859342798657896</c:v>
                </c:pt>
                <c:pt idx="38">
                  <c:v>0.558010871528684</c:v>
                </c:pt>
                <c:pt idx="39">
                  <c:v>0.55486535624871403</c:v>
                </c:pt>
                <c:pt idx="40">
                  <c:v>0.54732323814480799</c:v>
                </c:pt>
                <c:pt idx="41">
                  <c:v>0.55123314061288997</c:v>
                </c:pt>
                <c:pt idx="42">
                  <c:v>0.54912009462810996</c:v>
                </c:pt>
                <c:pt idx="43">
                  <c:v>0.54057923955124298</c:v>
                </c:pt>
                <c:pt idx="44">
                  <c:v>0.53652584070362896</c:v>
                </c:pt>
                <c:pt idx="45">
                  <c:v>0.540474404146147</c:v>
                </c:pt>
                <c:pt idx="46">
                  <c:v>0.54238367580693503</c:v>
                </c:pt>
                <c:pt idx="47">
                  <c:v>0.54100621294345297</c:v>
                </c:pt>
                <c:pt idx="48">
                  <c:v>0.533579659606356</c:v>
                </c:pt>
                <c:pt idx="49">
                  <c:v>0.54279279947673498</c:v>
                </c:pt>
                <c:pt idx="50">
                  <c:v>0.54311728776984702</c:v>
                </c:pt>
                <c:pt idx="51">
                  <c:v>0.54657478709421503</c:v>
                </c:pt>
                <c:pt idx="52">
                  <c:v>0.55151336598419298</c:v>
                </c:pt>
                <c:pt idx="53">
                  <c:v>0.55204202486175902</c:v>
                </c:pt>
                <c:pt idx="54">
                  <c:v>0.55444349245933899</c:v>
                </c:pt>
                <c:pt idx="55">
                  <c:v>0.561394887220943</c:v>
                </c:pt>
                <c:pt idx="56">
                  <c:v>0.56708751670323498</c:v>
                </c:pt>
                <c:pt idx="57">
                  <c:v>0.56124014334280303</c:v>
                </c:pt>
                <c:pt idx="58">
                  <c:v>0.57238962198791699</c:v>
                </c:pt>
                <c:pt idx="59">
                  <c:v>0.57193196040579297</c:v>
                </c:pt>
                <c:pt idx="60">
                  <c:v>0.56912956757725996</c:v>
                </c:pt>
                <c:pt idx="61">
                  <c:v>0.57816217465807795</c:v>
                </c:pt>
                <c:pt idx="62">
                  <c:v>0.57453025050865603</c:v>
                </c:pt>
                <c:pt idx="63">
                  <c:v>0.57763262227742296</c:v>
                </c:pt>
                <c:pt idx="64">
                  <c:v>0.577910707422715</c:v>
                </c:pt>
                <c:pt idx="65">
                  <c:v>0.57428677284899199</c:v>
                </c:pt>
                <c:pt idx="66">
                  <c:v>0.57569645406965197</c:v>
                </c:pt>
                <c:pt idx="67">
                  <c:v>0.58243668858785402</c:v>
                </c:pt>
                <c:pt idx="68">
                  <c:v>0.58598242083760699</c:v>
                </c:pt>
                <c:pt idx="69">
                  <c:v>0.58782260731119396</c:v>
                </c:pt>
                <c:pt idx="70">
                  <c:v>0.58869319234218398</c:v>
                </c:pt>
                <c:pt idx="71">
                  <c:v>0.588180332541548</c:v>
                </c:pt>
                <c:pt idx="72">
                  <c:v>0.59385845979112495</c:v>
                </c:pt>
                <c:pt idx="73">
                  <c:v>0.58182019479772895</c:v>
                </c:pt>
                <c:pt idx="74">
                  <c:v>0.57986356802512895</c:v>
                </c:pt>
                <c:pt idx="75">
                  <c:v>0.57776430301844495</c:v>
                </c:pt>
                <c:pt idx="76">
                  <c:v>0.56234762357339296</c:v>
                </c:pt>
                <c:pt idx="77">
                  <c:v>0.57135220190860103</c:v>
                </c:pt>
                <c:pt idx="78">
                  <c:v>0.57261269869670095</c:v>
                </c:pt>
                <c:pt idx="79">
                  <c:v>0.57579276925979905</c:v>
                </c:pt>
                <c:pt idx="80">
                  <c:v>0.57928080643823598</c:v>
                </c:pt>
                <c:pt idx="81">
                  <c:v>0.58018613781830397</c:v>
                </c:pt>
                <c:pt idx="82">
                  <c:v>0.57852720348019004</c:v>
                </c:pt>
                <c:pt idx="83">
                  <c:v>0.57621321687585403</c:v>
                </c:pt>
                <c:pt idx="84">
                  <c:v>0.57826980297006703</c:v>
                </c:pt>
                <c:pt idx="85">
                  <c:v>0.580627055834401</c:v>
                </c:pt>
                <c:pt idx="86">
                  <c:v>0.58613516161597901</c:v>
                </c:pt>
                <c:pt idx="87">
                  <c:v>0.58598820178226896</c:v>
                </c:pt>
                <c:pt idx="88">
                  <c:v>0.58824227106773797</c:v>
                </c:pt>
                <c:pt idx="89">
                  <c:v>0.58503300384059798</c:v>
                </c:pt>
                <c:pt idx="90">
                  <c:v>0.58136066802739905</c:v>
                </c:pt>
                <c:pt idx="91">
                  <c:v>0.58532719609157802</c:v>
                </c:pt>
                <c:pt idx="92">
                  <c:v>0.58759817737702102</c:v>
                </c:pt>
                <c:pt idx="93">
                  <c:v>0.59137866274268602</c:v>
                </c:pt>
                <c:pt idx="94">
                  <c:v>0.58967415341003804</c:v>
                </c:pt>
                <c:pt idx="95">
                  <c:v>0.59147559875804501</c:v>
                </c:pt>
                <c:pt idx="96">
                  <c:v>0.59212997292304503</c:v>
                </c:pt>
                <c:pt idx="97">
                  <c:v>0.59026110225727002</c:v>
                </c:pt>
                <c:pt idx="98">
                  <c:v>0.59378667952874398</c:v>
                </c:pt>
                <c:pt idx="99">
                  <c:v>0.59183425205971896</c:v>
                </c:pt>
                <c:pt idx="100">
                  <c:v>0.59400909463221696</c:v>
                </c:pt>
                <c:pt idx="101">
                  <c:v>0.59429064201294202</c:v>
                </c:pt>
                <c:pt idx="102">
                  <c:v>0.59568998698470998</c:v>
                </c:pt>
                <c:pt idx="103">
                  <c:v>0.60011449125097804</c:v>
                </c:pt>
                <c:pt idx="104">
                  <c:v>0.59820244286893198</c:v>
                </c:pt>
                <c:pt idx="105">
                  <c:v>0.60689001486435601</c:v>
                </c:pt>
                <c:pt idx="106">
                  <c:v>0.611151999483311</c:v>
                </c:pt>
                <c:pt idx="107">
                  <c:v>0.61173819353709002</c:v>
                </c:pt>
                <c:pt idx="108">
                  <c:v>0.61327292500369901</c:v>
                </c:pt>
                <c:pt idx="109">
                  <c:v>0.61456901450526502</c:v>
                </c:pt>
                <c:pt idx="110">
                  <c:v>0.615930335972388</c:v>
                </c:pt>
                <c:pt idx="111">
                  <c:v>0.61886701147887302</c:v>
                </c:pt>
                <c:pt idx="112">
                  <c:v>0.61928080845001898</c:v>
                </c:pt>
                <c:pt idx="113">
                  <c:v>0.61910756622297902</c:v>
                </c:pt>
                <c:pt idx="114">
                  <c:v>0.62011223950346095</c:v>
                </c:pt>
                <c:pt idx="115">
                  <c:v>0.62011715662368905</c:v>
                </c:pt>
                <c:pt idx="116">
                  <c:v>0.62002249790122599</c:v>
                </c:pt>
                <c:pt idx="117">
                  <c:v>0.619588797064068</c:v>
                </c:pt>
                <c:pt idx="118">
                  <c:v>0.61898157064108195</c:v>
                </c:pt>
                <c:pt idx="119">
                  <c:v>0.61799296174190899</c:v>
                </c:pt>
                <c:pt idx="120">
                  <c:v>0.61699267116102996</c:v>
                </c:pt>
                <c:pt idx="121">
                  <c:v>0.616077630929175</c:v>
                </c:pt>
                <c:pt idx="122">
                  <c:v>0.61530547046131501</c:v>
                </c:pt>
                <c:pt idx="123">
                  <c:v>0.61464934302584295</c:v>
                </c:pt>
                <c:pt idx="124">
                  <c:v>0.61405462613936901</c:v>
                </c:pt>
                <c:pt idx="125">
                  <c:v>0.61351721077021903</c:v>
                </c:pt>
                <c:pt idx="126">
                  <c:v>0.612908918953743</c:v>
                </c:pt>
                <c:pt idx="127">
                  <c:v>0.61225683080906901</c:v>
                </c:pt>
                <c:pt idx="128">
                  <c:v>0.61158205265309795</c:v>
                </c:pt>
                <c:pt idx="129">
                  <c:v>0.61094715465251903</c:v>
                </c:pt>
              </c:numCache>
            </c:numRef>
          </c:val>
          <c:smooth val="0"/>
          <c:extLst xmlns:c16r2="http://schemas.microsoft.com/office/drawing/2015/06/chart">
            <c:ext xmlns:c16="http://schemas.microsoft.com/office/drawing/2014/chart" uri="{C3380CC4-5D6E-409C-BE32-E72D297353CC}">
              <c16:uniqueId val="{00000001-7084-43BC-9944-F59B301BCE25}"/>
            </c:ext>
          </c:extLst>
        </c:ser>
        <c:dLbls>
          <c:showLegendKey val="0"/>
          <c:showVal val="0"/>
          <c:showCatName val="0"/>
          <c:showSerName val="0"/>
          <c:showPercent val="0"/>
          <c:showBubbleSize val="0"/>
        </c:dLbls>
        <c:smooth val="0"/>
        <c:axId val="858924072"/>
        <c:axId val="858916624"/>
      </c:lineChart>
      <c:dateAx>
        <c:axId val="858924072"/>
        <c:scaling>
          <c:orientation val="minMax"/>
          <c:max val="44715"/>
          <c:min val="33027"/>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16624"/>
        <c:crosses val="autoZero"/>
        <c:auto val="1"/>
        <c:lblOffset val="100"/>
        <c:baseTimeUnit val="months"/>
        <c:majorUnit val="36"/>
        <c:majorTimeUnit val="months"/>
        <c:minorUnit val="12"/>
        <c:minorTimeUnit val="days"/>
      </c:dateAx>
      <c:valAx>
        <c:axId val="858916624"/>
        <c:scaling>
          <c:orientation val="minMax"/>
          <c:min val="0.5"/>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24072"/>
        <c:crosses val="autoZero"/>
        <c:crossBetween val="between"/>
      </c:valAx>
      <c:spPr>
        <a:noFill/>
        <a:ln w="25400">
          <a:noFill/>
        </a:ln>
      </c:spPr>
    </c:plotArea>
    <c:legend>
      <c:legendPos val="b"/>
      <c:layout>
        <c:manualLayout>
          <c:xMode val="edge"/>
          <c:yMode val="edge"/>
          <c:x val="0.24424157749512079"/>
          <c:y val="0.91324909583152503"/>
          <c:w val="0.5114988466945779"/>
          <c:h val="8.465678798024262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447001817080555E-2"/>
          <c:y val="0.11482108830884329"/>
          <c:w val="0.8317833501581533"/>
          <c:h val="0.60384441364217756"/>
        </c:manualLayout>
      </c:layout>
      <c:barChart>
        <c:barDir val="col"/>
        <c:grouping val="clustered"/>
        <c:varyColors val="0"/>
        <c:ser>
          <c:idx val="0"/>
          <c:order val="0"/>
          <c:tx>
            <c:strRef>
              <c:f>'Data Fig 1.16'!$D$5</c:f>
              <c:strCache>
                <c:ptCount val="1"/>
                <c:pt idx="0">
                  <c:v>Change since Half Year Update (RHS, year ending 30 June)</c:v>
                </c:pt>
              </c:strCache>
            </c:strRef>
          </c:tx>
          <c:spPr>
            <a:solidFill>
              <a:srgbClr val="0083AC"/>
            </a:solidFill>
            <a:ln w="38100" cap="rnd">
              <a:noFill/>
              <a:prstDash val="dash"/>
              <a:round/>
            </a:ln>
            <a:effectLst/>
          </c:spPr>
          <c:invertIfNegative val="0"/>
          <c:dPt>
            <c:idx val="0"/>
            <c:invertIfNegative val="0"/>
            <c:bubble3D val="0"/>
            <c:spPr>
              <a:solidFill>
                <a:srgbClr val="0083AC"/>
              </a:solidFill>
              <a:ln w="38100" cap="rnd">
                <a:noFill/>
                <a:prstDash val="dash"/>
                <a:round/>
              </a:ln>
              <a:effectLst/>
            </c:spPr>
            <c:extLst xmlns:c16r2="http://schemas.microsoft.com/office/drawing/2015/06/chart">
              <c:ext xmlns:c16="http://schemas.microsoft.com/office/drawing/2014/chart" uri="{C3380CC4-5D6E-409C-BE32-E72D297353CC}">
                <c16:uniqueId val="{00000001-6BB9-48C9-B574-152929B5E253}"/>
              </c:ext>
            </c:extLst>
          </c:dPt>
          <c:cat>
            <c:numRef>
              <c:f>'Data Fig 1.16'!$A$7:$A$35</c:f>
              <c:numCache>
                <c:formatCode>mmm\-yy</c:formatCode>
                <c:ptCount val="29"/>
                <c:pt idx="0">
                  <c:v>42156</c:v>
                </c:pt>
                <c:pt idx="1">
                  <c:v>42248</c:v>
                </c:pt>
                <c:pt idx="2">
                  <c:v>42339</c:v>
                </c:pt>
                <c:pt idx="3">
                  <c:v>42430</c:v>
                </c:pt>
                <c:pt idx="4">
                  <c:v>42522</c:v>
                </c:pt>
                <c:pt idx="5">
                  <c:v>42614</c:v>
                </c:pt>
                <c:pt idx="6">
                  <c:v>42705</c:v>
                </c:pt>
                <c:pt idx="7">
                  <c:v>42795</c:v>
                </c:pt>
                <c:pt idx="8">
                  <c:v>42887</c:v>
                </c:pt>
                <c:pt idx="9">
                  <c:v>42979</c:v>
                </c:pt>
                <c:pt idx="10">
                  <c:v>43070</c:v>
                </c:pt>
                <c:pt idx="11">
                  <c:v>43160</c:v>
                </c:pt>
                <c:pt idx="12">
                  <c:v>43252</c:v>
                </c:pt>
                <c:pt idx="13">
                  <c:v>43344</c:v>
                </c:pt>
                <c:pt idx="14">
                  <c:v>43435</c:v>
                </c:pt>
                <c:pt idx="15">
                  <c:v>43525</c:v>
                </c:pt>
                <c:pt idx="16">
                  <c:v>43617</c:v>
                </c:pt>
                <c:pt idx="17">
                  <c:v>43709</c:v>
                </c:pt>
                <c:pt idx="18">
                  <c:v>43800</c:v>
                </c:pt>
                <c:pt idx="19">
                  <c:v>43891</c:v>
                </c:pt>
                <c:pt idx="20">
                  <c:v>43983</c:v>
                </c:pt>
                <c:pt idx="21">
                  <c:v>44075</c:v>
                </c:pt>
                <c:pt idx="22">
                  <c:v>44166</c:v>
                </c:pt>
                <c:pt idx="23">
                  <c:v>44256</c:v>
                </c:pt>
                <c:pt idx="24">
                  <c:v>44348</c:v>
                </c:pt>
                <c:pt idx="25">
                  <c:v>44440</c:v>
                </c:pt>
                <c:pt idx="26">
                  <c:v>44531</c:v>
                </c:pt>
                <c:pt idx="27">
                  <c:v>44621</c:v>
                </c:pt>
                <c:pt idx="28">
                  <c:v>44713</c:v>
                </c:pt>
              </c:numCache>
            </c:numRef>
          </c:cat>
          <c:val>
            <c:numRef>
              <c:f>'Data Fig 1.16'!$D$7:$D$35</c:f>
              <c:numCache>
                <c:formatCode>0.0</c:formatCode>
                <c:ptCount val="29"/>
                <c:pt idx="0">
                  <c:v>1.936000000000007</c:v>
                </c:pt>
                <c:pt idx="4">
                  <c:v>4.518999999999977</c:v>
                </c:pt>
                <c:pt idx="8">
                  <c:v>6.19500000000005</c:v>
                </c:pt>
                <c:pt idx="12">
                  <c:v>9.6063096335200271</c:v>
                </c:pt>
                <c:pt idx="16">
                  <c:v>8.4005081246990017</c:v>
                </c:pt>
                <c:pt idx="20">
                  <c:v>8.9833624087560224</c:v>
                </c:pt>
                <c:pt idx="24">
                  <c:v>8.8571186457709814</c:v>
                </c:pt>
                <c:pt idx="28">
                  <c:v>10.149015474496991</c:v>
                </c:pt>
              </c:numCache>
            </c:numRef>
          </c:val>
          <c:extLst xmlns:c16r2="http://schemas.microsoft.com/office/drawing/2015/06/chart">
            <c:ext xmlns:c16="http://schemas.microsoft.com/office/drawing/2014/chart" uri="{C3380CC4-5D6E-409C-BE32-E72D297353CC}">
              <c16:uniqueId val="{00000002-6BB9-48C9-B574-152929B5E253}"/>
            </c:ext>
          </c:extLst>
        </c:ser>
        <c:dLbls>
          <c:showLegendKey val="0"/>
          <c:showVal val="0"/>
          <c:showCatName val="0"/>
          <c:showSerName val="0"/>
          <c:showPercent val="0"/>
          <c:showBubbleSize val="0"/>
        </c:dLbls>
        <c:gapWidth val="0"/>
        <c:overlap val="100"/>
        <c:axId val="858926424"/>
        <c:axId val="858917016"/>
      </c:barChart>
      <c:lineChart>
        <c:grouping val="standard"/>
        <c:varyColors val="0"/>
        <c:ser>
          <c:idx val="1"/>
          <c:order val="1"/>
          <c:tx>
            <c:strRef>
              <c:f>'Data Fig 1.16'!$C$5</c:f>
              <c:strCache>
                <c:ptCount val="1"/>
                <c:pt idx="0">
                  <c:v>Half Year Update</c:v>
                </c:pt>
              </c:strCache>
            </c:strRef>
          </c:tx>
          <c:spPr>
            <a:ln w="38100" cap="rnd">
              <a:solidFill>
                <a:srgbClr val="3E403A"/>
              </a:solidFill>
              <a:prstDash val="solid"/>
              <a:round/>
            </a:ln>
            <a:effectLst/>
          </c:spPr>
          <c:marker>
            <c:symbol val="none"/>
          </c:marker>
          <c:cat>
            <c:numRef>
              <c:f>'Data Fig 1.16'!$A$7:$A$35</c:f>
              <c:numCache>
                <c:formatCode>mmm\-yy</c:formatCode>
                <c:ptCount val="29"/>
                <c:pt idx="0">
                  <c:v>42156</c:v>
                </c:pt>
                <c:pt idx="1">
                  <c:v>42248</c:v>
                </c:pt>
                <c:pt idx="2">
                  <c:v>42339</c:v>
                </c:pt>
                <c:pt idx="3">
                  <c:v>42430</c:v>
                </c:pt>
                <c:pt idx="4">
                  <c:v>42522</c:v>
                </c:pt>
                <c:pt idx="5">
                  <c:v>42614</c:v>
                </c:pt>
                <c:pt idx="6">
                  <c:v>42705</c:v>
                </c:pt>
                <c:pt idx="7">
                  <c:v>42795</c:v>
                </c:pt>
                <c:pt idx="8">
                  <c:v>42887</c:v>
                </c:pt>
                <c:pt idx="9">
                  <c:v>42979</c:v>
                </c:pt>
                <c:pt idx="10">
                  <c:v>43070</c:v>
                </c:pt>
                <c:pt idx="11">
                  <c:v>43160</c:v>
                </c:pt>
                <c:pt idx="12">
                  <c:v>43252</c:v>
                </c:pt>
                <c:pt idx="13">
                  <c:v>43344</c:v>
                </c:pt>
                <c:pt idx="14">
                  <c:v>43435</c:v>
                </c:pt>
                <c:pt idx="15">
                  <c:v>43525</c:v>
                </c:pt>
                <c:pt idx="16">
                  <c:v>43617</c:v>
                </c:pt>
                <c:pt idx="17">
                  <c:v>43709</c:v>
                </c:pt>
                <c:pt idx="18">
                  <c:v>43800</c:v>
                </c:pt>
                <c:pt idx="19">
                  <c:v>43891</c:v>
                </c:pt>
                <c:pt idx="20">
                  <c:v>43983</c:v>
                </c:pt>
                <c:pt idx="21">
                  <c:v>44075</c:v>
                </c:pt>
                <c:pt idx="22">
                  <c:v>44166</c:v>
                </c:pt>
                <c:pt idx="23">
                  <c:v>44256</c:v>
                </c:pt>
                <c:pt idx="24">
                  <c:v>44348</c:v>
                </c:pt>
                <c:pt idx="25">
                  <c:v>44440</c:v>
                </c:pt>
                <c:pt idx="26">
                  <c:v>44531</c:v>
                </c:pt>
                <c:pt idx="27">
                  <c:v>44621</c:v>
                </c:pt>
                <c:pt idx="28">
                  <c:v>44713</c:v>
                </c:pt>
              </c:numCache>
            </c:numRef>
          </c:cat>
          <c:val>
            <c:numRef>
              <c:f>'Data Fig 1.16'!$C$7:$C$35</c:f>
              <c:numCache>
                <c:formatCode>0</c:formatCode>
                <c:ptCount val="29"/>
                <c:pt idx="0">
                  <c:v>243.083</c:v>
                </c:pt>
                <c:pt idx="1">
                  <c:v>245.56200000000001</c:v>
                </c:pt>
                <c:pt idx="2">
                  <c:v>247.67500000000001</c:v>
                </c:pt>
                <c:pt idx="3">
                  <c:v>250.69</c:v>
                </c:pt>
                <c:pt idx="4">
                  <c:v>253.21700000000001</c:v>
                </c:pt>
                <c:pt idx="5">
                  <c:v>256.21899999999999</c:v>
                </c:pt>
                <c:pt idx="6">
                  <c:v>260.67399999999998</c:v>
                </c:pt>
                <c:pt idx="7">
                  <c:v>264.59100000000001</c:v>
                </c:pt>
                <c:pt idx="8">
                  <c:v>268.02499999999998</c:v>
                </c:pt>
                <c:pt idx="9">
                  <c:v>272.00102345060702</c:v>
                </c:pt>
                <c:pt idx="10">
                  <c:v>274.89085071472005</c:v>
                </c:pt>
                <c:pt idx="11">
                  <c:v>277.75942139419402</c:v>
                </c:pt>
                <c:pt idx="12">
                  <c:v>281.41341505646898</c:v>
                </c:pt>
                <c:pt idx="13">
                  <c:v>284.56271314513702</c:v>
                </c:pt>
                <c:pt idx="14">
                  <c:v>288.35136333067601</c:v>
                </c:pt>
                <c:pt idx="15">
                  <c:v>292.275160358459</c:v>
                </c:pt>
                <c:pt idx="16">
                  <c:v>296.19080646592198</c:v>
                </c:pt>
                <c:pt idx="17">
                  <c:v>299.98598232481402</c:v>
                </c:pt>
                <c:pt idx="18">
                  <c:v>303.67911611755403</c:v>
                </c:pt>
                <c:pt idx="19">
                  <c:v>307.34173581690902</c:v>
                </c:pt>
                <c:pt idx="20">
                  <c:v>310.98782475315699</c:v>
                </c:pt>
                <c:pt idx="21">
                  <c:v>314.69771294540101</c:v>
                </c:pt>
                <c:pt idx="22">
                  <c:v>318.43235161008204</c:v>
                </c:pt>
                <c:pt idx="23">
                  <c:v>322.16119743306399</c:v>
                </c:pt>
                <c:pt idx="24">
                  <c:v>325.86347555184801</c:v>
                </c:pt>
                <c:pt idx="25">
                  <c:v>329.465211137099</c:v>
                </c:pt>
                <c:pt idx="26">
                  <c:v>332.97253980946601</c:v>
                </c:pt>
                <c:pt idx="27">
                  <c:v>336.37108969189399</c:v>
                </c:pt>
                <c:pt idx="28">
                  <c:v>339.64293041285401</c:v>
                </c:pt>
              </c:numCache>
            </c:numRef>
          </c:val>
          <c:smooth val="0"/>
          <c:extLst xmlns:c16r2="http://schemas.microsoft.com/office/drawing/2015/06/chart">
            <c:ext xmlns:c16="http://schemas.microsoft.com/office/drawing/2014/chart" uri="{C3380CC4-5D6E-409C-BE32-E72D297353CC}">
              <c16:uniqueId val="{00000003-6BB9-48C9-B574-152929B5E253}"/>
            </c:ext>
          </c:extLst>
        </c:ser>
        <c:ser>
          <c:idx val="2"/>
          <c:order val="2"/>
          <c:tx>
            <c:strRef>
              <c:f>'Data Fig 1.16'!$B$5</c:f>
              <c:strCache>
                <c:ptCount val="1"/>
                <c:pt idx="0">
                  <c:v>Budget Update </c:v>
                </c:pt>
              </c:strCache>
            </c:strRef>
          </c:tx>
          <c:spPr>
            <a:ln w="38100" cap="rnd">
              <a:solidFill>
                <a:srgbClr val="67A854"/>
              </a:solidFill>
              <a:round/>
            </a:ln>
            <a:effectLst/>
          </c:spPr>
          <c:marker>
            <c:symbol val="none"/>
          </c:marker>
          <c:dPt>
            <c:idx val="0"/>
            <c:marker>
              <c:symbol val="none"/>
            </c:marker>
            <c:bubble3D val="0"/>
            <c:spPr>
              <a:ln w="38100" cap="rnd">
                <a:solidFill>
                  <a:srgbClr val="67A854"/>
                </a:solidFill>
                <a:round/>
              </a:ln>
              <a:effectLst/>
            </c:spPr>
            <c:extLst xmlns:c16r2="http://schemas.microsoft.com/office/drawing/2015/06/chart">
              <c:ext xmlns:c16="http://schemas.microsoft.com/office/drawing/2014/chart" uri="{C3380CC4-5D6E-409C-BE32-E72D297353CC}">
                <c16:uniqueId val="{00000005-6BB9-48C9-B574-152929B5E253}"/>
              </c:ext>
            </c:extLst>
          </c:dPt>
          <c:cat>
            <c:numRef>
              <c:f>'Data Fig 1.16'!$A$7:$A$35</c:f>
              <c:numCache>
                <c:formatCode>mmm\-yy</c:formatCode>
                <c:ptCount val="29"/>
                <c:pt idx="0">
                  <c:v>42156</c:v>
                </c:pt>
                <c:pt idx="1">
                  <c:v>42248</c:v>
                </c:pt>
                <c:pt idx="2">
                  <c:v>42339</c:v>
                </c:pt>
                <c:pt idx="3">
                  <c:v>42430</c:v>
                </c:pt>
                <c:pt idx="4">
                  <c:v>42522</c:v>
                </c:pt>
                <c:pt idx="5">
                  <c:v>42614</c:v>
                </c:pt>
                <c:pt idx="6">
                  <c:v>42705</c:v>
                </c:pt>
                <c:pt idx="7">
                  <c:v>42795</c:v>
                </c:pt>
                <c:pt idx="8">
                  <c:v>42887</c:v>
                </c:pt>
                <c:pt idx="9">
                  <c:v>42979</c:v>
                </c:pt>
                <c:pt idx="10">
                  <c:v>43070</c:v>
                </c:pt>
                <c:pt idx="11">
                  <c:v>43160</c:v>
                </c:pt>
                <c:pt idx="12">
                  <c:v>43252</c:v>
                </c:pt>
                <c:pt idx="13">
                  <c:v>43344</c:v>
                </c:pt>
                <c:pt idx="14">
                  <c:v>43435</c:v>
                </c:pt>
                <c:pt idx="15">
                  <c:v>43525</c:v>
                </c:pt>
                <c:pt idx="16">
                  <c:v>43617</c:v>
                </c:pt>
                <c:pt idx="17">
                  <c:v>43709</c:v>
                </c:pt>
                <c:pt idx="18">
                  <c:v>43800</c:v>
                </c:pt>
                <c:pt idx="19">
                  <c:v>43891</c:v>
                </c:pt>
                <c:pt idx="20">
                  <c:v>43983</c:v>
                </c:pt>
                <c:pt idx="21">
                  <c:v>44075</c:v>
                </c:pt>
                <c:pt idx="22">
                  <c:v>44166</c:v>
                </c:pt>
                <c:pt idx="23">
                  <c:v>44256</c:v>
                </c:pt>
                <c:pt idx="24">
                  <c:v>44348</c:v>
                </c:pt>
                <c:pt idx="25">
                  <c:v>44440</c:v>
                </c:pt>
                <c:pt idx="26">
                  <c:v>44531</c:v>
                </c:pt>
                <c:pt idx="27">
                  <c:v>44621</c:v>
                </c:pt>
                <c:pt idx="28">
                  <c:v>44713</c:v>
                </c:pt>
              </c:numCache>
            </c:numRef>
          </c:cat>
          <c:val>
            <c:numRef>
              <c:f>'Data Fig 1.16'!$B$7:$B$35</c:f>
              <c:numCache>
                <c:formatCode>0</c:formatCode>
                <c:ptCount val="29"/>
                <c:pt idx="0">
                  <c:v>245.01900000000001</c:v>
                </c:pt>
                <c:pt idx="1">
                  <c:v>248.15100000000001</c:v>
                </c:pt>
                <c:pt idx="2">
                  <c:v>251.02199999999999</c:v>
                </c:pt>
                <c:pt idx="3">
                  <c:v>254.65899999999999</c:v>
                </c:pt>
                <c:pt idx="4">
                  <c:v>257.73599999999999</c:v>
                </c:pt>
                <c:pt idx="5">
                  <c:v>261.09199999999998</c:v>
                </c:pt>
                <c:pt idx="6">
                  <c:v>265.98200000000003</c:v>
                </c:pt>
                <c:pt idx="7">
                  <c:v>270.15699999999998</c:v>
                </c:pt>
                <c:pt idx="8">
                  <c:v>274.22000000000003</c:v>
                </c:pt>
                <c:pt idx="9">
                  <c:v>279.18299999999999</c:v>
                </c:pt>
                <c:pt idx="10">
                  <c:v>283.44299999999998</c:v>
                </c:pt>
                <c:pt idx="11">
                  <c:v>287.21076312665895</c:v>
                </c:pt>
                <c:pt idx="12">
                  <c:v>291.019724689989</c:v>
                </c:pt>
                <c:pt idx="13">
                  <c:v>293.88979047165395</c:v>
                </c:pt>
                <c:pt idx="14">
                  <c:v>296.81328836248599</c:v>
                </c:pt>
                <c:pt idx="15">
                  <c:v>300.57789918124297</c:v>
                </c:pt>
                <c:pt idx="16">
                  <c:v>304.59131459062098</c:v>
                </c:pt>
                <c:pt idx="17">
                  <c:v>308.68321729530999</c:v>
                </c:pt>
                <c:pt idx="18">
                  <c:v>312.62427864765499</c:v>
                </c:pt>
                <c:pt idx="19">
                  <c:v>316.35949432382699</c:v>
                </c:pt>
                <c:pt idx="20">
                  <c:v>319.97118716191301</c:v>
                </c:pt>
                <c:pt idx="21">
                  <c:v>323.56589358095596</c:v>
                </c:pt>
                <c:pt idx="22">
                  <c:v>327.202426790478</c:v>
                </c:pt>
                <c:pt idx="23">
                  <c:v>330.91711839523902</c:v>
                </c:pt>
                <c:pt idx="24">
                  <c:v>334.72059419761899</c:v>
                </c:pt>
                <c:pt idx="25">
                  <c:v>338.54735709880896</c:v>
                </c:pt>
                <c:pt idx="26">
                  <c:v>342.35165354940398</c:v>
                </c:pt>
                <c:pt idx="27">
                  <c:v>346.10302177470203</c:v>
                </c:pt>
                <c:pt idx="28">
                  <c:v>349.79194588735101</c:v>
                </c:pt>
              </c:numCache>
            </c:numRef>
          </c:val>
          <c:smooth val="0"/>
          <c:extLst xmlns:c16r2="http://schemas.microsoft.com/office/drawing/2015/06/chart">
            <c:ext xmlns:c16="http://schemas.microsoft.com/office/drawing/2014/chart" uri="{C3380CC4-5D6E-409C-BE32-E72D297353CC}">
              <c16:uniqueId val="{00000006-6BB9-48C9-B574-152929B5E253}"/>
            </c:ext>
          </c:extLst>
        </c:ser>
        <c:dLbls>
          <c:showLegendKey val="0"/>
          <c:showVal val="0"/>
          <c:showCatName val="0"/>
          <c:showSerName val="0"/>
          <c:showPercent val="0"/>
          <c:showBubbleSize val="0"/>
        </c:dLbls>
        <c:marker val="1"/>
        <c:smooth val="0"/>
        <c:axId val="858922896"/>
        <c:axId val="858926032"/>
      </c:lineChart>
      <c:catAx>
        <c:axId val="858922896"/>
        <c:scaling>
          <c:orientation val="minMax"/>
          <c:min val="0"/>
        </c:scaling>
        <c:delete val="0"/>
        <c:axPos val="b"/>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1">
                    <a:solidFill>
                      <a:sysClr val="windowText" lastClr="000000"/>
                    </a:solidFill>
                  </a:rPr>
                  <a:t>Quarterly</a:t>
                </a:r>
              </a:p>
            </c:rich>
          </c:tx>
          <c:layou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mmm\-yy" sourceLinked="1"/>
        <c:majorTickMark val="out"/>
        <c:minorTickMark val="none"/>
        <c:tickLblPos val="nextTo"/>
        <c:spPr>
          <a:noFill/>
          <a:ln w="9525" cap="flat" cmpd="sng" algn="ctr">
            <a:solidFill>
              <a:schemeClr val="tx1">
                <a:lumMod val="95000"/>
                <a:lumOff val="5000"/>
              </a:schemeClr>
            </a:solidFill>
            <a:round/>
          </a:ln>
          <a:effectLst/>
        </c:spPr>
        <c:txPr>
          <a:bodyPr rot="-60000000" spcFirstLastPara="1" vertOverflow="ellipsis" vert="horz" wrap="square" anchor="ctr" anchorCtr="1"/>
          <a:lstStyle/>
          <a:p>
            <a:pPr>
              <a:defRPr sz="18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858926032"/>
        <c:crosses val="autoZero"/>
        <c:auto val="0"/>
        <c:lblAlgn val="ctr"/>
        <c:lblOffset val="100"/>
        <c:tickLblSkip val="4"/>
        <c:tickMarkSkip val="4"/>
        <c:noMultiLvlLbl val="1"/>
      </c:catAx>
      <c:valAx>
        <c:axId val="858926032"/>
        <c:scaling>
          <c:orientation val="minMax"/>
          <c:min val="220"/>
        </c:scaling>
        <c:delete val="0"/>
        <c:axPos val="l"/>
        <c:majorGridlines>
          <c:spPr>
            <a:ln w="9525" cap="flat" cmpd="sng" algn="ctr">
              <a:solidFill>
                <a:schemeClr val="bg1">
                  <a:lumMod val="5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8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858922896"/>
        <c:crosses val="autoZero"/>
        <c:crossBetween val="between"/>
        <c:majorUnit val="30"/>
      </c:valAx>
      <c:valAx>
        <c:axId val="858917016"/>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58926424"/>
        <c:crosses val="max"/>
        <c:crossBetween val="between"/>
        <c:majorUnit val="2"/>
      </c:valAx>
      <c:dateAx>
        <c:axId val="858926424"/>
        <c:scaling>
          <c:orientation val="minMax"/>
        </c:scaling>
        <c:delete val="1"/>
        <c:axPos val="b"/>
        <c:numFmt formatCode="mmm\-yy" sourceLinked="1"/>
        <c:majorTickMark val="out"/>
        <c:minorTickMark val="none"/>
        <c:tickLblPos val="nextTo"/>
        <c:crossAx val="858917016"/>
        <c:crosses val="autoZero"/>
        <c:auto val="1"/>
        <c:lblOffset val="100"/>
        <c:baseTimeUnit val="months"/>
        <c:majorUnit val="1"/>
        <c:minorUnit val="1"/>
      </c:dateAx>
      <c:spPr>
        <a:noFill/>
        <a:ln>
          <a:noFill/>
        </a:ln>
        <a:effectLst/>
      </c:spPr>
    </c:plotArea>
    <c:legend>
      <c:legendPos val="b"/>
      <c:legendEntry>
        <c:idx val="0"/>
        <c:txPr>
          <a:bodyPr rot="0" spcFirstLastPara="1" vertOverflow="ellipsis" vert="horz" wrap="square" anchor="ctr" anchorCtr="1"/>
          <a:lstStyle/>
          <a:p>
            <a:pPr>
              <a:defRPr sz="18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Entry>
      <c:legendEntry>
        <c:idx val="1"/>
        <c:txPr>
          <a:bodyPr rot="0" spcFirstLastPara="1" vertOverflow="ellipsis" vert="horz" wrap="square" anchor="ctr" anchorCtr="1"/>
          <a:lstStyle/>
          <a:p>
            <a:pPr>
              <a:defRPr sz="18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Entry>
      <c:layout>
        <c:manualLayout>
          <c:xMode val="edge"/>
          <c:yMode val="edge"/>
          <c:x val="0.1555029005989636"/>
          <c:y val="0.85506503813007628"/>
          <c:w val="0.78206991216548505"/>
          <c:h val="0.13231511903256621"/>
        </c:manualLayout>
      </c:layout>
      <c:overlay val="1"/>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800">
          <a:latin typeface="Arial" panose="020B0604020202020204" pitchFamily="34" charset="0"/>
          <a:cs typeface="Arial" panose="020B0604020202020204" pitchFamily="34" charset="0"/>
        </a:defRPr>
      </a:pPr>
      <a:endParaRPr lang="en-US"/>
    </a:p>
  </c:txPr>
  <c:userShapes r:id="rId3"/>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467473679403E-2"/>
          <c:y val="0.10833855799373042"/>
          <c:w val="0.87029220630943971"/>
          <c:h val="0.68895037806794457"/>
        </c:manualLayout>
      </c:layout>
      <c:barChart>
        <c:barDir val="col"/>
        <c:grouping val="clustered"/>
        <c:varyColors val="0"/>
        <c:ser>
          <c:idx val="0"/>
          <c:order val="0"/>
          <c:tx>
            <c:v>Core Crown tax revenue</c:v>
          </c:tx>
          <c:spPr>
            <a:solidFill>
              <a:srgbClr val="0083AC"/>
            </a:solidFill>
            <a:ln w="28575">
              <a:noFill/>
            </a:ln>
          </c:spPr>
          <c:invertIfNegative val="0"/>
          <c:cat>
            <c:strRef>
              <c:f>'Data Fig 2.1'!$B$5:$B$19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2.1'!$C$5:$C$19</c:f>
              <c:numCache>
                <c:formatCode>_(* #,##0_);_(* \(#,##0\);_(* "-"??_);_(@_)</c:formatCode>
                <c:ptCount val="15"/>
                <c:pt idx="0">
                  <c:v>56747</c:v>
                </c:pt>
                <c:pt idx="1">
                  <c:v>54681</c:v>
                </c:pt>
                <c:pt idx="2">
                  <c:v>50744</c:v>
                </c:pt>
                <c:pt idx="3">
                  <c:v>51557</c:v>
                </c:pt>
                <c:pt idx="4">
                  <c:v>55081</c:v>
                </c:pt>
                <c:pt idx="5">
                  <c:v>58651</c:v>
                </c:pt>
                <c:pt idx="6">
                  <c:v>61563</c:v>
                </c:pt>
                <c:pt idx="7">
                  <c:v>66636</c:v>
                </c:pt>
                <c:pt idx="8">
                  <c:v>70445</c:v>
                </c:pt>
                <c:pt idx="9">
                  <c:v>75644</c:v>
                </c:pt>
                <c:pt idx="10">
                  <c:v>79537</c:v>
                </c:pt>
                <c:pt idx="11">
                  <c:v>83901</c:v>
                </c:pt>
                <c:pt idx="12">
                  <c:v>89033</c:v>
                </c:pt>
                <c:pt idx="13">
                  <c:v>93929</c:v>
                </c:pt>
                <c:pt idx="14">
                  <c:v>99018</c:v>
                </c:pt>
              </c:numCache>
            </c:numRef>
          </c:val>
          <c:extLst xmlns:c16r2="http://schemas.microsoft.com/office/drawing/2015/06/chart">
            <c:ext xmlns:c16="http://schemas.microsoft.com/office/drawing/2014/chart" uri="{C3380CC4-5D6E-409C-BE32-E72D297353CC}">
              <c16:uniqueId val="{00000000-947E-4837-B654-AC615C9085FF}"/>
            </c:ext>
          </c:extLst>
        </c:ser>
        <c:dLbls>
          <c:showLegendKey val="0"/>
          <c:showVal val="0"/>
          <c:showCatName val="0"/>
          <c:showSerName val="0"/>
          <c:showPercent val="0"/>
          <c:showBubbleSize val="0"/>
        </c:dLbls>
        <c:gapWidth val="150"/>
        <c:axId val="858919760"/>
        <c:axId val="858917800"/>
      </c:barChart>
      <c:lineChart>
        <c:grouping val="standard"/>
        <c:varyColors val="0"/>
        <c:ser>
          <c:idx val="1"/>
          <c:order val="1"/>
          <c:tx>
            <c:strRef>
              <c:f>'Data Fig 2.1'!$D$4</c:f>
              <c:strCache>
                <c:ptCount val="1"/>
                <c:pt idx="0">
                  <c:v>% of GDP (RHS)</c:v>
                </c:pt>
              </c:strCache>
            </c:strRef>
          </c:tx>
          <c:spPr>
            <a:ln w="38100">
              <a:solidFill>
                <a:srgbClr val="3E403A"/>
              </a:solidFill>
            </a:ln>
          </c:spPr>
          <c:marker>
            <c:symbol val="none"/>
          </c:marker>
          <c:cat>
            <c:strRef>
              <c:f>'Data Fig 2.1'!$B$5:$B$19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2.1'!$D$5:$D$19</c:f>
              <c:numCache>
                <c:formatCode>0.0</c:formatCode>
                <c:ptCount val="15"/>
                <c:pt idx="0">
                  <c:v>30.023120347493006</c:v>
                </c:pt>
                <c:pt idx="1">
                  <c:v>28.854647634627057</c:v>
                </c:pt>
                <c:pt idx="2">
                  <c:v>25.794120786673918</c:v>
                </c:pt>
                <c:pt idx="3">
                  <c:v>25.051505315737305</c:v>
                </c:pt>
                <c:pt idx="4">
                  <c:v>25.604540679242476</c:v>
                </c:pt>
                <c:pt idx="5">
                  <c:v>26.811027761397348</c:v>
                </c:pt>
                <c:pt idx="6">
                  <c:v>26.014367208958376</c:v>
                </c:pt>
                <c:pt idx="7">
                  <c:v>27.196258249360255</c:v>
                </c:pt>
                <c:pt idx="8">
                  <c:v>27.33223143061117</c:v>
                </c:pt>
                <c:pt idx="9">
                  <c:v>27.585150609000074</c:v>
                </c:pt>
                <c:pt idx="10">
                  <c:v>27.330424025840149</c:v>
                </c:pt>
                <c:pt idx="11">
                  <c:v>27.54546260395087</c:v>
                </c:pt>
                <c:pt idx="12">
                  <c:v>27.825334170909237</c:v>
                </c:pt>
                <c:pt idx="13">
                  <c:v>28.061878400219886</c:v>
                </c:pt>
                <c:pt idx="14">
                  <c:v>28.307679992681368</c:v>
                </c:pt>
              </c:numCache>
            </c:numRef>
          </c:val>
          <c:smooth val="0"/>
          <c:extLst xmlns:c16r2="http://schemas.microsoft.com/office/drawing/2015/06/chart">
            <c:ext xmlns:c16="http://schemas.microsoft.com/office/drawing/2014/chart" uri="{C3380CC4-5D6E-409C-BE32-E72D297353CC}">
              <c16:uniqueId val="{00000001-947E-4837-B654-AC615C9085FF}"/>
            </c:ext>
          </c:extLst>
        </c:ser>
        <c:dLbls>
          <c:showLegendKey val="0"/>
          <c:showVal val="0"/>
          <c:showCatName val="0"/>
          <c:showSerName val="0"/>
          <c:showPercent val="0"/>
          <c:showBubbleSize val="0"/>
        </c:dLbls>
        <c:marker val="1"/>
        <c:smooth val="0"/>
        <c:axId val="858918192"/>
        <c:axId val="858922504"/>
      </c:lineChart>
      <c:catAx>
        <c:axId val="85891976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58"/>
              <c:y val="0.86459819481812461"/>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58917800"/>
        <c:crossesAt val="0"/>
        <c:auto val="1"/>
        <c:lblAlgn val="ctr"/>
        <c:lblOffset val="100"/>
        <c:tickLblSkip val="2"/>
        <c:tickMarkSkip val="2"/>
        <c:noMultiLvlLbl val="0"/>
      </c:catAx>
      <c:valAx>
        <c:axId val="858917800"/>
        <c:scaling>
          <c:orientation val="minMax"/>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58919760"/>
        <c:crosses val="autoZero"/>
        <c:crossBetween val="between"/>
        <c:minorUnit val="5"/>
        <c:dispUnits>
          <c:builtInUnit val="thousands"/>
        </c:dispUnits>
      </c:valAx>
      <c:valAx>
        <c:axId val="858922504"/>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858918192"/>
        <c:crosses val="max"/>
        <c:crossBetween val="between"/>
      </c:valAx>
      <c:catAx>
        <c:axId val="858918192"/>
        <c:scaling>
          <c:orientation val="minMax"/>
        </c:scaling>
        <c:delete val="1"/>
        <c:axPos val="b"/>
        <c:numFmt formatCode="General" sourceLinked="1"/>
        <c:majorTickMark val="out"/>
        <c:minorTickMark val="none"/>
        <c:tickLblPos val="none"/>
        <c:crossAx val="858922504"/>
        <c:crosses val="autoZero"/>
        <c:auto val="1"/>
        <c:lblAlgn val="ctr"/>
        <c:lblOffset val="100"/>
        <c:noMultiLvlLbl val="0"/>
      </c:catAx>
    </c:plotArea>
    <c:legend>
      <c:legendPos val="b"/>
      <c:layout/>
      <c:overlay val="0"/>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39639275859743E-2"/>
          <c:y val="0.10833855799373042"/>
          <c:w val="0.90858281176391409"/>
          <c:h val="0.68895037806794457"/>
        </c:manualLayout>
      </c:layout>
      <c:lineChart>
        <c:grouping val="standard"/>
        <c:varyColors val="0"/>
        <c:ser>
          <c:idx val="0"/>
          <c:order val="0"/>
          <c:tx>
            <c:strRef>
              <c:f>'Data Fig 2.2'!$C$5</c:f>
              <c:strCache>
                <c:ptCount val="1"/>
                <c:pt idx="0">
                  <c:v>Tax revenue growth</c:v>
                </c:pt>
              </c:strCache>
            </c:strRef>
          </c:tx>
          <c:spPr>
            <a:ln w="38100">
              <a:solidFill>
                <a:srgbClr val="0083AC"/>
              </a:solidFill>
            </a:ln>
          </c:spPr>
          <c:marker>
            <c:symbol val="none"/>
          </c:marker>
          <c:cat>
            <c:numRef>
              <c:f>'Data Fig 2.2'!$B$6:$B$20</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2.2'!$C$6:$C$20</c:f>
              <c:numCache>
                <c:formatCode>0.0</c:formatCode>
                <c:ptCount val="15"/>
                <c:pt idx="0">
                  <c:v>6.1</c:v>
                </c:pt>
                <c:pt idx="1">
                  <c:v>-3.6</c:v>
                </c:pt>
                <c:pt idx="2">
                  <c:v>-7.2</c:v>
                </c:pt>
                <c:pt idx="3">
                  <c:v>1.6</c:v>
                </c:pt>
                <c:pt idx="4">
                  <c:v>6.8</c:v>
                </c:pt>
                <c:pt idx="5">
                  <c:v>6.5</c:v>
                </c:pt>
                <c:pt idx="6">
                  <c:v>5</c:v>
                </c:pt>
                <c:pt idx="7">
                  <c:v>8.1999999999999993</c:v>
                </c:pt>
                <c:pt idx="8">
                  <c:v>5.7</c:v>
                </c:pt>
                <c:pt idx="9">
                  <c:v>7.4</c:v>
                </c:pt>
                <c:pt idx="10">
                  <c:v>5.0999999999999996</c:v>
                </c:pt>
                <c:pt idx="11">
                  <c:v>5.5</c:v>
                </c:pt>
                <c:pt idx="12">
                  <c:v>6.1</c:v>
                </c:pt>
                <c:pt idx="13">
                  <c:v>5.5</c:v>
                </c:pt>
                <c:pt idx="14">
                  <c:v>5.4</c:v>
                </c:pt>
              </c:numCache>
            </c:numRef>
          </c:val>
          <c:smooth val="0"/>
          <c:extLst xmlns:c16r2="http://schemas.microsoft.com/office/drawing/2015/06/chart">
            <c:ext xmlns:c16="http://schemas.microsoft.com/office/drawing/2014/chart" uri="{C3380CC4-5D6E-409C-BE32-E72D297353CC}">
              <c16:uniqueId val="{00000000-066C-4355-8AD4-F4A43C7BFE76}"/>
            </c:ext>
          </c:extLst>
        </c:ser>
        <c:ser>
          <c:idx val="1"/>
          <c:order val="1"/>
          <c:tx>
            <c:strRef>
              <c:f>'Data Fig 2.2'!$D$5</c:f>
              <c:strCache>
                <c:ptCount val="1"/>
                <c:pt idx="0">
                  <c:v>Nominal GDP growth</c:v>
                </c:pt>
              </c:strCache>
            </c:strRef>
          </c:tx>
          <c:spPr>
            <a:ln w="38100">
              <a:solidFill>
                <a:srgbClr val="3E403A"/>
              </a:solidFill>
            </a:ln>
          </c:spPr>
          <c:marker>
            <c:symbol val="none"/>
          </c:marker>
          <c:cat>
            <c:numRef>
              <c:f>'Data Fig 2.2'!$B$6:$B$20</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2.2'!$D$6:$D$20</c:f>
              <c:numCache>
                <c:formatCode>0.0</c:formatCode>
                <c:ptCount val="15"/>
                <c:pt idx="0">
                  <c:v>7.7</c:v>
                </c:pt>
                <c:pt idx="1">
                  <c:v>0.3</c:v>
                </c:pt>
                <c:pt idx="2">
                  <c:v>3.8</c:v>
                </c:pt>
                <c:pt idx="3">
                  <c:v>4.5999999999999996</c:v>
                </c:pt>
                <c:pt idx="4">
                  <c:v>4.5</c:v>
                </c:pt>
                <c:pt idx="5">
                  <c:v>1.7</c:v>
                </c:pt>
                <c:pt idx="6">
                  <c:v>8.1999999999999993</c:v>
                </c:pt>
                <c:pt idx="7">
                  <c:v>3.5</c:v>
                </c:pt>
                <c:pt idx="8">
                  <c:v>5.2</c:v>
                </c:pt>
                <c:pt idx="9">
                  <c:v>6.4</c:v>
                </c:pt>
                <c:pt idx="10">
                  <c:v>6.1</c:v>
                </c:pt>
                <c:pt idx="11">
                  <c:v>4.7</c:v>
                </c:pt>
                <c:pt idx="12">
                  <c:v>5</c:v>
                </c:pt>
                <c:pt idx="13">
                  <c:v>4.5999999999999996</c:v>
                </c:pt>
                <c:pt idx="14">
                  <c:v>4.5</c:v>
                </c:pt>
              </c:numCache>
            </c:numRef>
          </c:val>
          <c:smooth val="0"/>
          <c:extLst xmlns:c16r2="http://schemas.microsoft.com/office/drawing/2015/06/chart">
            <c:ext xmlns:c16="http://schemas.microsoft.com/office/drawing/2014/chart" uri="{C3380CC4-5D6E-409C-BE32-E72D297353CC}">
              <c16:uniqueId val="{00000001-066C-4355-8AD4-F4A43C7BFE76}"/>
            </c:ext>
          </c:extLst>
        </c:ser>
        <c:dLbls>
          <c:showLegendKey val="0"/>
          <c:showVal val="0"/>
          <c:showCatName val="0"/>
          <c:showSerName val="0"/>
          <c:showPercent val="0"/>
          <c:showBubbleSize val="0"/>
        </c:dLbls>
        <c:smooth val="0"/>
        <c:axId val="858918976"/>
        <c:axId val="860160704"/>
      </c:lineChart>
      <c:catAx>
        <c:axId val="85891897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97"/>
              <c:y val="0.86459819481812461"/>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60160704"/>
        <c:crossesAt val="0"/>
        <c:auto val="1"/>
        <c:lblAlgn val="ctr"/>
        <c:lblOffset val="100"/>
        <c:tickLblSkip val="2"/>
        <c:tickMarkSkip val="2"/>
        <c:noMultiLvlLbl val="0"/>
      </c:catAx>
      <c:valAx>
        <c:axId val="860160704"/>
        <c:scaling>
          <c:orientation val="minMax"/>
          <c:max val="20"/>
          <c:min val="-10"/>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58918976"/>
        <c:crosses val="autoZero"/>
        <c:crossBetween val="between"/>
      </c:valAx>
    </c:plotArea>
    <c:legend>
      <c:legendPos val="b"/>
      <c:layout>
        <c:manualLayout>
          <c:xMode val="edge"/>
          <c:yMode val="edge"/>
          <c:x val="0.18924588367089712"/>
          <c:y val="0.91454035330223216"/>
          <c:w val="0.7022394872084291"/>
          <c:h val="5.414607656801521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zero"/>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3120549542362065"/>
          <c:h val="0.69313010638560468"/>
        </c:manualLayout>
      </c:layout>
      <c:barChart>
        <c:barDir val="col"/>
        <c:grouping val="clustered"/>
        <c:varyColors val="0"/>
        <c:ser>
          <c:idx val="1"/>
          <c:order val="0"/>
          <c:tx>
            <c:v>Core Crown expenses</c:v>
          </c:tx>
          <c:spPr>
            <a:solidFill>
              <a:srgbClr val="0083AC"/>
            </a:solidFill>
            <a:ln w="28575">
              <a:noFill/>
            </a:ln>
          </c:spPr>
          <c:invertIfNegative val="0"/>
          <c:cat>
            <c:strRef>
              <c:f>'Data Fig 2.3'!$B$5:$B$19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2.3'!$C$5:$C$19</c:f>
              <c:numCache>
                <c:formatCode>_(* #,##0_);_(* \(#,##0\);_(* "-"??_);_(@_)</c:formatCode>
                <c:ptCount val="15"/>
                <c:pt idx="0">
                  <c:v>56753</c:v>
                </c:pt>
                <c:pt idx="1">
                  <c:v>63711</c:v>
                </c:pt>
                <c:pt idx="2">
                  <c:v>63554</c:v>
                </c:pt>
                <c:pt idx="3">
                  <c:v>70099</c:v>
                </c:pt>
                <c:pt idx="4">
                  <c:v>68939</c:v>
                </c:pt>
                <c:pt idx="5">
                  <c:v>69962</c:v>
                </c:pt>
                <c:pt idx="6">
                  <c:v>71174</c:v>
                </c:pt>
                <c:pt idx="7">
                  <c:v>72363</c:v>
                </c:pt>
                <c:pt idx="8">
                  <c:v>73929</c:v>
                </c:pt>
                <c:pt idx="9">
                  <c:v>76339</c:v>
                </c:pt>
                <c:pt idx="10">
                  <c:v>81720</c:v>
                </c:pt>
                <c:pt idx="11">
                  <c:v>86720</c:v>
                </c:pt>
                <c:pt idx="12">
                  <c:v>90075</c:v>
                </c:pt>
                <c:pt idx="13">
                  <c:v>94715</c:v>
                </c:pt>
                <c:pt idx="14">
                  <c:v>98108</c:v>
                </c:pt>
              </c:numCache>
            </c:numRef>
          </c:val>
          <c:extLst xmlns:c16r2="http://schemas.microsoft.com/office/drawing/2015/06/chart">
            <c:ext xmlns:c16="http://schemas.microsoft.com/office/drawing/2014/chart" uri="{C3380CC4-5D6E-409C-BE32-E72D297353CC}">
              <c16:uniqueId val="{00000000-6BD7-4031-BD25-0828DC3FF03D}"/>
            </c:ext>
          </c:extLst>
        </c:ser>
        <c:dLbls>
          <c:showLegendKey val="0"/>
          <c:showVal val="0"/>
          <c:showCatName val="0"/>
          <c:showSerName val="0"/>
          <c:showPercent val="0"/>
          <c:showBubbleSize val="0"/>
        </c:dLbls>
        <c:gapWidth val="150"/>
        <c:axId val="860162664"/>
        <c:axId val="860161096"/>
      </c:barChart>
      <c:lineChart>
        <c:grouping val="standard"/>
        <c:varyColors val="0"/>
        <c:ser>
          <c:idx val="2"/>
          <c:order val="1"/>
          <c:tx>
            <c:strRef>
              <c:f>'Data Fig 2.3'!$D$4</c:f>
              <c:strCache>
                <c:ptCount val="1"/>
                <c:pt idx="0">
                  <c:v>% of GDP (RHS)</c:v>
                </c:pt>
              </c:strCache>
            </c:strRef>
          </c:tx>
          <c:spPr>
            <a:ln w="38100">
              <a:solidFill>
                <a:srgbClr val="3E403A"/>
              </a:solidFill>
            </a:ln>
          </c:spPr>
          <c:marker>
            <c:symbol val="none"/>
          </c:marker>
          <c:val>
            <c:numRef>
              <c:f>'Data Fig 2.3'!$D$5:$D$19</c:f>
              <c:numCache>
                <c:formatCode>0.0</c:formatCode>
                <c:ptCount val="15"/>
                <c:pt idx="0">
                  <c:v>30.026294765913097</c:v>
                </c:pt>
                <c:pt idx="1">
                  <c:v>33.619693411783331</c:v>
                </c:pt>
                <c:pt idx="2">
                  <c:v>32.305682494014548</c:v>
                </c:pt>
                <c:pt idx="3">
                  <c:v>34.061048376124859</c:v>
                </c:pt>
                <c:pt idx="4">
                  <c:v>32.046466656130015</c:v>
                </c:pt>
                <c:pt idx="5">
                  <c:v>31.981605160063449</c:v>
                </c:pt>
                <c:pt idx="6">
                  <c:v>30.075639129516162</c:v>
                </c:pt>
                <c:pt idx="7">
                  <c:v>29.533628004358846</c:v>
                </c:pt>
                <c:pt idx="8">
                  <c:v>28.684002234844957</c:v>
                </c:pt>
                <c:pt idx="9">
                  <c:v>27.838596747137334</c:v>
                </c:pt>
                <c:pt idx="10">
                  <c:v>28.08054429248849</c:v>
                </c:pt>
                <c:pt idx="11">
                  <c:v>28.470965983893155</c:v>
                </c:pt>
                <c:pt idx="12">
                  <c:v>28.150988683349425</c:v>
                </c:pt>
                <c:pt idx="13">
                  <c:v>28.296700834426286</c:v>
                </c:pt>
                <c:pt idx="14">
                  <c:v>28.047525386515414</c:v>
                </c:pt>
              </c:numCache>
            </c:numRef>
          </c:val>
          <c:smooth val="0"/>
          <c:extLst xmlns:c16r2="http://schemas.microsoft.com/office/drawing/2015/06/chart">
            <c:ext xmlns:c16="http://schemas.microsoft.com/office/drawing/2014/chart" uri="{C3380CC4-5D6E-409C-BE32-E72D297353CC}">
              <c16:uniqueId val="{00000001-6BD7-4031-BD25-0828DC3FF03D}"/>
            </c:ext>
          </c:extLst>
        </c:ser>
        <c:dLbls>
          <c:showLegendKey val="0"/>
          <c:showVal val="0"/>
          <c:showCatName val="0"/>
          <c:showSerName val="0"/>
          <c:showPercent val="0"/>
          <c:showBubbleSize val="0"/>
        </c:dLbls>
        <c:marker val="1"/>
        <c:smooth val="0"/>
        <c:axId val="860161488"/>
        <c:axId val="860168544"/>
      </c:lineChart>
      <c:catAx>
        <c:axId val="860162664"/>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479482157872542"/>
              <c:y val="0.8729576514534623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60161096"/>
        <c:crossesAt val="0"/>
        <c:auto val="1"/>
        <c:lblAlgn val="ctr"/>
        <c:lblOffset val="100"/>
        <c:tickLblSkip val="2"/>
        <c:tickMarkSkip val="2"/>
        <c:noMultiLvlLbl val="0"/>
      </c:catAx>
      <c:valAx>
        <c:axId val="860161096"/>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 of GDP</a:t>
                </a:r>
              </a:p>
            </c:rich>
          </c:tx>
          <c:layout>
            <c:manualLayout>
              <c:xMode val="edge"/>
              <c:yMode val="edge"/>
              <c:x val="0.82284931374366665"/>
              <c:y val="2.4461942257217852E-2"/>
            </c:manualLayout>
          </c:layout>
          <c:overlay val="0"/>
        </c:title>
        <c:numFmt formatCode="#,##0" sourceLinked="0"/>
        <c:majorTickMark val="out"/>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60162664"/>
        <c:crosses val="autoZero"/>
        <c:crossBetween val="between"/>
        <c:minorUnit val="5"/>
        <c:dispUnits>
          <c:builtInUnit val="thousands"/>
        </c:dispUnits>
      </c:valAx>
      <c:valAx>
        <c:axId val="860168544"/>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860161488"/>
        <c:crosses val="max"/>
        <c:crossBetween val="between"/>
      </c:valAx>
      <c:catAx>
        <c:axId val="860161488"/>
        <c:scaling>
          <c:orientation val="minMax"/>
        </c:scaling>
        <c:delete val="1"/>
        <c:axPos val="b"/>
        <c:numFmt formatCode="@" sourceLinked="1"/>
        <c:majorTickMark val="out"/>
        <c:minorTickMark val="none"/>
        <c:tickLblPos val="none"/>
        <c:crossAx val="860168544"/>
        <c:crosses val="autoZero"/>
        <c:auto val="1"/>
        <c:lblAlgn val="ctr"/>
        <c:lblOffset val="100"/>
        <c:noMultiLvlLbl val="0"/>
      </c:catAx>
      <c:spPr>
        <a:noFill/>
        <a:ln w="25400">
          <a:noFill/>
        </a:ln>
      </c:spPr>
    </c:plotArea>
    <c:legend>
      <c:legendPos val="b"/>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1"/>
          <c:order val="0"/>
          <c:tx>
            <c:strRef>
              <c:f>'Data Fig 1.2'!$B$5</c:f>
              <c:strCache>
                <c:ptCount val="1"/>
                <c:pt idx="0">
                  <c:v>Budget Update</c:v>
                </c:pt>
              </c:strCache>
            </c:strRef>
          </c:tx>
          <c:spPr>
            <a:ln w="38100">
              <a:solidFill>
                <a:srgbClr val="0083AC"/>
              </a:solidFill>
            </a:ln>
          </c:spPr>
          <c:marker>
            <c:symbol val="none"/>
          </c:marker>
          <c:cat>
            <c:numRef>
              <c:f>'Data Fig 1.2'!$A$6:$A$78</c:f>
              <c:numCache>
                <c:formatCode>mmm\-yy</c:formatCode>
                <c:ptCount val="73"/>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numCache>
            </c:numRef>
          </c:cat>
          <c:val>
            <c:numRef>
              <c:f>'Data Fig 1.2'!$B$6:$B$78</c:f>
              <c:numCache>
                <c:formatCode>0.0</c:formatCode>
                <c:ptCount val="73"/>
                <c:pt idx="0">
                  <c:v>2.4518866870990501</c:v>
                </c:pt>
                <c:pt idx="1">
                  <c:v>1.9000798869292601</c:v>
                </c:pt>
                <c:pt idx="2">
                  <c:v>1.4709295932952799</c:v>
                </c:pt>
                <c:pt idx="3">
                  <c:v>1.4164547257748501</c:v>
                </c:pt>
                <c:pt idx="4">
                  <c:v>1.3068174936718</c:v>
                </c:pt>
                <c:pt idx="5">
                  <c:v>1.4606023326217299</c:v>
                </c:pt>
                <c:pt idx="6">
                  <c:v>2.2045101556762199</c:v>
                </c:pt>
                <c:pt idx="7">
                  <c:v>2.62775824624135</c:v>
                </c:pt>
                <c:pt idx="8">
                  <c:v>3.3032063697008698</c:v>
                </c:pt>
                <c:pt idx="9">
                  <c:v>3.7077102303796701</c:v>
                </c:pt>
                <c:pt idx="10">
                  <c:v>4.0005654509471302</c:v>
                </c:pt>
                <c:pt idx="11">
                  <c:v>5.04261612748593</c:v>
                </c:pt>
                <c:pt idx="12">
                  <c:v>5.39064217847677</c:v>
                </c:pt>
                <c:pt idx="13">
                  <c:v>5.89860272119759</c:v>
                </c:pt>
                <c:pt idx="14">
                  <c:v>6.3250419101989097</c:v>
                </c:pt>
                <c:pt idx="15">
                  <c:v>6.1762610747517899</c:v>
                </c:pt>
                <c:pt idx="16">
                  <c:v>6.1207682255921503</c:v>
                </c:pt>
                <c:pt idx="17">
                  <c:v>6.3699438232651602</c:v>
                </c:pt>
                <c:pt idx="18">
                  <c:v>6.08407551029104</c:v>
                </c:pt>
                <c:pt idx="19">
                  <c:v>5.3567871856425402</c:v>
                </c:pt>
                <c:pt idx="20">
                  <c:v>5.6197680073674698</c:v>
                </c:pt>
                <c:pt idx="21">
                  <c:v>4.7816265060240903</c:v>
                </c:pt>
                <c:pt idx="22">
                  <c:v>4.4497333775193404</c:v>
                </c:pt>
                <c:pt idx="23">
                  <c:v>4.6376725072883396</c:v>
                </c:pt>
                <c:pt idx="24">
                  <c:v>3.57296810094835</c:v>
                </c:pt>
                <c:pt idx="25">
                  <c:v>3.4028998455875898</c:v>
                </c:pt>
                <c:pt idx="26">
                  <c:v>3.2362272858379</c:v>
                </c:pt>
                <c:pt idx="27">
                  <c:v>3.07900041839412</c:v>
                </c:pt>
                <c:pt idx="28">
                  <c:v>3.7221313103604698</c:v>
                </c:pt>
                <c:pt idx="29">
                  <c:v>4.1127025123268197</c:v>
                </c:pt>
                <c:pt idx="30">
                  <c:v>4.0139323498733503</c:v>
                </c:pt>
                <c:pt idx="31">
                  <c:v>3.8689323075220101</c:v>
                </c:pt>
                <c:pt idx="32">
                  <c:v>2.8808798584639002</c:v>
                </c:pt>
                <c:pt idx="33">
                  <c:v>1.8186082595125199</c:v>
                </c:pt>
                <c:pt idx="34">
                  <c:v>1.0243002704009401</c:v>
                </c:pt>
                <c:pt idx="35">
                  <c:v>-0.75135884045613999</c:v>
                </c:pt>
                <c:pt idx="36">
                  <c:v>-1.00431687837394</c:v>
                </c:pt>
                <c:pt idx="37">
                  <c:v>-0.97988836714805105</c:v>
                </c:pt>
                <c:pt idx="38">
                  <c:v>-0.63812815740494899</c:v>
                </c:pt>
                <c:pt idx="39">
                  <c:v>1.4675615212527999</c:v>
                </c:pt>
                <c:pt idx="40">
                  <c:v>2.3361389684813698</c:v>
                </c:pt>
                <c:pt idx="41">
                  <c:v>2.9490712572921498</c:v>
                </c:pt>
                <c:pt idx="42">
                  <c:v>3.0924984390330899</c:v>
                </c:pt>
                <c:pt idx="43">
                  <c:v>2.3423582326483801</c:v>
                </c:pt>
                <c:pt idx="44">
                  <c:v>2.03344153855575</c:v>
                </c:pt>
                <c:pt idx="45">
                  <c:v>2.1814705371110601</c:v>
                </c:pt>
                <c:pt idx="46">
                  <c:v>2.67181186568261</c:v>
                </c:pt>
                <c:pt idx="47">
                  <c:v>3.2375092635678899</c:v>
                </c:pt>
                <c:pt idx="48">
                  <c:v>3.4927495219229301</c:v>
                </c:pt>
                <c:pt idx="49">
                  <c:v>3.0245811006209098</c:v>
                </c:pt>
                <c:pt idx="50">
                  <c:v>2.6494754139805199</c:v>
                </c:pt>
                <c:pt idx="51">
                  <c:v>2.27122860028545</c:v>
                </c:pt>
                <c:pt idx="52">
                  <c:v>2.4435311469433101</c:v>
                </c:pt>
                <c:pt idx="53">
                  <c:v>3.0967752588213902</c:v>
                </c:pt>
                <c:pt idx="54">
                  <c:v>3.4726498042016498</c:v>
                </c:pt>
                <c:pt idx="55">
                  <c:v>3.7731383239202101</c:v>
                </c:pt>
                <c:pt idx="56">
                  <c:v>3.5151858292554699</c:v>
                </c:pt>
                <c:pt idx="57">
                  <c:v>3.4033488953129898</c:v>
                </c:pt>
                <c:pt idx="58">
                  <c:v>3.2172581502550801</c:v>
                </c:pt>
                <c:pt idx="59">
                  <c:v>3.16405420497534</c:v>
                </c:pt>
                <c:pt idx="60">
                  <c:v>3.4411357935943498</c:v>
                </c:pt>
                <c:pt idx="61">
                  <c:v>3.3896861229642101</c:v>
                </c:pt>
                <c:pt idx="62">
                  <c:v>3.7711193444740001</c:v>
                </c:pt>
                <c:pt idx="63">
                  <c:v>3.8949454905847301</c:v>
                </c:pt>
                <c:pt idx="64">
                  <c:v>4.2852286890508697</c:v>
                </c:pt>
                <c:pt idx="65">
                  <c:v>4.8800035953978798</c:v>
                </c:pt>
                <c:pt idx="66">
                  <c:v>5.0162962962962903</c:v>
                </c:pt>
                <c:pt idx="67">
                  <c:v>5.4703952920112302</c:v>
                </c:pt>
                <c:pt idx="68">
                  <c:v>5.2282374074664197</c:v>
                </c:pt>
                <c:pt idx="69">
                  <c:v>4.7386426127882597</c:v>
                </c:pt>
                <c:pt idx="70">
                  <c:v>4.5185226984171702</c:v>
                </c:pt>
                <c:pt idx="71">
                  <c:v>4.1084225026785699</c:v>
                </c:pt>
                <c:pt idx="72">
                  <c:v>3.9504529309727499</c:v>
                </c:pt>
              </c:numCache>
            </c:numRef>
          </c:val>
          <c:smooth val="0"/>
          <c:extLst xmlns:c16r2="http://schemas.microsoft.com/office/drawing/2015/06/chart">
            <c:ext xmlns:c16="http://schemas.microsoft.com/office/drawing/2014/chart" uri="{C3380CC4-5D6E-409C-BE32-E72D297353CC}">
              <c16:uniqueId val="{00000000-4950-4C06-89D7-48CBDDBE89E4}"/>
            </c:ext>
          </c:extLst>
        </c:ser>
        <c:ser>
          <c:idx val="0"/>
          <c:order val="1"/>
          <c:tx>
            <c:strRef>
              <c:f>'Data Fig 1.2'!$C$5</c:f>
              <c:strCache>
                <c:ptCount val="1"/>
                <c:pt idx="0">
                  <c:v>Half Year Update</c:v>
                </c:pt>
              </c:strCache>
            </c:strRef>
          </c:tx>
          <c:spPr>
            <a:ln w="38100">
              <a:solidFill>
                <a:srgbClr val="3E403A"/>
              </a:solidFill>
            </a:ln>
          </c:spPr>
          <c:marker>
            <c:symbol val="none"/>
          </c:marker>
          <c:cat>
            <c:numRef>
              <c:f>'Data Fig 1.2'!$A$6:$A$78</c:f>
              <c:numCache>
                <c:formatCode>mmm\-yy</c:formatCode>
                <c:ptCount val="73"/>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numCache>
            </c:numRef>
          </c:cat>
          <c:val>
            <c:numRef>
              <c:f>'Data Fig 1.2'!$C$6:$C$78</c:f>
              <c:numCache>
                <c:formatCode>0.0</c:formatCode>
                <c:ptCount val="73"/>
                <c:pt idx="0">
                  <c:v>2.4506458537553799</c:v>
                </c:pt>
                <c:pt idx="1">
                  <c:v>1.9013322845484499</c:v>
                </c:pt>
                <c:pt idx="2">
                  <c:v>1.4721692811415701</c:v>
                </c:pt>
                <c:pt idx="3">
                  <c:v>1.41768886292834</c:v>
                </c:pt>
                <c:pt idx="4">
                  <c:v>1.30804447351209</c:v>
                </c:pt>
                <c:pt idx="5">
                  <c:v>1.45939622004318</c:v>
                </c:pt>
                <c:pt idx="6">
                  <c:v>2.2033061632372899</c:v>
                </c:pt>
                <c:pt idx="7">
                  <c:v>2.6265583566311901</c:v>
                </c:pt>
                <c:pt idx="8">
                  <c:v>3.3020108552710199</c:v>
                </c:pt>
                <c:pt idx="9">
                  <c:v>3.7077543062968799</c:v>
                </c:pt>
                <c:pt idx="10">
                  <c:v>4.0006125790757103</c:v>
                </c:pt>
                <c:pt idx="11">
                  <c:v>5.0426750847655599</c:v>
                </c:pt>
                <c:pt idx="12">
                  <c:v>5.3907045643921903</c:v>
                </c:pt>
                <c:pt idx="13">
                  <c:v>5.8998165978908697</c:v>
                </c:pt>
                <c:pt idx="14">
                  <c:v>6.3262462761800098</c:v>
                </c:pt>
                <c:pt idx="15">
                  <c:v>6.1763298197967602</c:v>
                </c:pt>
                <c:pt idx="16">
                  <c:v>6.1208354380339403</c:v>
                </c:pt>
                <c:pt idx="17">
                  <c:v>6.3688614198967404</c:v>
                </c:pt>
                <c:pt idx="18">
                  <c:v>6.0830101845144204</c:v>
                </c:pt>
                <c:pt idx="19">
                  <c:v>5.3578916470982696</c:v>
                </c:pt>
                <c:pt idx="20">
                  <c:v>5.6208609271523198</c:v>
                </c:pt>
                <c:pt idx="21">
                  <c:v>4.7826927577820397</c:v>
                </c:pt>
                <c:pt idx="22">
                  <c:v>4.45078230131152</c:v>
                </c:pt>
                <c:pt idx="23">
                  <c:v>4.6376725072883396</c:v>
                </c:pt>
                <c:pt idx="24">
                  <c:v>3.57296810094835</c:v>
                </c:pt>
                <c:pt idx="25">
                  <c:v>3.4019286983713899</c:v>
                </c:pt>
                <c:pt idx="26">
                  <c:v>3.2352658398230898</c:v>
                </c:pt>
                <c:pt idx="27">
                  <c:v>3.0780495226503302</c:v>
                </c:pt>
                <c:pt idx="28">
                  <c:v>3.7230772141242299</c:v>
                </c:pt>
                <c:pt idx="29">
                  <c:v>4.1146195315288203</c:v>
                </c:pt>
                <c:pt idx="30">
                  <c:v>4.0158323632130299</c:v>
                </c:pt>
                <c:pt idx="31">
                  <c:v>3.8717355005949998</c:v>
                </c:pt>
                <c:pt idx="32">
                  <c:v>2.8808535862477598</c:v>
                </c:pt>
                <c:pt idx="33">
                  <c:v>1.8185918542239901</c:v>
                </c:pt>
                <c:pt idx="34">
                  <c:v>1.0233957398801901</c:v>
                </c:pt>
                <c:pt idx="35">
                  <c:v>-0.75400984031688201</c:v>
                </c:pt>
                <c:pt idx="36">
                  <c:v>-1.0051943907670999</c:v>
                </c:pt>
                <c:pt idx="37">
                  <c:v>-0.97987968565884598</c:v>
                </c:pt>
                <c:pt idx="38">
                  <c:v>-0.63812815740494899</c:v>
                </c:pt>
                <c:pt idx="39">
                  <c:v>1.4693643790995901</c:v>
                </c:pt>
                <c:pt idx="40">
                  <c:v>2.3361389684813698</c:v>
                </c:pt>
                <c:pt idx="41">
                  <c:v>2.9490448709345398</c:v>
                </c:pt>
                <c:pt idx="42">
                  <c:v>3.0933904201230802</c:v>
                </c:pt>
                <c:pt idx="43">
                  <c:v>2.3423375752925599</c:v>
                </c:pt>
                <c:pt idx="44">
                  <c:v>2.02994163917786</c:v>
                </c:pt>
                <c:pt idx="45">
                  <c:v>2.1736296399301298</c:v>
                </c:pt>
                <c:pt idx="46">
                  <c:v>2.6657322327778599</c:v>
                </c:pt>
                <c:pt idx="47">
                  <c:v>3.2400665247701301</c:v>
                </c:pt>
                <c:pt idx="48">
                  <c:v>3.5117358008387001</c:v>
                </c:pt>
                <c:pt idx="49">
                  <c:v>3.0571102907402001</c:v>
                </c:pt>
                <c:pt idx="50">
                  <c:v>2.6799484236340998</c:v>
                </c:pt>
                <c:pt idx="51">
                  <c:v>2.2661447160850301</c:v>
                </c:pt>
                <c:pt idx="52">
                  <c:v>2.37440349946977</c:v>
                </c:pt>
                <c:pt idx="53">
                  <c:v>2.94909042886857</c:v>
                </c:pt>
                <c:pt idx="54">
                  <c:v>3.2797380149213402</c:v>
                </c:pt>
                <c:pt idx="55">
                  <c:v>3.5463018886404001</c:v>
                </c:pt>
                <c:pt idx="56">
                  <c:v>3.3454722019907699</c:v>
                </c:pt>
                <c:pt idx="57">
                  <c:v>3.2903334429042101</c:v>
                </c:pt>
                <c:pt idx="58">
                  <c:v>3.13028966503754</c:v>
                </c:pt>
                <c:pt idx="59">
                  <c:v>3.0638385080438502</c:v>
                </c:pt>
                <c:pt idx="60">
                  <c:v>3.1283280085196901</c:v>
                </c:pt>
                <c:pt idx="61">
                  <c:v>2.8082866967314302</c:v>
                </c:pt>
                <c:pt idx="62">
                  <c:v>2.8819332069597898</c:v>
                </c:pt>
                <c:pt idx="63">
                  <c:v>2.8045031127154698</c:v>
                </c:pt>
                <c:pt idx="64">
                  <c:v>3.19136819565828</c:v>
                </c:pt>
                <c:pt idx="65">
                  <c:v>3.9410800975455</c:v>
                </c:pt>
                <c:pt idx="66">
                  <c:v>4.2107943736237399</c:v>
                </c:pt>
                <c:pt idx="67">
                  <c:v>4.8377857626412402</c:v>
                </c:pt>
                <c:pt idx="68">
                  <c:v>4.7107474503686504</c:v>
                </c:pt>
                <c:pt idx="69">
                  <c:v>4.1179652940706397</c:v>
                </c:pt>
                <c:pt idx="70">
                  <c:v>3.8639388454461798</c:v>
                </c:pt>
                <c:pt idx="71">
                  <c:v>3.2749268768981801</c:v>
                </c:pt>
                <c:pt idx="72">
                  <c:v>2.9776703058241401</c:v>
                </c:pt>
              </c:numCache>
            </c:numRef>
          </c:val>
          <c:smooth val="0"/>
          <c:extLst xmlns:c16r2="http://schemas.microsoft.com/office/drawing/2015/06/chart">
            <c:ext xmlns:c16="http://schemas.microsoft.com/office/drawing/2014/chart" uri="{C3380CC4-5D6E-409C-BE32-E72D297353CC}">
              <c16:uniqueId val="{00000001-4950-4C06-89D7-48CBDDBE89E4}"/>
            </c:ext>
          </c:extLst>
        </c:ser>
        <c:dLbls>
          <c:showLegendKey val="0"/>
          <c:showVal val="0"/>
          <c:showCatName val="0"/>
          <c:showSerName val="0"/>
          <c:showPercent val="0"/>
          <c:showBubbleSize val="0"/>
        </c:dLbls>
        <c:smooth val="0"/>
        <c:axId val="858928384"/>
        <c:axId val="858932304"/>
      </c:lineChart>
      <c:dateAx>
        <c:axId val="858928384"/>
        <c:scaling>
          <c:orientation val="minMax"/>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32304"/>
        <c:crosses val="autoZero"/>
        <c:auto val="1"/>
        <c:lblOffset val="100"/>
        <c:baseTimeUnit val="months"/>
        <c:majorUnit val="36"/>
        <c:majorTimeUnit val="months"/>
        <c:minorUnit val="12"/>
        <c:minorTimeUnit val="days"/>
      </c:dateAx>
      <c:valAx>
        <c:axId val="858932304"/>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28384"/>
        <c:crosses val="autoZero"/>
        <c:crossBetween val="between"/>
      </c:valAx>
      <c:spPr>
        <a:noFill/>
        <a:ln w="25400">
          <a:noFill/>
        </a:ln>
      </c:spPr>
    </c:plotArea>
    <c:legend>
      <c:legendPos val="b"/>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368005922336634E-2"/>
          <c:y val="0.10206896551724139"/>
          <c:w val="0.92548892926845705"/>
          <c:h val="0.62416458914422457"/>
        </c:manualLayout>
      </c:layout>
      <c:barChart>
        <c:barDir val="col"/>
        <c:grouping val="stacked"/>
        <c:varyColors val="0"/>
        <c:ser>
          <c:idx val="0"/>
          <c:order val="0"/>
          <c:tx>
            <c:strRef>
              <c:f>'Data Fig 2.4'!$B$9</c:f>
              <c:strCache>
                <c:ptCount val="1"/>
                <c:pt idx="0">
                  <c:v>Budget 2017</c:v>
                </c:pt>
              </c:strCache>
            </c:strRef>
          </c:tx>
          <c:spPr>
            <a:solidFill>
              <a:srgbClr val="0083AC"/>
            </a:solidFill>
          </c:spPr>
          <c:invertIfNegative val="0"/>
          <c:cat>
            <c:strRef>
              <c:f>'Data Fig 2.4'!$C$5:$G$5</c:f>
              <c:strCache>
                <c:ptCount val="5"/>
                <c:pt idx="0">
                  <c:v>2018</c:v>
                </c:pt>
                <c:pt idx="1">
                  <c:v>2019</c:v>
                </c:pt>
                <c:pt idx="2">
                  <c:v>2020</c:v>
                </c:pt>
                <c:pt idx="3">
                  <c:v>2021</c:v>
                </c:pt>
                <c:pt idx="4">
                  <c:v>2022</c:v>
                </c:pt>
              </c:strCache>
            </c:strRef>
          </c:cat>
          <c:val>
            <c:numRef>
              <c:f>'Data Fig 2.4'!$C$9:$G$9</c:f>
              <c:numCache>
                <c:formatCode>_(* #,##0_);_(* \(#,##0\);_(* "-"??_);_(@_)</c:formatCode>
                <c:ptCount val="5"/>
                <c:pt idx="0">
                  <c:v>1643</c:v>
                </c:pt>
                <c:pt idx="1">
                  <c:v>1901</c:v>
                </c:pt>
                <c:pt idx="2">
                  <c:v>1859</c:v>
                </c:pt>
                <c:pt idx="3">
                  <c:v>1944</c:v>
                </c:pt>
                <c:pt idx="4">
                  <c:v>1944</c:v>
                </c:pt>
              </c:numCache>
            </c:numRef>
          </c:val>
          <c:extLst xmlns:c16r2="http://schemas.microsoft.com/office/drawing/2015/06/chart">
            <c:ext xmlns:c16="http://schemas.microsoft.com/office/drawing/2014/chart" uri="{C3380CC4-5D6E-409C-BE32-E72D297353CC}">
              <c16:uniqueId val="{00000000-B382-44D8-B68A-B32539B81D95}"/>
            </c:ext>
          </c:extLst>
        </c:ser>
        <c:ser>
          <c:idx val="1"/>
          <c:order val="1"/>
          <c:tx>
            <c:strRef>
              <c:f>'Data Fig 2.4'!$B$6</c:f>
              <c:strCache>
                <c:ptCount val="1"/>
                <c:pt idx="0">
                  <c:v>Budget 2018</c:v>
                </c:pt>
              </c:strCache>
            </c:strRef>
          </c:tx>
          <c:spPr>
            <a:solidFill>
              <a:srgbClr val="67A854"/>
            </a:solidFill>
            <a:ln w="28575">
              <a:noFill/>
            </a:ln>
          </c:spPr>
          <c:invertIfNegative val="0"/>
          <c:cat>
            <c:strRef>
              <c:f>'Data Fig 2.4'!$C$5:$G$5</c:f>
              <c:strCache>
                <c:ptCount val="5"/>
                <c:pt idx="0">
                  <c:v>2018</c:v>
                </c:pt>
                <c:pt idx="1">
                  <c:v>2019</c:v>
                </c:pt>
                <c:pt idx="2">
                  <c:v>2020</c:v>
                </c:pt>
                <c:pt idx="3">
                  <c:v>2021</c:v>
                </c:pt>
                <c:pt idx="4">
                  <c:v>2022</c:v>
                </c:pt>
              </c:strCache>
            </c:strRef>
          </c:cat>
          <c:val>
            <c:numRef>
              <c:f>'Data Fig 2.4'!$C$6:$G$6</c:f>
              <c:numCache>
                <c:formatCode>_(* #,##0_);_(* \(#,##0\);_(* "-"??_);_(@_)</c:formatCode>
                <c:ptCount val="5"/>
                <c:pt idx="0">
                  <c:v>119</c:v>
                </c:pt>
                <c:pt idx="1">
                  <c:v>2576</c:v>
                </c:pt>
                <c:pt idx="2">
                  <c:v>2757</c:v>
                </c:pt>
                <c:pt idx="3">
                  <c:v>3132</c:v>
                </c:pt>
                <c:pt idx="4">
                  <c:v>3532</c:v>
                </c:pt>
              </c:numCache>
            </c:numRef>
          </c:val>
          <c:extLst xmlns:c16r2="http://schemas.microsoft.com/office/drawing/2015/06/chart">
            <c:ext xmlns:c16="http://schemas.microsoft.com/office/drawing/2014/chart" uri="{C3380CC4-5D6E-409C-BE32-E72D297353CC}">
              <c16:uniqueId val="{00000001-B382-44D8-B68A-B32539B81D95}"/>
            </c:ext>
          </c:extLst>
        </c:ser>
        <c:ser>
          <c:idx val="2"/>
          <c:order val="2"/>
          <c:tx>
            <c:strRef>
              <c:f>'Data Fig 2.4'!$B$7</c:f>
              <c:strCache>
                <c:ptCount val="1"/>
                <c:pt idx="0">
                  <c:v>Future allowances (operating)</c:v>
                </c:pt>
              </c:strCache>
            </c:strRef>
          </c:tx>
          <c:spPr>
            <a:solidFill>
              <a:srgbClr val="C3E2F5"/>
            </a:solidFill>
          </c:spPr>
          <c:invertIfNegative val="0"/>
          <c:cat>
            <c:strRef>
              <c:f>'Data Fig 2.4'!$C$5:$G$5</c:f>
              <c:strCache>
                <c:ptCount val="5"/>
                <c:pt idx="0">
                  <c:v>2018</c:v>
                </c:pt>
                <c:pt idx="1">
                  <c:v>2019</c:v>
                </c:pt>
                <c:pt idx="2">
                  <c:v>2020</c:v>
                </c:pt>
                <c:pt idx="3">
                  <c:v>2021</c:v>
                </c:pt>
                <c:pt idx="4">
                  <c:v>2022</c:v>
                </c:pt>
              </c:strCache>
            </c:strRef>
          </c:cat>
          <c:val>
            <c:numRef>
              <c:f>'Data Fig 2.4'!$C$7:$G$7</c:f>
              <c:numCache>
                <c:formatCode>_(* #,##0_);_(* \(#,##0\);_(* "-"??_);_(@_)</c:formatCode>
                <c:ptCount val="5"/>
                <c:pt idx="0">
                  <c:v>0</c:v>
                </c:pt>
                <c:pt idx="1">
                  <c:v>0</c:v>
                </c:pt>
                <c:pt idx="2">
                  <c:v>2349</c:v>
                </c:pt>
                <c:pt idx="3">
                  <c:v>4747</c:v>
                </c:pt>
                <c:pt idx="4">
                  <c:v>7145</c:v>
                </c:pt>
              </c:numCache>
            </c:numRef>
          </c:val>
          <c:extLst xmlns:c16r2="http://schemas.microsoft.com/office/drawing/2015/06/chart">
            <c:ext xmlns:c16="http://schemas.microsoft.com/office/drawing/2014/chart" uri="{C3380CC4-5D6E-409C-BE32-E72D297353CC}">
              <c16:uniqueId val="{00000002-B382-44D8-B68A-B32539B81D95}"/>
            </c:ext>
          </c:extLst>
        </c:ser>
        <c:ser>
          <c:idx val="3"/>
          <c:order val="3"/>
          <c:tx>
            <c:strRef>
              <c:f>'Data Fig 2.4'!$B$11</c:f>
              <c:strCache>
                <c:ptCount val="1"/>
                <c:pt idx="0">
                  <c:v>Finance costs</c:v>
                </c:pt>
              </c:strCache>
            </c:strRef>
          </c:tx>
          <c:spPr>
            <a:solidFill>
              <a:srgbClr val="3E403A"/>
            </a:solidFill>
          </c:spPr>
          <c:invertIfNegative val="0"/>
          <c:cat>
            <c:strRef>
              <c:f>'Data Fig 2.4'!$C$5:$G$5</c:f>
              <c:strCache>
                <c:ptCount val="5"/>
                <c:pt idx="0">
                  <c:v>2018</c:v>
                </c:pt>
                <c:pt idx="1">
                  <c:v>2019</c:v>
                </c:pt>
                <c:pt idx="2">
                  <c:v>2020</c:v>
                </c:pt>
                <c:pt idx="3">
                  <c:v>2021</c:v>
                </c:pt>
                <c:pt idx="4">
                  <c:v>2022</c:v>
                </c:pt>
              </c:strCache>
            </c:strRef>
          </c:cat>
          <c:val>
            <c:numRef>
              <c:f>'Data Fig 2.4'!$C$11:$G$11</c:f>
              <c:numCache>
                <c:formatCode>_(* #,##0_);_(* \(#,##0\);_(* "-"??_);_(@_)</c:formatCode>
                <c:ptCount val="5"/>
                <c:pt idx="0">
                  <c:v>-50</c:v>
                </c:pt>
                <c:pt idx="1">
                  <c:v>-126</c:v>
                </c:pt>
                <c:pt idx="2">
                  <c:v>-176</c:v>
                </c:pt>
                <c:pt idx="3">
                  <c:v>-12</c:v>
                </c:pt>
                <c:pt idx="4">
                  <c:v>-240</c:v>
                </c:pt>
              </c:numCache>
            </c:numRef>
          </c:val>
          <c:extLst xmlns:c16r2="http://schemas.microsoft.com/office/drawing/2015/06/chart">
            <c:ext xmlns:c16="http://schemas.microsoft.com/office/drawing/2014/chart" uri="{C3380CC4-5D6E-409C-BE32-E72D297353CC}">
              <c16:uniqueId val="{00000003-B382-44D8-B68A-B32539B81D95}"/>
            </c:ext>
          </c:extLst>
        </c:ser>
        <c:ser>
          <c:idx val="4"/>
          <c:order val="4"/>
          <c:tx>
            <c:strRef>
              <c:f>'Data Fig 2.4'!$B$12</c:f>
              <c:strCache>
                <c:ptCount val="1"/>
                <c:pt idx="0">
                  <c:v>Social assistance</c:v>
                </c:pt>
              </c:strCache>
            </c:strRef>
          </c:tx>
          <c:spPr>
            <a:solidFill>
              <a:srgbClr val="A9A7A5"/>
            </a:solidFill>
          </c:spPr>
          <c:invertIfNegative val="0"/>
          <c:cat>
            <c:strRef>
              <c:f>'Data Fig 2.4'!$C$5:$G$5</c:f>
              <c:strCache>
                <c:ptCount val="5"/>
                <c:pt idx="0">
                  <c:v>2018</c:v>
                </c:pt>
                <c:pt idx="1">
                  <c:v>2019</c:v>
                </c:pt>
                <c:pt idx="2">
                  <c:v>2020</c:v>
                </c:pt>
                <c:pt idx="3">
                  <c:v>2021</c:v>
                </c:pt>
                <c:pt idx="4">
                  <c:v>2022</c:v>
                </c:pt>
              </c:strCache>
            </c:strRef>
          </c:cat>
          <c:val>
            <c:numRef>
              <c:f>'Data Fig 2.4'!$C$12:$G$12</c:f>
              <c:numCache>
                <c:formatCode>_(* #,##0_);_(* \(#,##0\);_(* "-"??_);_(@_)</c:formatCode>
                <c:ptCount val="5"/>
                <c:pt idx="0">
                  <c:v>1208</c:v>
                </c:pt>
                <c:pt idx="1">
                  <c:v>2841</c:v>
                </c:pt>
                <c:pt idx="2">
                  <c:v>3804</c:v>
                </c:pt>
                <c:pt idx="3">
                  <c:v>4828</c:v>
                </c:pt>
                <c:pt idx="4">
                  <c:v>6154</c:v>
                </c:pt>
              </c:numCache>
            </c:numRef>
          </c:val>
          <c:extLst xmlns:c16r2="http://schemas.microsoft.com/office/drawing/2015/06/chart">
            <c:ext xmlns:c16="http://schemas.microsoft.com/office/drawing/2014/chart" uri="{C3380CC4-5D6E-409C-BE32-E72D297353CC}">
              <c16:uniqueId val="{00000004-B382-44D8-B68A-B32539B81D95}"/>
            </c:ext>
          </c:extLst>
        </c:ser>
        <c:ser>
          <c:idx val="7"/>
          <c:order val="6"/>
          <c:tx>
            <c:strRef>
              <c:f>'Data Fig 2.4'!$B$10</c:f>
              <c:strCache>
                <c:ptCount val="1"/>
                <c:pt idx="0">
                  <c:v>Care and Support Workers Pay Equity</c:v>
                </c:pt>
              </c:strCache>
            </c:strRef>
          </c:tx>
          <c:spPr>
            <a:solidFill>
              <a:srgbClr val="6DB9E7"/>
            </a:solidFill>
          </c:spPr>
          <c:invertIfNegative val="0"/>
          <c:val>
            <c:numRef>
              <c:f>'Data Fig 2.4'!$C$10:$G$10</c:f>
              <c:numCache>
                <c:formatCode>_(* #,##0_);_(* \(#,##0\);_(* "-"??_);_(@_)</c:formatCode>
                <c:ptCount val="5"/>
                <c:pt idx="0">
                  <c:v>348</c:v>
                </c:pt>
                <c:pt idx="1">
                  <c:v>389</c:v>
                </c:pt>
                <c:pt idx="2">
                  <c:v>413</c:v>
                </c:pt>
                <c:pt idx="3">
                  <c:v>392</c:v>
                </c:pt>
                <c:pt idx="4">
                  <c:v>392</c:v>
                </c:pt>
              </c:numCache>
            </c:numRef>
          </c:val>
          <c:extLst xmlns:c16r2="http://schemas.microsoft.com/office/drawing/2015/06/chart">
            <c:ext xmlns:c16="http://schemas.microsoft.com/office/drawing/2014/chart" uri="{C3380CC4-5D6E-409C-BE32-E72D297353CC}">
              <c16:uniqueId val="{00000005-B382-44D8-B68A-B32539B81D95}"/>
            </c:ext>
          </c:extLst>
        </c:ser>
        <c:ser>
          <c:idx val="8"/>
          <c:order val="7"/>
          <c:tx>
            <c:strRef>
              <c:f>'Data Fig 2.4'!$B$8</c:f>
              <c:strCache>
                <c:ptCount val="1"/>
                <c:pt idx="0">
                  <c:v>100-Day-Plan</c:v>
                </c:pt>
              </c:strCache>
            </c:strRef>
          </c:tx>
          <c:spPr>
            <a:solidFill>
              <a:srgbClr val="3E403A"/>
            </a:solidFill>
          </c:spPr>
          <c:invertIfNegative val="0"/>
          <c:val>
            <c:numRef>
              <c:f>'Data Fig 2.4'!$C$8:$G$8</c:f>
              <c:numCache>
                <c:formatCode>_(* #,##0_);_(* \(#,##0\);_(* "-"??_);_(@_)</c:formatCode>
                <c:ptCount val="5"/>
                <c:pt idx="0">
                  <c:v>290</c:v>
                </c:pt>
                <c:pt idx="1">
                  <c:v>1760</c:v>
                </c:pt>
                <c:pt idx="2">
                  <c:v>1922</c:v>
                </c:pt>
                <c:pt idx="3">
                  <c:v>2159</c:v>
                </c:pt>
                <c:pt idx="4">
                  <c:v>2281</c:v>
                </c:pt>
              </c:numCache>
            </c:numRef>
          </c:val>
          <c:extLst xmlns:c16r2="http://schemas.microsoft.com/office/drawing/2015/06/chart">
            <c:ext xmlns:c16="http://schemas.microsoft.com/office/drawing/2014/chart" uri="{C3380CC4-5D6E-409C-BE32-E72D297353CC}">
              <c16:uniqueId val="{00000006-B382-44D8-B68A-B32539B81D95}"/>
            </c:ext>
          </c:extLst>
        </c:ser>
        <c:ser>
          <c:idx val="5"/>
          <c:order val="8"/>
          <c:tx>
            <c:strRef>
              <c:f>'Data Fig 2.4'!$B$13</c:f>
              <c:strCache>
                <c:ptCount val="1"/>
                <c:pt idx="0">
                  <c:v>Other</c:v>
                </c:pt>
              </c:strCache>
            </c:strRef>
          </c:tx>
          <c:spPr>
            <a:solidFill>
              <a:schemeClr val="bg1">
                <a:lumMod val="85000"/>
              </a:schemeClr>
            </a:solidFill>
          </c:spPr>
          <c:invertIfNegative val="0"/>
          <c:cat>
            <c:strRef>
              <c:f>'Data Fig 2.4'!$C$5:$G$5</c:f>
              <c:strCache>
                <c:ptCount val="5"/>
                <c:pt idx="0">
                  <c:v>2018</c:v>
                </c:pt>
                <c:pt idx="1">
                  <c:v>2019</c:v>
                </c:pt>
                <c:pt idx="2">
                  <c:v>2020</c:v>
                </c:pt>
                <c:pt idx="3">
                  <c:v>2021</c:v>
                </c:pt>
                <c:pt idx="4">
                  <c:v>2022</c:v>
                </c:pt>
              </c:strCache>
            </c:strRef>
          </c:cat>
          <c:val>
            <c:numRef>
              <c:f>'Data Fig 2.4'!$C$13:$G$13</c:f>
              <c:numCache>
                <c:formatCode>_(* #,##0_);_(* \(#,##0\);_(* "-"??_);_(@_)</c:formatCode>
                <c:ptCount val="5"/>
                <c:pt idx="0">
                  <c:v>1823</c:v>
                </c:pt>
                <c:pt idx="1">
                  <c:v>1040</c:v>
                </c:pt>
                <c:pt idx="2">
                  <c:v>808</c:v>
                </c:pt>
                <c:pt idx="3">
                  <c:v>1186</c:v>
                </c:pt>
                <c:pt idx="4">
                  <c:v>561</c:v>
                </c:pt>
              </c:numCache>
            </c:numRef>
          </c:val>
          <c:extLst xmlns:c16r2="http://schemas.microsoft.com/office/drawing/2015/06/chart">
            <c:ext xmlns:c16="http://schemas.microsoft.com/office/drawing/2014/chart" uri="{C3380CC4-5D6E-409C-BE32-E72D297353CC}">
              <c16:uniqueId val="{00000007-B382-44D8-B68A-B32539B81D95}"/>
            </c:ext>
          </c:extLst>
        </c:ser>
        <c:dLbls>
          <c:showLegendKey val="0"/>
          <c:showVal val="0"/>
          <c:showCatName val="0"/>
          <c:showSerName val="0"/>
          <c:showPercent val="0"/>
          <c:showBubbleSize val="0"/>
        </c:dLbls>
        <c:gapWidth val="150"/>
        <c:overlap val="100"/>
        <c:axId val="860161880"/>
        <c:axId val="860167760"/>
        <c:extLst xmlns:c16r2="http://schemas.microsoft.com/office/drawing/2015/06/chart">
          <c:ext xmlns:c15="http://schemas.microsoft.com/office/drawing/2012/chart" uri="{02D57815-91ED-43cb-92C2-25804820EDAC}">
            <c15:filteredBarSeries>
              <c15:ser>
                <c:idx val="6"/>
                <c:order val="5"/>
                <c:tx>
                  <c:strRef>
                    <c:extLst xmlns:c16r2="http://schemas.microsoft.com/office/drawing/2015/06/chart">
                      <c:ext uri="{02D57815-91ED-43cb-92C2-25804820EDAC}">
                        <c15:formulaRef>
                          <c15:sqref>'Data Fig 2.4'!$B$14</c15:sqref>
                        </c15:formulaRef>
                      </c:ext>
                    </c:extLst>
                    <c:strCache>
                      <c:ptCount val="1"/>
                      <c:pt idx="0">
                        <c:v>Total net change</c:v>
                      </c:pt>
                    </c:strCache>
                  </c:strRef>
                </c:tx>
                <c:spPr>
                  <a:ln w="38100">
                    <a:solidFill>
                      <a:srgbClr val="333333"/>
                    </a:solidFill>
                  </a:ln>
                </c:spPr>
                <c:invertIfNegative val="0"/>
                <c:cat>
                  <c:strRef>
                    <c:extLst xmlns:c16r2="http://schemas.microsoft.com/office/drawing/2015/06/chart">
                      <c:ext uri="{02D57815-91ED-43cb-92C2-25804820EDAC}">
                        <c15:formulaRef>
                          <c15:sqref>'Data Fig 2.4'!$C$5:$G$5</c15:sqref>
                        </c15:formulaRef>
                      </c:ext>
                    </c:extLst>
                    <c:strCache>
                      <c:ptCount val="5"/>
                      <c:pt idx="0">
                        <c:v>2018</c:v>
                      </c:pt>
                      <c:pt idx="1">
                        <c:v>2019</c:v>
                      </c:pt>
                      <c:pt idx="2">
                        <c:v>2020</c:v>
                      </c:pt>
                      <c:pt idx="3">
                        <c:v>2021</c:v>
                      </c:pt>
                      <c:pt idx="4">
                        <c:v>2022</c:v>
                      </c:pt>
                    </c:strCache>
                  </c:strRef>
                </c:cat>
                <c:val>
                  <c:numRef>
                    <c:extLst xmlns:c16r2="http://schemas.microsoft.com/office/drawing/2015/06/chart">
                      <c:ext uri="{02D57815-91ED-43cb-92C2-25804820EDAC}">
                        <c15:formulaRef>
                          <c15:sqref>'Data Fig 2.4'!$C$14:$G$14</c15:sqref>
                        </c15:formulaRef>
                      </c:ext>
                    </c:extLst>
                    <c:numCache>
                      <c:formatCode>_(* #,##0_);_(* \(#,##0\);_(* "-"??_);_(@_)</c:formatCode>
                      <c:ptCount val="5"/>
                      <c:pt idx="0">
                        <c:v>5381</c:v>
                      </c:pt>
                      <c:pt idx="1">
                        <c:v>10381</c:v>
                      </c:pt>
                      <c:pt idx="2">
                        <c:v>13736</c:v>
                      </c:pt>
                      <c:pt idx="3">
                        <c:v>18376</c:v>
                      </c:pt>
                      <c:pt idx="4">
                        <c:v>21769</c:v>
                      </c:pt>
                    </c:numCache>
                  </c:numRef>
                </c:val>
                <c:extLst xmlns:c16r2="http://schemas.microsoft.com/office/drawing/2015/06/chart">
                  <c:ext xmlns:c16="http://schemas.microsoft.com/office/drawing/2014/chart" uri="{C3380CC4-5D6E-409C-BE32-E72D297353CC}">
                    <c16:uniqueId val="{00000008-B382-44D8-B68A-B32539B81D95}"/>
                  </c:ext>
                </c:extLst>
              </c15:ser>
            </c15:filteredBarSeries>
          </c:ext>
        </c:extLst>
      </c:barChart>
      <c:catAx>
        <c:axId val="86016188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40435065616797899"/>
              <c:y val="0.78085551904437145"/>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60167760"/>
        <c:crossesAt val="0"/>
        <c:auto val="1"/>
        <c:lblAlgn val="ctr"/>
        <c:lblOffset val="100"/>
        <c:tickMarkSkip val="2"/>
        <c:noMultiLvlLbl val="0"/>
      </c:catAx>
      <c:valAx>
        <c:axId val="860167760"/>
        <c:scaling>
          <c:orientation val="minMax"/>
        </c:scaling>
        <c:delete val="0"/>
        <c:axPos val="l"/>
        <c:majorGridlines>
          <c:spPr>
            <a:ln>
              <a:solidFill>
                <a:srgbClr val="7F7F7F"/>
              </a:solidFill>
            </a:ln>
          </c:spPr>
        </c:majorGridlines>
        <c:numFmt formatCode="General"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60161880"/>
        <c:crosses val="autoZero"/>
        <c:crossBetween val="between"/>
        <c:majorUnit val="2000"/>
        <c:minorUnit val="5"/>
        <c:dispUnits>
          <c:builtInUnit val="thousands"/>
        </c:dispUnits>
      </c:valAx>
      <c:spPr>
        <a:noFill/>
        <a:ln w="25400">
          <a:noFill/>
        </a:ln>
      </c:spPr>
    </c:plotArea>
    <c:legend>
      <c:legendPos val="b"/>
      <c:layout>
        <c:manualLayout>
          <c:xMode val="edge"/>
          <c:yMode val="edge"/>
          <c:x val="2.083187293895955E-2"/>
          <c:y val="0.82270973608613884"/>
          <c:w val="0.95970366781075445"/>
          <c:h val="0.17729026391386116"/>
        </c:manualLayout>
      </c:layout>
      <c:overlay val="0"/>
      <c:txPr>
        <a:bodyPr/>
        <a:lstStyle/>
        <a:p>
          <a:pPr>
            <a:defRPr sz="14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5171836597348405"/>
          <c:h val="0.69313010638560468"/>
        </c:manualLayout>
      </c:layout>
      <c:barChart>
        <c:barDir val="col"/>
        <c:grouping val="clustered"/>
        <c:varyColors val="0"/>
        <c:ser>
          <c:idx val="1"/>
          <c:order val="0"/>
          <c:tx>
            <c:strRef>
              <c:f>'Data Fig 2.5'!$A$8</c:f>
              <c:strCache>
                <c:ptCount val="1"/>
                <c:pt idx="0">
                  <c:v>NZS recipient numbers (annual average)</c:v>
                </c:pt>
              </c:strCache>
            </c:strRef>
          </c:tx>
          <c:spPr>
            <a:solidFill>
              <a:srgbClr val="0083AC"/>
            </a:solidFill>
            <a:ln w="28575">
              <a:noFill/>
            </a:ln>
          </c:spPr>
          <c:invertIfNegative val="0"/>
          <c:cat>
            <c:strRef>
              <c:f>'Data Fig 2.3'!$B$5:$B$19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2.5'!$B$8:$P$8</c:f>
              <c:numCache>
                <c:formatCode>#,##0</c:formatCode>
                <c:ptCount val="15"/>
                <c:pt idx="0">
                  <c:v>508489</c:v>
                </c:pt>
                <c:pt idx="1">
                  <c:v>522008</c:v>
                </c:pt>
                <c:pt idx="2">
                  <c:v>540217</c:v>
                </c:pt>
                <c:pt idx="3">
                  <c:v>560571</c:v>
                </c:pt>
                <c:pt idx="4">
                  <c:v>584907</c:v>
                </c:pt>
                <c:pt idx="5">
                  <c:v>612339</c:v>
                </c:pt>
                <c:pt idx="6">
                  <c:v>639870</c:v>
                </c:pt>
                <c:pt idx="7">
                  <c:v>665108</c:v>
                </c:pt>
                <c:pt idx="8">
                  <c:v>690642</c:v>
                </c:pt>
                <c:pt idx="9">
                  <c:v>716929</c:v>
                </c:pt>
                <c:pt idx="10">
                  <c:v>741377</c:v>
                </c:pt>
                <c:pt idx="11">
                  <c:v>767814</c:v>
                </c:pt>
                <c:pt idx="12">
                  <c:v>794695</c:v>
                </c:pt>
                <c:pt idx="13">
                  <c:v>822534</c:v>
                </c:pt>
                <c:pt idx="14">
                  <c:v>850716</c:v>
                </c:pt>
              </c:numCache>
            </c:numRef>
          </c:val>
          <c:extLst xmlns:c16r2="http://schemas.microsoft.com/office/drawing/2015/06/chart">
            <c:ext xmlns:c16="http://schemas.microsoft.com/office/drawing/2014/chart" uri="{C3380CC4-5D6E-409C-BE32-E72D297353CC}">
              <c16:uniqueId val="{00000000-BE65-4BD8-AB95-7BA9763BB6F0}"/>
            </c:ext>
          </c:extLst>
        </c:ser>
        <c:dLbls>
          <c:showLegendKey val="0"/>
          <c:showVal val="0"/>
          <c:showCatName val="0"/>
          <c:showSerName val="0"/>
          <c:showPercent val="0"/>
          <c:showBubbleSize val="0"/>
        </c:dLbls>
        <c:gapWidth val="150"/>
        <c:axId val="860168152"/>
        <c:axId val="860169720"/>
      </c:barChart>
      <c:lineChart>
        <c:grouping val="standard"/>
        <c:varyColors val="0"/>
        <c:ser>
          <c:idx val="2"/>
          <c:order val="1"/>
          <c:tx>
            <c:strRef>
              <c:f>'Data Fig 2.5'!$A$5</c:f>
              <c:strCache>
                <c:ptCount val="1"/>
                <c:pt idx="0">
                  <c:v>NZS expense (RHS)</c:v>
                </c:pt>
              </c:strCache>
            </c:strRef>
          </c:tx>
          <c:spPr>
            <a:ln w="38100">
              <a:solidFill>
                <a:srgbClr val="3E403A"/>
              </a:solidFill>
            </a:ln>
          </c:spPr>
          <c:marker>
            <c:symbol val="none"/>
          </c:marker>
          <c:val>
            <c:numRef>
              <c:f>'Data Fig 2.5'!$B$5:$P$5</c:f>
              <c:numCache>
                <c:formatCode>#,##0</c:formatCode>
                <c:ptCount val="15"/>
                <c:pt idx="0">
                  <c:v>7348</c:v>
                </c:pt>
                <c:pt idx="1">
                  <c:v>7744</c:v>
                </c:pt>
                <c:pt idx="2">
                  <c:v>8290</c:v>
                </c:pt>
                <c:pt idx="3">
                  <c:v>8830</c:v>
                </c:pt>
                <c:pt idx="4">
                  <c:v>9584</c:v>
                </c:pt>
                <c:pt idx="5">
                  <c:v>10235</c:v>
                </c:pt>
                <c:pt idx="6">
                  <c:v>10913</c:v>
                </c:pt>
                <c:pt idx="7">
                  <c:v>11591</c:v>
                </c:pt>
                <c:pt idx="8">
                  <c:v>12267</c:v>
                </c:pt>
                <c:pt idx="9" formatCode="_(* #,##0_);_(* \(#,##0\);_(* &quot;-&quot;??_);_(@_)">
                  <c:v>13043</c:v>
                </c:pt>
                <c:pt idx="10" formatCode="_(* #,##0_);_(* \(#,##0\);_(* &quot;-&quot;??_);_(@_)">
                  <c:v>13703</c:v>
                </c:pt>
                <c:pt idx="11" formatCode="_(* #,##0_);_(* \(#,##0\);_(* &quot;-&quot;??_);_(@_)">
                  <c:v>14539</c:v>
                </c:pt>
                <c:pt idx="12" formatCode="_(* #,##0_);_(* \(#,##0\);_(* &quot;-&quot;??_);_(@_)">
                  <c:v>15439</c:v>
                </c:pt>
                <c:pt idx="13" formatCode="_(* #,##0_);_(* \(#,##0\);_(* &quot;-&quot;??_);_(@_)">
                  <c:v>16333</c:v>
                </c:pt>
                <c:pt idx="14" formatCode="_(* #,##0_);_(* \(#,##0\);_(* &quot;-&quot;??_);_(@_)">
                  <c:v>17353</c:v>
                </c:pt>
              </c:numCache>
            </c:numRef>
          </c:val>
          <c:smooth val="0"/>
          <c:extLst xmlns:c16r2="http://schemas.microsoft.com/office/drawing/2015/06/chart">
            <c:ext xmlns:c16="http://schemas.microsoft.com/office/drawing/2014/chart" uri="{C3380CC4-5D6E-409C-BE32-E72D297353CC}">
              <c16:uniqueId val="{00000001-BE65-4BD8-AB95-7BA9763BB6F0}"/>
            </c:ext>
          </c:extLst>
        </c:ser>
        <c:dLbls>
          <c:showLegendKey val="0"/>
          <c:showVal val="0"/>
          <c:showCatName val="0"/>
          <c:showSerName val="0"/>
          <c:showPercent val="0"/>
          <c:showBubbleSize val="0"/>
        </c:dLbls>
        <c:marker val="1"/>
        <c:smooth val="0"/>
        <c:axId val="860157960"/>
        <c:axId val="860170112"/>
      </c:lineChart>
      <c:catAx>
        <c:axId val="860168152"/>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479482157872542"/>
              <c:y val="0.8729576514534623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60169720"/>
        <c:crossesAt val="0"/>
        <c:auto val="1"/>
        <c:lblAlgn val="ctr"/>
        <c:lblOffset val="100"/>
        <c:tickLblSkip val="2"/>
        <c:tickMarkSkip val="2"/>
        <c:noMultiLvlLbl val="0"/>
      </c:catAx>
      <c:valAx>
        <c:axId val="860169720"/>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0.82284931374366665"/>
              <c:y val="2.4461942257217852E-2"/>
            </c:manualLayout>
          </c:layout>
          <c:overlay val="0"/>
        </c:title>
        <c:numFmt formatCode="#,##0" sourceLinked="0"/>
        <c:majorTickMark val="out"/>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60168152"/>
        <c:crosses val="autoZero"/>
        <c:crossBetween val="between"/>
        <c:minorUnit val="5"/>
        <c:dispUnits>
          <c:builtInUnit val="thousands"/>
        </c:dispUnits>
      </c:valAx>
      <c:valAx>
        <c:axId val="860170112"/>
        <c:scaling>
          <c:orientation val="minMax"/>
        </c:scaling>
        <c:delete val="0"/>
        <c:axPos val="r"/>
        <c:numFmt formatCode="0" sourceLinked="0"/>
        <c:majorTickMark val="out"/>
        <c:minorTickMark val="none"/>
        <c:tickLblPos val="nextTo"/>
        <c:spPr>
          <a:ln>
            <a:noFill/>
          </a:ln>
        </c:spPr>
        <c:txPr>
          <a:bodyPr/>
          <a:lstStyle/>
          <a:p>
            <a:pPr>
              <a:defRPr sz="1800"/>
            </a:pPr>
            <a:endParaRPr lang="en-US"/>
          </a:p>
        </c:txPr>
        <c:crossAx val="860157960"/>
        <c:crosses val="max"/>
        <c:crossBetween val="between"/>
        <c:dispUnits>
          <c:builtInUnit val="thousands"/>
        </c:dispUnits>
      </c:valAx>
      <c:catAx>
        <c:axId val="860157960"/>
        <c:scaling>
          <c:orientation val="minMax"/>
        </c:scaling>
        <c:delete val="1"/>
        <c:axPos val="b"/>
        <c:numFmt formatCode="@" sourceLinked="1"/>
        <c:majorTickMark val="out"/>
        <c:minorTickMark val="none"/>
        <c:tickLblPos val="none"/>
        <c:crossAx val="860170112"/>
        <c:crosses val="autoZero"/>
        <c:auto val="1"/>
        <c:lblAlgn val="ctr"/>
        <c:lblOffset val="100"/>
        <c:noMultiLvlLbl val="0"/>
      </c:catAx>
      <c:spPr>
        <a:noFill/>
        <a:ln w="25400">
          <a:noFill/>
        </a:ln>
      </c:spPr>
    </c:plotArea>
    <c:legend>
      <c:legendPos val="b"/>
      <c:layout>
        <c:manualLayout>
          <c:xMode val="edge"/>
          <c:yMode val="edge"/>
          <c:x val="1.716551584898041E-2"/>
          <c:y val="0.91534321201975732"/>
          <c:w val="0.92874589137896224"/>
          <c:h val="7.2058362783392227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931946968167445E-2"/>
          <c:y val="0.10833855799373042"/>
          <c:w val="0.93046315364425602"/>
          <c:h val="0.68895037806794457"/>
        </c:manualLayout>
      </c:layout>
      <c:lineChart>
        <c:grouping val="standard"/>
        <c:varyColors val="0"/>
        <c:ser>
          <c:idx val="0"/>
          <c:order val="0"/>
          <c:tx>
            <c:strRef>
              <c:f>'Data Fig 2.6'!$C$5</c:f>
              <c:strCache>
                <c:ptCount val="1"/>
                <c:pt idx="0">
                  <c:v>Core Crown expenses (actual)</c:v>
                </c:pt>
              </c:strCache>
            </c:strRef>
          </c:tx>
          <c:spPr>
            <a:ln w="44450">
              <a:solidFill>
                <a:srgbClr val="0083AC"/>
              </a:solidFill>
            </a:ln>
          </c:spPr>
          <c:marker>
            <c:symbol val="none"/>
          </c:marker>
          <c:cat>
            <c:numRef>
              <c:f>'Data Fig 2.6'!$B$6:$B$11</c:f>
              <c:numCache>
                <c:formatCode>General</c:formatCode>
                <c:ptCount val="6"/>
                <c:pt idx="0">
                  <c:v>2012</c:v>
                </c:pt>
                <c:pt idx="1">
                  <c:v>2013</c:v>
                </c:pt>
                <c:pt idx="2">
                  <c:v>2014</c:v>
                </c:pt>
                <c:pt idx="3">
                  <c:v>2015</c:v>
                </c:pt>
                <c:pt idx="4">
                  <c:v>2016</c:v>
                </c:pt>
                <c:pt idx="5">
                  <c:v>2017</c:v>
                </c:pt>
              </c:numCache>
            </c:numRef>
          </c:cat>
          <c:val>
            <c:numRef>
              <c:f>'Data Fig 2.6'!$C$6:$C$11</c:f>
              <c:numCache>
                <c:formatCode>General</c:formatCode>
                <c:ptCount val="6"/>
                <c:pt idx="0">
                  <c:v>69076</c:v>
                </c:pt>
                <c:pt idx="1">
                  <c:v>70306</c:v>
                </c:pt>
                <c:pt idx="2">
                  <c:v>71467</c:v>
                </c:pt>
                <c:pt idx="3">
                  <c:v>72363</c:v>
                </c:pt>
                <c:pt idx="4">
                  <c:v>73929</c:v>
                </c:pt>
                <c:pt idx="5">
                  <c:v>76339</c:v>
                </c:pt>
              </c:numCache>
            </c:numRef>
          </c:val>
          <c:smooth val="0"/>
          <c:extLst xmlns:c16r2="http://schemas.microsoft.com/office/drawing/2015/06/chart">
            <c:ext xmlns:c16="http://schemas.microsoft.com/office/drawing/2014/chart" uri="{C3380CC4-5D6E-409C-BE32-E72D297353CC}">
              <c16:uniqueId val="{00000000-E85A-46C7-A049-F9D8E8552BE8}"/>
            </c:ext>
          </c:extLst>
        </c:ser>
        <c:ser>
          <c:idx val="2"/>
          <c:order val="1"/>
          <c:tx>
            <c:strRef>
              <c:f>'Data Fig 2.6'!$D$5</c:f>
              <c:strCache>
                <c:ptCount val="1"/>
                <c:pt idx="0">
                  <c:v>Original budget (after top-down adj)</c:v>
                </c:pt>
              </c:strCache>
            </c:strRef>
          </c:tx>
          <c:spPr>
            <a:ln w="44450">
              <a:solidFill>
                <a:srgbClr val="67A854"/>
              </a:solidFill>
            </a:ln>
          </c:spPr>
          <c:marker>
            <c:symbol val="none"/>
          </c:marker>
          <c:cat>
            <c:numRef>
              <c:f>'Data Fig 2.6'!$B$6:$B$11</c:f>
              <c:numCache>
                <c:formatCode>General</c:formatCode>
                <c:ptCount val="6"/>
                <c:pt idx="0">
                  <c:v>2012</c:v>
                </c:pt>
                <c:pt idx="1">
                  <c:v>2013</c:v>
                </c:pt>
                <c:pt idx="2">
                  <c:v>2014</c:v>
                </c:pt>
                <c:pt idx="3">
                  <c:v>2015</c:v>
                </c:pt>
                <c:pt idx="4">
                  <c:v>2016</c:v>
                </c:pt>
                <c:pt idx="5">
                  <c:v>2017</c:v>
                </c:pt>
              </c:numCache>
            </c:numRef>
          </c:cat>
          <c:val>
            <c:numRef>
              <c:f>'Data Fig 2.6'!$D$6:$D$11</c:f>
              <c:numCache>
                <c:formatCode>General</c:formatCode>
                <c:ptCount val="6"/>
                <c:pt idx="0">
                  <c:v>73027</c:v>
                </c:pt>
                <c:pt idx="1">
                  <c:v>73732</c:v>
                </c:pt>
                <c:pt idx="2">
                  <c:v>72367</c:v>
                </c:pt>
                <c:pt idx="3">
                  <c:v>73107</c:v>
                </c:pt>
                <c:pt idx="4">
                  <c:v>74935</c:v>
                </c:pt>
                <c:pt idx="5">
                  <c:v>77388</c:v>
                </c:pt>
              </c:numCache>
            </c:numRef>
          </c:val>
          <c:smooth val="0"/>
          <c:extLst xmlns:c16r2="http://schemas.microsoft.com/office/drawing/2015/06/chart">
            <c:ext xmlns:c16="http://schemas.microsoft.com/office/drawing/2014/chart" uri="{C3380CC4-5D6E-409C-BE32-E72D297353CC}">
              <c16:uniqueId val="{00000001-E85A-46C7-A049-F9D8E8552BE8}"/>
            </c:ext>
          </c:extLst>
        </c:ser>
        <c:ser>
          <c:idx val="1"/>
          <c:order val="2"/>
          <c:tx>
            <c:strRef>
              <c:f>'Data Fig 2.6'!$F$5</c:f>
              <c:strCache>
                <c:ptCount val="1"/>
                <c:pt idx="0">
                  <c:v>Original budget (before top-down adj)</c:v>
                </c:pt>
              </c:strCache>
            </c:strRef>
          </c:tx>
          <c:spPr>
            <a:ln w="44450">
              <a:solidFill>
                <a:srgbClr val="A9A7A5"/>
              </a:solidFill>
            </a:ln>
          </c:spPr>
          <c:marker>
            <c:symbol val="none"/>
          </c:marker>
          <c:cat>
            <c:numRef>
              <c:f>'Data Fig 2.6'!$B$6:$B$11</c:f>
              <c:numCache>
                <c:formatCode>General</c:formatCode>
                <c:ptCount val="6"/>
                <c:pt idx="0">
                  <c:v>2012</c:v>
                </c:pt>
                <c:pt idx="1">
                  <c:v>2013</c:v>
                </c:pt>
                <c:pt idx="2">
                  <c:v>2014</c:v>
                </c:pt>
                <c:pt idx="3">
                  <c:v>2015</c:v>
                </c:pt>
                <c:pt idx="4">
                  <c:v>2016</c:v>
                </c:pt>
                <c:pt idx="5">
                  <c:v>2017</c:v>
                </c:pt>
              </c:numCache>
            </c:numRef>
          </c:cat>
          <c:val>
            <c:numRef>
              <c:f>'Data Fig 2.6'!$F$6:$F$11</c:f>
              <c:numCache>
                <c:formatCode>General</c:formatCode>
                <c:ptCount val="6"/>
                <c:pt idx="0">
                  <c:v>73337</c:v>
                </c:pt>
                <c:pt idx="1">
                  <c:v>74432</c:v>
                </c:pt>
                <c:pt idx="2">
                  <c:v>72967</c:v>
                </c:pt>
                <c:pt idx="3">
                  <c:v>73982</c:v>
                </c:pt>
                <c:pt idx="4">
                  <c:v>75960</c:v>
                </c:pt>
                <c:pt idx="5">
                  <c:v>78413</c:v>
                </c:pt>
              </c:numCache>
            </c:numRef>
          </c:val>
          <c:smooth val="0"/>
          <c:extLst xmlns:c16r2="http://schemas.microsoft.com/office/drawing/2015/06/chart">
            <c:ext xmlns:c16="http://schemas.microsoft.com/office/drawing/2014/chart" uri="{C3380CC4-5D6E-409C-BE32-E72D297353CC}">
              <c16:uniqueId val="{00000002-E85A-46C7-A049-F9D8E8552BE8}"/>
            </c:ext>
          </c:extLst>
        </c:ser>
        <c:dLbls>
          <c:showLegendKey val="0"/>
          <c:showVal val="0"/>
          <c:showCatName val="0"/>
          <c:showSerName val="0"/>
          <c:showPercent val="0"/>
          <c:showBubbleSize val="0"/>
        </c:dLbls>
        <c:smooth val="0"/>
        <c:axId val="860162272"/>
        <c:axId val="860163056"/>
      </c:lineChart>
      <c:catAx>
        <c:axId val="860162272"/>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4793054708"/>
              <c:y val="0.8582989645979292"/>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60163056"/>
        <c:crossesAt val="0"/>
        <c:auto val="1"/>
        <c:lblAlgn val="ctr"/>
        <c:lblOffset val="100"/>
        <c:tickMarkSkip val="1"/>
        <c:noMultiLvlLbl val="0"/>
      </c:catAx>
      <c:valAx>
        <c:axId val="860163056"/>
        <c:scaling>
          <c:orientation val="minMax"/>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60162272"/>
        <c:crosses val="autoZero"/>
        <c:crossBetween val="between"/>
        <c:dispUnits>
          <c:builtInUnit val="thousands"/>
        </c:dispUnits>
      </c:valAx>
    </c:plotArea>
    <c:legend>
      <c:legendPos val="b"/>
      <c:layout>
        <c:manualLayout>
          <c:xMode val="edge"/>
          <c:yMode val="edge"/>
          <c:x val="5.9432155595935114E-2"/>
          <c:y val="0.91534321201975732"/>
          <c:w val="0.92352874352244452"/>
          <c:h val="8.045731291462582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zero"/>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22112624790838E-2"/>
          <c:y val="0.10083567900469134"/>
          <c:w val="0.92860273340824062"/>
          <c:h val="0.7314369562072458"/>
        </c:manualLayout>
      </c:layout>
      <c:barChart>
        <c:barDir val="col"/>
        <c:grouping val="stacked"/>
        <c:varyColors val="0"/>
        <c:ser>
          <c:idx val="1"/>
          <c:order val="0"/>
          <c:tx>
            <c:strRef>
              <c:f>'Data Fig 2.7'!$E$4</c:f>
              <c:strCache>
                <c:ptCount val="1"/>
                <c:pt idx="0">
                  <c:v>SOEs</c:v>
                </c:pt>
              </c:strCache>
            </c:strRef>
          </c:tx>
          <c:spPr>
            <a:solidFill>
              <a:srgbClr val="A9A7A5"/>
            </a:solidFill>
          </c:spPr>
          <c:invertIfNegative val="0"/>
          <c:cat>
            <c:strRef>
              <c:extLst>
                <c:ext xmlns:c15="http://schemas.microsoft.com/office/drawing/2012/chart" uri="{02D57815-91ED-43cb-92C2-25804820EDAC}">
                  <c15:fullRef>
                    <c15:sqref>'Data Fig 2.7'!$B$6:$B$21</c15:sqref>
                  </c15:fullRef>
                </c:ext>
              </c:extLst>
              <c:f>'Data Fig 2.7'!$B$7:$B$21</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extLst>
                <c:ext xmlns:c15="http://schemas.microsoft.com/office/drawing/2012/chart" uri="{02D57815-91ED-43cb-92C2-25804820EDAC}">
                  <c15:fullRef>
                    <c15:sqref>'Data Fig 2.7'!$E$6:$E$21</c15:sqref>
                  </c15:fullRef>
                </c:ext>
              </c:extLst>
              <c:f>'Data Fig 2.7'!$E$7:$E$21</c:f>
              <c:numCache>
                <c:formatCode>General</c:formatCode>
                <c:ptCount val="15"/>
                <c:pt idx="0">
                  <c:v>0.6</c:v>
                </c:pt>
                <c:pt idx="1">
                  <c:v>0.9</c:v>
                </c:pt>
                <c:pt idx="2">
                  <c:v>0.8</c:v>
                </c:pt>
                <c:pt idx="3">
                  <c:v>0.8</c:v>
                </c:pt>
                <c:pt idx="4">
                  <c:v>-1.6</c:v>
                </c:pt>
                <c:pt idx="5">
                  <c:v>0.1</c:v>
                </c:pt>
                <c:pt idx="6">
                  <c:v>0.4</c:v>
                </c:pt>
                <c:pt idx="7">
                  <c:v>0.6</c:v>
                </c:pt>
                <c:pt idx="8">
                  <c:v>0.7</c:v>
                </c:pt>
                <c:pt idx="9" formatCode="0.0">
                  <c:v>0.48099999999999998</c:v>
                </c:pt>
                <c:pt idx="10" formatCode="0.0">
                  <c:v>0.39376081822216918</c:v>
                </c:pt>
                <c:pt idx="11" formatCode="0.0">
                  <c:v>0.58192802404044441</c:v>
                </c:pt>
                <c:pt idx="12" formatCode="0.0">
                  <c:v>0.75097422525474689</c:v>
                </c:pt>
                <c:pt idx="13" formatCode="0.0">
                  <c:v>0.86990019458787704</c:v>
                </c:pt>
                <c:pt idx="14" formatCode="0.0">
                  <c:v>0.91592228070460735</c:v>
                </c:pt>
              </c:numCache>
            </c:numRef>
          </c:val>
          <c:extLst xmlns:c16r2="http://schemas.microsoft.com/office/drawing/2015/06/chart">
            <c:ext xmlns:c16="http://schemas.microsoft.com/office/drawing/2014/chart" uri="{C3380CC4-5D6E-409C-BE32-E72D297353CC}">
              <c16:uniqueId val="{00000000-C618-473B-9241-59C699FC7FD8}"/>
            </c:ext>
          </c:extLst>
        </c:ser>
        <c:ser>
          <c:idx val="2"/>
          <c:order val="1"/>
          <c:tx>
            <c:strRef>
              <c:f>'Data Fig 2.7'!$D$4</c:f>
              <c:strCache>
                <c:ptCount val="1"/>
                <c:pt idx="0">
                  <c:v>Crown entities</c:v>
                </c:pt>
              </c:strCache>
            </c:strRef>
          </c:tx>
          <c:spPr>
            <a:solidFill>
              <a:srgbClr val="67A854"/>
            </a:solidFill>
          </c:spPr>
          <c:invertIfNegative val="0"/>
          <c:cat>
            <c:strRef>
              <c:extLst>
                <c:ext xmlns:c15="http://schemas.microsoft.com/office/drawing/2012/chart" uri="{02D57815-91ED-43cb-92C2-25804820EDAC}">
                  <c15:fullRef>
                    <c15:sqref>'Data Fig 2.7'!$B$6:$B$21</c15:sqref>
                  </c15:fullRef>
                </c:ext>
              </c:extLst>
              <c:f>'Data Fig 2.7'!$B$7:$B$21</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extLst>
                <c:ext xmlns:c15="http://schemas.microsoft.com/office/drawing/2012/chart" uri="{02D57815-91ED-43cb-92C2-25804820EDAC}">
                  <c15:fullRef>
                    <c15:sqref>'Data Fig 2.7'!$D$6:$D$21</c15:sqref>
                  </c15:fullRef>
                </c:ext>
              </c:extLst>
              <c:f>'Data Fig 2.7'!$D$7:$D$21</c:f>
              <c:numCache>
                <c:formatCode>General</c:formatCode>
                <c:ptCount val="15"/>
                <c:pt idx="0">
                  <c:v>0.7</c:v>
                </c:pt>
                <c:pt idx="1">
                  <c:v>0.4</c:v>
                </c:pt>
                <c:pt idx="2" formatCode="_(* #,##0.0_);_(* \(#,##0.0\);_(* &quot;-&quot;??_);_(@_)">
                  <c:v>1</c:v>
                </c:pt>
                <c:pt idx="3">
                  <c:v>-5.3</c:v>
                </c:pt>
                <c:pt idx="4">
                  <c:v>1.3</c:v>
                </c:pt>
                <c:pt idx="5">
                  <c:v>2.2000000000000002</c:v>
                </c:pt>
                <c:pt idx="6">
                  <c:v>1.5</c:v>
                </c:pt>
                <c:pt idx="7">
                  <c:v>0.7</c:v>
                </c:pt>
                <c:pt idx="8">
                  <c:v>-0.3</c:v>
                </c:pt>
                <c:pt idx="9" formatCode="0.0">
                  <c:v>-1.111</c:v>
                </c:pt>
                <c:pt idx="10" formatCode="0.0">
                  <c:v>-0.68</c:v>
                </c:pt>
                <c:pt idx="11" formatCode="0.0">
                  <c:v>-0.30099999999999272</c:v>
                </c:pt>
                <c:pt idx="12" formatCode="0.0">
                  <c:v>-0.5910000000000073</c:v>
                </c:pt>
                <c:pt idx="13" formatCode="0.0">
                  <c:v>-0.78600000000000003</c:v>
                </c:pt>
                <c:pt idx="14" formatCode="0.0">
                  <c:v>-0.90600000000000003</c:v>
                </c:pt>
              </c:numCache>
            </c:numRef>
          </c:val>
          <c:extLst xmlns:c16r2="http://schemas.microsoft.com/office/drawing/2015/06/chart">
            <c:ext xmlns:c16="http://schemas.microsoft.com/office/drawing/2014/chart" uri="{C3380CC4-5D6E-409C-BE32-E72D297353CC}">
              <c16:uniqueId val="{00000001-C618-473B-9241-59C699FC7FD8}"/>
            </c:ext>
          </c:extLst>
        </c:ser>
        <c:ser>
          <c:idx val="3"/>
          <c:order val="2"/>
          <c:tx>
            <c:strRef>
              <c:f>'Data Fig 2.7'!$C$4</c:f>
              <c:strCache>
                <c:ptCount val="1"/>
                <c:pt idx="0">
                  <c:v>Core Crown</c:v>
                </c:pt>
              </c:strCache>
            </c:strRef>
          </c:tx>
          <c:spPr>
            <a:solidFill>
              <a:srgbClr val="0083AC"/>
            </a:solidFill>
          </c:spPr>
          <c:invertIfNegative val="0"/>
          <c:cat>
            <c:strRef>
              <c:extLst>
                <c:ext xmlns:c15="http://schemas.microsoft.com/office/drawing/2012/chart" uri="{02D57815-91ED-43cb-92C2-25804820EDAC}">
                  <c15:fullRef>
                    <c15:sqref>'Data Fig 2.7'!$B$6:$B$21</c15:sqref>
                  </c15:fullRef>
                </c:ext>
              </c:extLst>
              <c:f>'Data Fig 2.7'!$B$7:$B$21</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extLst>
                <c:ext xmlns:c15="http://schemas.microsoft.com/office/drawing/2012/chart" uri="{02D57815-91ED-43cb-92C2-25804820EDAC}">
                  <c15:fullRef>
                    <c15:sqref>'Data Fig 2.7'!$C$6:$C$21</c15:sqref>
                  </c15:fullRef>
                </c:ext>
              </c:extLst>
              <c:f>'Data Fig 2.7'!$C$7:$C$21</c:f>
              <c:numCache>
                <c:formatCode>General</c:formatCode>
                <c:ptCount val="15"/>
                <c:pt idx="0">
                  <c:v>4.8</c:v>
                </c:pt>
                <c:pt idx="1">
                  <c:v>-4.5</c:v>
                </c:pt>
                <c:pt idx="2">
                  <c:v>-7.8</c:v>
                </c:pt>
                <c:pt idx="3">
                  <c:v>-12.9</c:v>
                </c:pt>
                <c:pt idx="4">
                  <c:v>-8.5</c:v>
                </c:pt>
                <c:pt idx="5">
                  <c:v>-6.2</c:v>
                </c:pt>
                <c:pt idx="6">
                  <c:v>-4.0999999999999996</c:v>
                </c:pt>
                <c:pt idx="7">
                  <c:v>-0.2</c:v>
                </c:pt>
                <c:pt idx="8">
                  <c:v>2.2000000000000002</c:v>
                </c:pt>
                <c:pt idx="9" formatCode="0.0">
                  <c:v>5.4429999999999996</c:v>
                </c:pt>
                <c:pt idx="10" formatCode="0.0">
                  <c:v>4.2389999999999999</c:v>
                </c:pt>
                <c:pt idx="11" formatCode="0.0">
                  <c:v>4.2450000000000001</c:v>
                </c:pt>
                <c:pt idx="12" formatCode="0.0">
                  <c:v>6.1459999999999999</c:v>
                </c:pt>
                <c:pt idx="13" formatCode="0.0">
                  <c:v>6.4630000000000001</c:v>
                </c:pt>
                <c:pt idx="14" formatCode="0.0">
                  <c:v>8.1509999999999998</c:v>
                </c:pt>
              </c:numCache>
            </c:numRef>
          </c:val>
          <c:extLst xmlns:c16r2="http://schemas.microsoft.com/office/drawing/2015/06/chart">
            <c:ext xmlns:c16="http://schemas.microsoft.com/office/drawing/2014/chart" uri="{C3380CC4-5D6E-409C-BE32-E72D297353CC}">
              <c16:uniqueId val="{00000002-C618-473B-9241-59C699FC7FD8}"/>
            </c:ext>
          </c:extLst>
        </c:ser>
        <c:dLbls>
          <c:showLegendKey val="0"/>
          <c:showVal val="0"/>
          <c:showCatName val="0"/>
          <c:showSerName val="0"/>
          <c:showPercent val="0"/>
          <c:showBubbleSize val="0"/>
        </c:dLbls>
        <c:gapWidth val="150"/>
        <c:overlap val="100"/>
        <c:axId val="860158352"/>
        <c:axId val="860163840"/>
      </c:barChart>
      <c:lineChart>
        <c:grouping val="standard"/>
        <c:varyColors val="0"/>
        <c:ser>
          <c:idx val="0"/>
          <c:order val="3"/>
          <c:tx>
            <c:strRef>
              <c:f>'Data Fig 2.7'!$F$4</c:f>
              <c:strCache>
                <c:ptCount val="1"/>
                <c:pt idx="0">
                  <c:v>OBEGAL (after inter-segment eliminations)</c:v>
                </c:pt>
              </c:strCache>
            </c:strRef>
          </c:tx>
          <c:spPr>
            <a:ln w="38100" cap="flat" cmpd="sng" algn="ctr">
              <a:solidFill>
                <a:srgbClr val="333333"/>
              </a:solidFill>
              <a:prstDash val="solid"/>
            </a:ln>
            <a:effectLst/>
          </c:spPr>
          <c:marker>
            <c:symbol val="none"/>
          </c:marker>
          <c:cat>
            <c:strRef>
              <c:extLst>
                <c:ext xmlns:c15="http://schemas.microsoft.com/office/drawing/2012/chart" uri="{02D57815-91ED-43cb-92C2-25804820EDAC}">
                  <c15:fullRef>
                    <c15:sqref>'Data Fig 2.7'!$B$7:$B$21</c15:sqref>
                  </c15:fullRef>
                </c:ext>
              </c:extLst>
              <c:f>'Data Fig 2.7'!$B$8:$B$21</c:f>
              <c:strCach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strCache>
            </c:strRef>
          </c:cat>
          <c:val>
            <c:numRef>
              <c:extLst>
                <c:ext xmlns:c15="http://schemas.microsoft.com/office/drawing/2012/chart" uri="{02D57815-91ED-43cb-92C2-25804820EDAC}">
                  <c15:fullRef>
                    <c15:sqref>'Data Fig 2.7'!$F$6:$F$21</c15:sqref>
                  </c15:fullRef>
                </c:ext>
              </c:extLst>
              <c:f>'Data Fig 2.7'!$F$7:$F$21</c:f>
              <c:numCache>
                <c:formatCode>0.0</c:formatCode>
                <c:ptCount val="15"/>
                <c:pt idx="0">
                  <c:v>5.6369999999999996</c:v>
                </c:pt>
                <c:pt idx="1">
                  <c:v>-3.8929999999999998</c:v>
                </c:pt>
                <c:pt idx="2">
                  <c:v>-6.3150000000000004</c:v>
                </c:pt>
                <c:pt idx="3">
                  <c:v>-18.396000000000001</c:v>
                </c:pt>
                <c:pt idx="4">
                  <c:v>-9.24</c:v>
                </c:pt>
                <c:pt idx="5">
                  <c:v>-4.4139999999999997</c:v>
                </c:pt>
                <c:pt idx="6">
                  <c:v>-2.802</c:v>
                </c:pt>
                <c:pt idx="7">
                  <c:v>0.41399999999999998</c:v>
                </c:pt>
                <c:pt idx="8">
                  <c:v>1.831</c:v>
                </c:pt>
                <c:pt idx="9">
                  <c:v>4.069</c:v>
                </c:pt>
                <c:pt idx="10">
                  <c:v>3.141</c:v>
                </c:pt>
                <c:pt idx="11">
                  <c:v>3.7370000000000001</c:v>
                </c:pt>
                <c:pt idx="12">
                  <c:v>5.42</c:v>
                </c:pt>
                <c:pt idx="13">
                  <c:v>5.7210000000000001</c:v>
                </c:pt>
                <c:pt idx="14">
                  <c:v>7.3120000000000003</c:v>
                </c:pt>
              </c:numCache>
            </c:numRef>
          </c:val>
          <c:smooth val="0"/>
          <c:extLst xmlns:c16r2="http://schemas.microsoft.com/office/drawing/2015/06/chart">
            <c:ext xmlns:c16="http://schemas.microsoft.com/office/drawing/2014/chart" uri="{C3380CC4-5D6E-409C-BE32-E72D297353CC}">
              <c16:uniqueId val="{00000003-C618-473B-9241-59C699FC7FD8}"/>
            </c:ext>
          </c:extLst>
        </c:ser>
        <c:dLbls>
          <c:showLegendKey val="0"/>
          <c:showVal val="0"/>
          <c:showCatName val="0"/>
          <c:showSerName val="0"/>
          <c:showPercent val="0"/>
          <c:showBubbleSize val="0"/>
        </c:dLbls>
        <c:marker val="1"/>
        <c:smooth val="0"/>
        <c:axId val="860164232"/>
        <c:axId val="860159528"/>
      </c:lineChart>
      <c:catAx>
        <c:axId val="860158352"/>
        <c:scaling>
          <c:orientation val="minMax"/>
        </c:scaling>
        <c:delete val="0"/>
        <c:axPos val="b"/>
        <c:title>
          <c:tx>
            <c:rich>
              <a:bodyPr/>
              <a:lstStyle/>
              <a:p>
                <a:pPr>
                  <a:defRPr/>
                </a:pPr>
                <a:r>
                  <a:rPr lang="en-US"/>
                  <a:t>Year ending 30 June</a:t>
                </a:r>
              </a:p>
            </c:rich>
          </c:tx>
          <c:overlay val="0"/>
        </c:title>
        <c:numFmt formatCode="General" sourceLinked="1"/>
        <c:majorTickMark val="out"/>
        <c:minorTickMark val="none"/>
        <c:tickLblPos val="low"/>
        <c:spPr>
          <a:ln/>
        </c:spPr>
        <c:crossAx val="860163840"/>
        <c:crosses val="autoZero"/>
        <c:auto val="1"/>
        <c:lblAlgn val="ctr"/>
        <c:lblOffset val="100"/>
        <c:tickLblSkip val="2"/>
        <c:tickMarkSkip val="1"/>
        <c:noMultiLvlLbl val="0"/>
      </c:catAx>
      <c:valAx>
        <c:axId val="860163840"/>
        <c:scaling>
          <c:orientation val="minMax"/>
          <c:max val="15"/>
        </c:scaling>
        <c:delete val="0"/>
        <c:axPos val="l"/>
        <c:majorGridlines/>
        <c:numFmt formatCode="0" sourceLinked="0"/>
        <c:majorTickMark val="out"/>
        <c:minorTickMark val="none"/>
        <c:tickLblPos val="nextTo"/>
        <c:spPr>
          <a:ln>
            <a:noFill/>
          </a:ln>
        </c:spPr>
        <c:crossAx val="860158352"/>
        <c:crosses val="autoZero"/>
        <c:crossBetween val="between"/>
      </c:valAx>
      <c:valAx>
        <c:axId val="860159528"/>
        <c:scaling>
          <c:orientation val="minMax"/>
          <c:max val="6"/>
          <c:min val="-12"/>
        </c:scaling>
        <c:delete val="1"/>
        <c:axPos val="r"/>
        <c:numFmt formatCode="General" sourceLinked="0"/>
        <c:majorTickMark val="out"/>
        <c:minorTickMark val="none"/>
        <c:tickLblPos val="none"/>
        <c:crossAx val="860164232"/>
        <c:crosses val="max"/>
        <c:crossBetween val="between"/>
      </c:valAx>
      <c:catAx>
        <c:axId val="860164232"/>
        <c:scaling>
          <c:orientation val="minMax"/>
        </c:scaling>
        <c:delete val="1"/>
        <c:axPos val="b"/>
        <c:numFmt formatCode="General" sourceLinked="1"/>
        <c:majorTickMark val="out"/>
        <c:minorTickMark val="none"/>
        <c:tickLblPos val="none"/>
        <c:crossAx val="860159528"/>
        <c:crosses val="autoZero"/>
        <c:auto val="1"/>
        <c:lblAlgn val="ctr"/>
        <c:lblOffset val="100"/>
        <c:noMultiLvlLbl val="0"/>
      </c:catAx>
    </c:plotArea>
    <c:legend>
      <c:legendPos val="r"/>
      <c:layout>
        <c:manualLayout>
          <c:xMode val="edge"/>
          <c:yMode val="edge"/>
          <c:x val="1.4718840656473572E-2"/>
          <c:y val="0.94602502011099165"/>
          <c:w val="0.96876844618862423"/>
          <c:h val="5.3974979889015083E-2"/>
        </c:manualLayout>
      </c:layout>
      <c:overlay val="0"/>
      <c:txPr>
        <a:bodyPr/>
        <a:lstStyle/>
        <a:p>
          <a:pPr>
            <a:defRPr sz="1400"/>
          </a:pPr>
          <a:endParaRPr lang="en-US"/>
        </a:p>
      </c:txPr>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793328727808514E-2"/>
          <c:y val="8.1929083948761375E-2"/>
          <c:w val="0.9043166086454465"/>
          <c:h val="0.72520079638842394"/>
        </c:manualLayout>
      </c:layout>
      <c:barChart>
        <c:barDir val="col"/>
        <c:grouping val="stacked"/>
        <c:varyColors val="0"/>
        <c:ser>
          <c:idx val="1"/>
          <c:order val="0"/>
          <c:tx>
            <c:strRef>
              <c:f>'Data Fig 2.8'!$C$4</c:f>
              <c:strCache>
                <c:ptCount val="1"/>
                <c:pt idx="0">
                  <c:v>OBEGAL</c:v>
                </c:pt>
              </c:strCache>
            </c:strRef>
          </c:tx>
          <c:spPr>
            <a:solidFill>
              <a:srgbClr val="0083AC"/>
            </a:solidFill>
          </c:spPr>
          <c:invertIfNegative val="0"/>
          <c:cat>
            <c:strRef>
              <c:f>'Data Fig 2.8'!$B$5:$B$10</c:f>
              <c:strCache>
                <c:ptCount val="6"/>
                <c:pt idx="0">
                  <c:v>2017</c:v>
                </c:pt>
                <c:pt idx="1">
                  <c:v>2018</c:v>
                </c:pt>
                <c:pt idx="2">
                  <c:v>2019</c:v>
                </c:pt>
                <c:pt idx="3">
                  <c:v>2020</c:v>
                </c:pt>
                <c:pt idx="4">
                  <c:v>2021</c:v>
                </c:pt>
                <c:pt idx="5">
                  <c:v>2022</c:v>
                </c:pt>
              </c:strCache>
            </c:strRef>
          </c:cat>
          <c:val>
            <c:numRef>
              <c:f>'Data Fig 2.8'!$C$5:$C$10</c:f>
              <c:numCache>
                <c:formatCode>0.0</c:formatCode>
                <c:ptCount val="6"/>
                <c:pt idx="0">
                  <c:v>4.069</c:v>
                </c:pt>
                <c:pt idx="1">
                  <c:v>3.141</c:v>
                </c:pt>
                <c:pt idx="2">
                  <c:v>3.7370000000000001</c:v>
                </c:pt>
                <c:pt idx="3">
                  <c:v>5.42</c:v>
                </c:pt>
                <c:pt idx="4">
                  <c:v>5.7210000000000001</c:v>
                </c:pt>
                <c:pt idx="5">
                  <c:v>7.3120000000000003</c:v>
                </c:pt>
              </c:numCache>
            </c:numRef>
          </c:val>
          <c:extLst xmlns:c16r2="http://schemas.microsoft.com/office/drawing/2015/06/chart">
            <c:ext xmlns:c16="http://schemas.microsoft.com/office/drawing/2014/chart" uri="{C3380CC4-5D6E-409C-BE32-E72D297353CC}">
              <c16:uniqueId val="{00000000-0FF6-465D-B23C-6D9309FA0F47}"/>
            </c:ext>
          </c:extLst>
        </c:ser>
        <c:ser>
          <c:idx val="2"/>
          <c:order val="1"/>
          <c:tx>
            <c:strRef>
              <c:f>'Data Fig 2.8'!$D$4</c:f>
              <c:strCache>
                <c:ptCount val="1"/>
                <c:pt idx="0">
                  <c:v>Net gains and losses</c:v>
                </c:pt>
              </c:strCache>
            </c:strRef>
          </c:tx>
          <c:spPr>
            <a:solidFill>
              <a:srgbClr val="C3E2F5"/>
            </a:solidFill>
          </c:spPr>
          <c:invertIfNegative val="0"/>
          <c:cat>
            <c:strRef>
              <c:f>'Data Fig 2.8'!$B$5:$B$10</c:f>
              <c:strCache>
                <c:ptCount val="6"/>
                <c:pt idx="0">
                  <c:v>2017</c:v>
                </c:pt>
                <c:pt idx="1">
                  <c:v>2018</c:v>
                </c:pt>
                <c:pt idx="2">
                  <c:v>2019</c:v>
                </c:pt>
                <c:pt idx="3">
                  <c:v>2020</c:v>
                </c:pt>
                <c:pt idx="4">
                  <c:v>2021</c:v>
                </c:pt>
                <c:pt idx="5">
                  <c:v>2022</c:v>
                </c:pt>
              </c:strCache>
            </c:strRef>
          </c:cat>
          <c:val>
            <c:numRef>
              <c:f>'Data Fig 2.8'!$D$5:$D$10</c:f>
              <c:numCache>
                <c:formatCode>0.0</c:formatCode>
                <c:ptCount val="6"/>
                <c:pt idx="0">
                  <c:v>8.2479999999999993</c:v>
                </c:pt>
                <c:pt idx="1">
                  <c:v>3.8559999999999999</c:v>
                </c:pt>
                <c:pt idx="2">
                  <c:v>3.036</c:v>
                </c:pt>
                <c:pt idx="3">
                  <c:v>3.4169999999999998</c:v>
                </c:pt>
                <c:pt idx="4">
                  <c:v>3.8460000000000001</c:v>
                </c:pt>
                <c:pt idx="5">
                  <c:v>4.34</c:v>
                </c:pt>
              </c:numCache>
            </c:numRef>
          </c:val>
          <c:extLst xmlns:c16r2="http://schemas.microsoft.com/office/drawing/2015/06/chart">
            <c:ext xmlns:c16="http://schemas.microsoft.com/office/drawing/2014/chart" uri="{C3380CC4-5D6E-409C-BE32-E72D297353CC}">
              <c16:uniqueId val="{00000001-0FF6-465D-B23C-6D9309FA0F47}"/>
            </c:ext>
          </c:extLst>
        </c:ser>
        <c:dLbls>
          <c:showLegendKey val="0"/>
          <c:showVal val="0"/>
          <c:showCatName val="0"/>
          <c:showSerName val="0"/>
          <c:showPercent val="0"/>
          <c:showBubbleSize val="0"/>
        </c:dLbls>
        <c:gapWidth val="150"/>
        <c:overlap val="100"/>
        <c:axId val="860164624"/>
        <c:axId val="860167368"/>
      </c:barChart>
      <c:lineChart>
        <c:grouping val="standard"/>
        <c:varyColors val="0"/>
        <c:ser>
          <c:idx val="3"/>
          <c:order val="2"/>
          <c:tx>
            <c:strRef>
              <c:f>'Data Fig 2.8'!$E$4</c:f>
              <c:strCache>
                <c:ptCount val="1"/>
                <c:pt idx="0">
                  <c:v>Operating balance</c:v>
                </c:pt>
              </c:strCache>
            </c:strRef>
          </c:tx>
          <c:spPr>
            <a:ln w="38100" cap="flat" cmpd="sng" algn="ctr">
              <a:solidFill>
                <a:srgbClr val="333333"/>
              </a:solidFill>
              <a:prstDash val="solid"/>
            </a:ln>
            <a:effectLst/>
          </c:spPr>
          <c:marker>
            <c:symbol val="none"/>
          </c:marker>
          <c:cat>
            <c:strRef>
              <c:f>'Data Fig 2.8'!$B$5:$B$10</c:f>
              <c:strCache>
                <c:ptCount val="6"/>
                <c:pt idx="0">
                  <c:v>2017</c:v>
                </c:pt>
                <c:pt idx="1">
                  <c:v>2018</c:v>
                </c:pt>
                <c:pt idx="2">
                  <c:v>2019</c:v>
                </c:pt>
                <c:pt idx="3">
                  <c:v>2020</c:v>
                </c:pt>
                <c:pt idx="4">
                  <c:v>2021</c:v>
                </c:pt>
                <c:pt idx="5">
                  <c:v>2022</c:v>
                </c:pt>
              </c:strCache>
            </c:strRef>
          </c:cat>
          <c:val>
            <c:numRef>
              <c:f>'Data Fig 2.8'!$E$5:$E$10</c:f>
              <c:numCache>
                <c:formatCode>0.0</c:formatCode>
                <c:ptCount val="6"/>
                <c:pt idx="0">
                  <c:v>12.317</c:v>
                </c:pt>
                <c:pt idx="1">
                  <c:v>6.9969999999999999</c:v>
                </c:pt>
                <c:pt idx="2">
                  <c:v>6.7729999999999997</c:v>
                </c:pt>
                <c:pt idx="3">
                  <c:v>8.8369999999999997</c:v>
                </c:pt>
                <c:pt idx="4">
                  <c:v>9.5670000000000002</c:v>
                </c:pt>
                <c:pt idx="5">
                  <c:v>11.651999999999999</c:v>
                </c:pt>
              </c:numCache>
            </c:numRef>
          </c:val>
          <c:smooth val="0"/>
          <c:extLst xmlns:c16r2="http://schemas.microsoft.com/office/drawing/2015/06/chart">
            <c:ext xmlns:c16="http://schemas.microsoft.com/office/drawing/2014/chart" uri="{C3380CC4-5D6E-409C-BE32-E72D297353CC}">
              <c16:uniqueId val="{00000002-0FF6-465D-B23C-6D9309FA0F47}"/>
            </c:ext>
          </c:extLst>
        </c:ser>
        <c:dLbls>
          <c:showLegendKey val="0"/>
          <c:showVal val="0"/>
          <c:showCatName val="0"/>
          <c:showSerName val="0"/>
          <c:showPercent val="0"/>
          <c:showBubbleSize val="0"/>
        </c:dLbls>
        <c:marker val="1"/>
        <c:smooth val="0"/>
        <c:axId val="860165800"/>
        <c:axId val="860165016"/>
      </c:lineChart>
      <c:catAx>
        <c:axId val="860164624"/>
        <c:scaling>
          <c:orientation val="minMax"/>
        </c:scaling>
        <c:delete val="0"/>
        <c:axPos val="b"/>
        <c:title>
          <c:tx>
            <c:rich>
              <a:bodyPr/>
              <a:lstStyle/>
              <a:p>
                <a:pPr>
                  <a:defRPr/>
                </a:pPr>
                <a:r>
                  <a:rPr lang="en-US"/>
                  <a:t>Year ending 30 June</a:t>
                </a:r>
              </a:p>
            </c:rich>
          </c:tx>
          <c:overlay val="0"/>
        </c:title>
        <c:numFmt formatCode="General" sourceLinked="1"/>
        <c:majorTickMark val="out"/>
        <c:minorTickMark val="none"/>
        <c:tickLblPos val="low"/>
        <c:crossAx val="860167368"/>
        <c:crosses val="autoZero"/>
        <c:auto val="1"/>
        <c:lblAlgn val="ctr"/>
        <c:lblOffset val="100"/>
        <c:noMultiLvlLbl val="0"/>
      </c:catAx>
      <c:valAx>
        <c:axId val="860167368"/>
        <c:scaling>
          <c:orientation val="minMax"/>
        </c:scaling>
        <c:delete val="0"/>
        <c:axPos val="l"/>
        <c:majorGridlines/>
        <c:numFmt formatCode="0" sourceLinked="0"/>
        <c:majorTickMark val="out"/>
        <c:minorTickMark val="none"/>
        <c:tickLblPos val="nextTo"/>
        <c:spPr>
          <a:ln>
            <a:noFill/>
          </a:ln>
        </c:spPr>
        <c:crossAx val="860164624"/>
        <c:crosses val="autoZero"/>
        <c:crossBetween val="between"/>
      </c:valAx>
      <c:valAx>
        <c:axId val="860165016"/>
        <c:scaling>
          <c:orientation val="minMax"/>
          <c:max val="12"/>
          <c:min val="-6"/>
        </c:scaling>
        <c:delete val="1"/>
        <c:axPos val="r"/>
        <c:numFmt formatCode="General" sourceLinked="0"/>
        <c:majorTickMark val="out"/>
        <c:minorTickMark val="none"/>
        <c:tickLblPos val="none"/>
        <c:crossAx val="860165800"/>
        <c:crosses val="max"/>
        <c:crossBetween val="between"/>
      </c:valAx>
      <c:catAx>
        <c:axId val="860165800"/>
        <c:scaling>
          <c:orientation val="minMax"/>
        </c:scaling>
        <c:delete val="1"/>
        <c:axPos val="b"/>
        <c:numFmt formatCode="General" sourceLinked="1"/>
        <c:majorTickMark val="out"/>
        <c:minorTickMark val="none"/>
        <c:tickLblPos val="none"/>
        <c:crossAx val="860165016"/>
        <c:crosses val="autoZero"/>
        <c:auto val="1"/>
        <c:lblAlgn val="ctr"/>
        <c:lblOffset val="100"/>
        <c:noMultiLvlLbl val="0"/>
      </c:catAx>
    </c:plotArea>
    <c:legend>
      <c:legendPos val="r"/>
      <c:layout>
        <c:manualLayout>
          <c:xMode val="edge"/>
          <c:yMode val="edge"/>
          <c:x val="0.11999567653366824"/>
          <c:y val="0.92297740244605064"/>
          <c:w val="0.72851570427016576"/>
          <c:h val="7.7022597553950134E-2"/>
        </c:manualLayout>
      </c:layout>
      <c:overlay val="0"/>
    </c:legend>
    <c:plotVisOnly val="1"/>
    <c:dispBlanksAs val="zero"/>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258230093251993E-2"/>
          <c:y val="0.11251820866141732"/>
          <c:w val="0.88024124415360061"/>
          <c:h val="0.67223146479730789"/>
        </c:manualLayout>
      </c:layout>
      <c:barChart>
        <c:barDir val="col"/>
        <c:grouping val="clustered"/>
        <c:varyColors val="0"/>
        <c:ser>
          <c:idx val="4"/>
          <c:order val="0"/>
          <c:tx>
            <c:strRef>
              <c:f>'Data Fig 2.9'!$E$4</c:f>
              <c:strCache>
                <c:ptCount val="1"/>
                <c:pt idx="0">
                  <c:v>Fiscal impulse (RHS)</c:v>
                </c:pt>
              </c:strCache>
            </c:strRef>
          </c:tx>
          <c:spPr>
            <a:solidFill>
              <a:srgbClr val="0083AC"/>
            </a:solidFill>
            <a:ln w="0">
              <a:noFill/>
            </a:ln>
          </c:spPr>
          <c:invertIfNegative val="0"/>
          <c:cat>
            <c:numRef>
              <c:extLst>
                <c:ext xmlns:c15="http://schemas.microsoft.com/office/drawing/2012/chart" uri="{02D57815-91ED-43cb-92C2-25804820EDAC}">
                  <c15:fullRef>
                    <c15:sqref>'Data Fig 2.9'!$B$5:$B$20</c15:sqref>
                  </c15:fullRef>
                </c:ext>
              </c:extLst>
              <c:f>'Data Fig 2.9'!$B$6:$B$20</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extLst>
                <c:ext xmlns:c15="http://schemas.microsoft.com/office/drawing/2012/chart" uri="{02D57815-91ED-43cb-92C2-25804820EDAC}">
                  <c15:fullRef>
                    <c15:sqref>'Data Fig 2.9'!$E$5:$E$20</c15:sqref>
                  </c15:fullRef>
                </c:ext>
              </c:extLst>
              <c:f>'Data Fig 2.9'!$E$6:$E$20</c:f>
              <c:numCache>
                <c:formatCode>0.0</c:formatCode>
                <c:ptCount val="15"/>
                <c:pt idx="0">
                  <c:v>0.6</c:v>
                </c:pt>
                <c:pt idx="1">
                  <c:v>3.3</c:v>
                </c:pt>
                <c:pt idx="2">
                  <c:v>1.5</c:v>
                </c:pt>
                <c:pt idx="3">
                  <c:v>0.3</c:v>
                </c:pt>
                <c:pt idx="4">
                  <c:v>-0.7</c:v>
                </c:pt>
                <c:pt idx="5">
                  <c:v>-1.8</c:v>
                </c:pt>
                <c:pt idx="6">
                  <c:v>-0.6</c:v>
                </c:pt>
                <c:pt idx="7">
                  <c:v>-0.8</c:v>
                </c:pt>
                <c:pt idx="8">
                  <c:v>0.1</c:v>
                </c:pt>
                <c:pt idx="9">
                  <c:v>-0.8</c:v>
                </c:pt>
                <c:pt idx="10">
                  <c:v>1</c:v>
                </c:pt>
                <c:pt idx="11">
                  <c:v>0.9</c:v>
                </c:pt>
                <c:pt idx="12">
                  <c:v>-0.7</c:v>
                </c:pt>
                <c:pt idx="13">
                  <c:v>0</c:v>
                </c:pt>
                <c:pt idx="14">
                  <c:v>-0.8</c:v>
                </c:pt>
              </c:numCache>
            </c:numRef>
          </c:val>
          <c:extLst xmlns:c16r2="http://schemas.microsoft.com/office/drawing/2015/06/chart">
            <c:ext xmlns:c16="http://schemas.microsoft.com/office/drawing/2014/chart" uri="{C3380CC4-5D6E-409C-BE32-E72D297353CC}">
              <c16:uniqueId val="{00000000-8726-4637-B548-7841094673E8}"/>
            </c:ext>
          </c:extLst>
        </c:ser>
        <c:dLbls>
          <c:showLegendKey val="0"/>
          <c:showVal val="0"/>
          <c:showCatName val="0"/>
          <c:showSerName val="0"/>
          <c:showPercent val="0"/>
          <c:showBubbleSize val="0"/>
        </c:dLbls>
        <c:gapWidth val="150"/>
        <c:axId val="860172856"/>
        <c:axId val="860172464"/>
      </c:barChart>
      <c:lineChart>
        <c:grouping val="standard"/>
        <c:varyColors val="0"/>
        <c:ser>
          <c:idx val="0"/>
          <c:order val="1"/>
          <c:tx>
            <c:strRef>
              <c:f>'Data Fig 2.9'!$C$4</c:f>
              <c:strCache>
                <c:ptCount val="1"/>
                <c:pt idx="0">
                  <c:v>OBEGAL</c:v>
                </c:pt>
              </c:strCache>
            </c:strRef>
          </c:tx>
          <c:spPr>
            <a:ln w="28575">
              <a:solidFill>
                <a:schemeClr val="tx1"/>
              </a:solidFill>
            </a:ln>
          </c:spPr>
          <c:marker>
            <c:symbol val="none"/>
          </c:marker>
          <c:cat>
            <c:numRef>
              <c:extLst>
                <c:ext xmlns:c15="http://schemas.microsoft.com/office/drawing/2012/chart" uri="{02D57815-91ED-43cb-92C2-25804820EDAC}">
                  <c15:fullRef>
                    <c15:sqref>'Data Fig 2.9'!$B$5:$B$20</c15:sqref>
                  </c15:fullRef>
                </c:ext>
              </c:extLst>
              <c:f>'Data Fig 2.9'!$B$6:$B$20</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extLst>
                <c:ext xmlns:c15="http://schemas.microsoft.com/office/drawing/2012/chart" uri="{02D57815-91ED-43cb-92C2-25804820EDAC}">
                  <c15:fullRef>
                    <c15:sqref>'Data Fig 2.9'!$C$5:$C$20</c15:sqref>
                  </c15:fullRef>
                </c:ext>
              </c:extLst>
              <c:f>'Data Fig 2.9'!$C$6:$C$20</c:f>
              <c:numCache>
                <c:formatCode>0.0</c:formatCode>
                <c:ptCount val="15"/>
                <c:pt idx="0">
                  <c:v>3</c:v>
                </c:pt>
                <c:pt idx="1">
                  <c:v>-2.1</c:v>
                </c:pt>
                <c:pt idx="2">
                  <c:v>-3.2</c:v>
                </c:pt>
                <c:pt idx="3">
                  <c:v>-8.9</c:v>
                </c:pt>
                <c:pt idx="4">
                  <c:v>-4.3</c:v>
                </c:pt>
                <c:pt idx="5">
                  <c:v>-2</c:v>
                </c:pt>
                <c:pt idx="6">
                  <c:v>-1.2</c:v>
                </c:pt>
                <c:pt idx="7">
                  <c:v>0.2</c:v>
                </c:pt>
                <c:pt idx="8">
                  <c:v>0.7</c:v>
                </c:pt>
                <c:pt idx="9">
                  <c:v>1.5</c:v>
                </c:pt>
                <c:pt idx="10">
                  <c:v>1.1000000000000001</c:v>
                </c:pt>
                <c:pt idx="11">
                  <c:v>1.2</c:v>
                </c:pt>
                <c:pt idx="12">
                  <c:v>1.7</c:v>
                </c:pt>
                <c:pt idx="13">
                  <c:v>1.7</c:v>
                </c:pt>
                <c:pt idx="14">
                  <c:v>2.1</c:v>
                </c:pt>
              </c:numCache>
            </c:numRef>
          </c:val>
          <c:smooth val="0"/>
          <c:extLst xmlns:c16r2="http://schemas.microsoft.com/office/drawing/2015/06/chart">
            <c:ext xmlns:c16="http://schemas.microsoft.com/office/drawing/2014/chart" uri="{C3380CC4-5D6E-409C-BE32-E72D297353CC}">
              <c16:uniqueId val="{00000001-8726-4637-B548-7841094673E8}"/>
            </c:ext>
          </c:extLst>
        </c:ser>
        <c:ser>
          <c:idx val="1"/>
          <c:order val="2"/>
          <c:tx>
            <c:strRef>
              <c:f>'Data Fig 2.9'!$D$4</c:f>
              <c:strCache>
                <c:ptCount val="1"/>
                <c:pt idx="0">
                  <c:v>CAB</c:v>
                </c:pt>
              </c:strCache>
            </c:strRef>
          </c:tx>
          <c:spPr>
            <a:ln>
              <a:solidFill>
                <a:srgbClr val="67A854"/>
              </a:solidFill>
            </a:ln>
          </c:spPr>
          <c:marker>
            <c:symbol val="none"/>
          </c:marker>
          <c:cat>
            <c:numRef>
              <c:extLst>
                <c:ext xmlns:c15="http://schemas.microsoft.com/office/drawing/2012/chart" uri="{02D57815-91ED-43cb-92C2-25804820EDAC}">
                  <c15:fullRef>
                    <c15:sqref>'Data Fig 2.9'!$B$5:$B$20</c15:sqref>
                  </c15:fullRef>
                </c:ext>
              </c:extLst>
              <c:f>'Data Fig 2.9'!$B$6:$B$20</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extLst>
                <c:ext xmlns:c15="http://schemas.microsoft.com/office/drawing/2012/chart" uri="{02D57815-91ED-43cb-92C2-25804820EDAC}">
                  <c15:fullRef>
                    <c15:sqref>'Data Fig 2.9'!$D$5:$D$20</c15:sqref>
                  </c15:fullRef>
                </c:ext>
              </c:extLst>
              <c:f>'Data Fig 2.9'!$D$6:$D$20</c:f>
              <c:numCache>
                <c:formatCode>0.0</c:formatCode>
                <c:ptCount val="15"/>
                <c:pt idx="0">
                  <c:v>1.4</c:v>
                </c:pt>
                <c:pt idx="1">
                  <c:v>-1.7</c:v>
                </c:pt>
                <c:pt idx="2">
                  <c:v>-2.5</c:v>
                </c:pt>
                <c:pt idx="3">
                  <c:v>-3.5</c:v>
                </c:pt>
                <c:pt idx="4">
                  <c:v>-2.7</c:v>
                </c:pt>
                <c:pt idx="5">
                  <c:v>-1.1000000000000001</c:v>
                </c:pt>
                <c:pt idx="6">
                  <c:v>-0.3</c:v>
                </c:pt>
                <c:pt idx="7">
                  <c:v>0.5</c:v>
                </c:pt>
                <c:pt idx="8">
                  <c:v>1</c:v>
                </c:pt>
                <c:pt idx="9">
                  <c:v>1.4</c:v>
                </c:pt>
                <c:pt idx="10">
                  <c:v>1.1000000000000001</c:v>
                </c:pt>
                <c:pt idx="11">
                  <c:v>1</c:v>
                </c:pt>
                <c:pt idx="12">
                  <c:v>1.2</c:v>
                </c:pt>
                <c:pt idx="13">
                  <c:v>1.3</c:v>
                </c:pt>
                <c:pt idx="14">
                  <c:v>1.8</c:v>
                </c:pt>
              </c:numCache>
            </c:numRef>
          </c:val>
          <c:smooth val="0"/>
          <c:extLst xmlns:c16r2="http://schemas.microsoft.com/office/drawing/2015/06/chart">
            <c:ext xmlns:c16="http://schemas.microsoft.com/office/drawing/2014/chart" uri="{C3380CC4-5D6E-409C-BE32-E72D297353CC}">
              <c16:uniqueId val="{00000002-8726-4637-B548-7841094673E8}"/>
            </c:ext>
          </c:extLst>
        </c:ser>
        <c:dLbls>
          <c:showLegendKey val="0"/>
          <c:showVal val="0"/>
          <c:showCatName val="0"/>
          <c:showSerName val="0"/>
          <c:showPercent val="0"/>
          <c:showBubbleSize val="0"/>
        </c:dLbls>
        <c:marker val="1"/>
        <c:smooth val="0"/>
        <c:axId val="860159920"/>
        <c:axId val="860166584"/>
      </c:lineChart>
      <c:catAx>
        <c:axId val="86015992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a:t>Year ending 30 June</a:t>
                </a:r>
              </a:p>
            </c:rich>
          </c:tx>
          <c:layout>
            <c:manualLayout>
              <c:xMode val="edge"/>
              <c:yMode val="edge"/>
              <c:x val="0.39752420291727047"/>
              <c:y val="0.86459809711286084"/>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60166584"/>
        <c:crossesAt val="0"/>
        <c:auto val="1"/>
        <c:lblAlgn val="ctr"/>
        <c:lblOffset val="100"/>
        <c:tickLblSkip val="2"/>
        <c:tickMarkSkip val="2"/>
        <c:noMultiLvlLbl val="0"/>
      </c:catAx>
      <c:valAx>
        <c:axId val="860166584"/>
        <c:scaling>
          <c:orientation val="minMax"/>
          <c:max val="10"/>
          <c:min val="-10"/>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a:t>% of GDP</a:t>
                </a:r>
              </a:p>
            </c:rich>
          </c:tx>
          <c:layout>
            <c:manualLayout>
              <c:xMode val="edge"/>
              <c:yMode val="edge"/>
              <c:x val="1.0839787444602221E-2"/>
              <c:y val="2.237204724409461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60159920"/>
        <c:crosses val="autoZero"/>
        <c:crossBetween val="between"/>
        <c:majorUnit val="5"/>
        <c:minorUnit val="2"/>
      </c:valAx>
      <c:valAx>
        <c:axId val="860172464"/>
        <c:scaling>
          <c:orientation val="minMax"/>
          <c:max val="4"/>
          <c:min val="-4"/>
        </c:scaling>
        <c:delete val="0"/>
        <c:axPos val="r"/>
        <c:numFmt formatCode="0" sourceLinked="0"/>
        <c:majorTickMark val="out"/>
        <c:minorTickMark val="none"/>
        <c:tickLblPos val="nextTo"/>
        <c:spPr>
          <a:ln>
            <a:noFill/>
          </a:ln>
        </c:spPr>
        <c:txPr>
          <a:bodyPr/>
          <a:lstStyle/>
          <a:p>
            <a:pPr>
              <a:defRPr sz="1800"/>
            </a:pPr>
            <a:endParaRPr lang="en-US"/>
          </a:p>
        </c:txPr>
        <c:crossAx val="860172856"/>
        <c:crosses val="max"/>
        <c:crossBetween val="between"/>
        <c:majorUnit val="2"/>
      </c:valAx>
      <c:catAx>
        <c:axId val="860172856"/>
        <c:scaling>
          <c:orientation val="minMax"/>
        </c:scaling>
        <c:delete val="1"/>
        <c:axPos val="b"/>
        <c:title>
          <c:tx>
            <c:rich>
              <a:bodyPr/>
              <a:lstStyle/>
              <a:p>
                <a:pPr>
                  <a:defRPr/>
                </a:pPr>
                <a:r>
                  <a:rPr lang="en-NZ" sz="1800" b="1"/>
                  <a:t>% of GDP</a:t>
                </a:r>
              </a:p>
            </c:rich>
          </c:tx>
          <c:layout>
            <c:manualLayout>
              <c:xMode val="edge"/>
              <c:yMode val="edge"/>
              <c:x val="0.87796243046411948"/>
              <c:y val="2.4464895013123412E-2"/>
            </c:manualLayout>
          </c:layout>
          <c:overlay val="0"/>
        </c:title>
        <c:numFmt formatCode="@" sourceLinked="1"/>
        <c:majorTickMark val="out"/>
        <c:minorTickMark val="none"/>
        <c:tickLblPos val="none"/>
        <c:crossAx val="860172464"/>
        <c:crosses val="autoZero"/>
        <c:auto val="1"/>
        <c:lblAlgn val="ctr"/>
        <c:lblOffset val="100"/>
        <c:noMultiLvlLbl val="0"/>
      </c:catAx>
      <c:spPr>
        <a:noFill/>
      </c:spPr>
    </c:plotArea>
    <c:legend>
      <c:legendPos val="r"/>
      <c:layout>
        <c:manualLayout>
          <c:xMode val="edge"/>
          <c:yMode val="edge"/>
          <c:x val="0.16803278688524839"/>
          <c:y val="0.93906249999999958"/>
          <c:w val="0.72015017064846465"/>
          <c:h val="6.093750000000001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4020017642944904E-2"/>
          <c:y val="0.11586535047822961"/>
          <c:w val="0.92099870734224032"/>
          <c:h val="0.7044035012840264"/>
        </c:manualLayout>
      </c:layout>
      <c:barChart>
        <c:barDir val="col"/>
        <c:grouping val="stacked"/>
        <c:varyColors val="0"/>
        <c:ser>
          <c:idx val="3"/>
          <c:order val="0"/>
          <c:tx>
            <c:strRef>
              <c:f>'Data Fig 2.10'!$B$5</c:f>
              <c:strCache>
                <c:ptCount val="1"/>
                <c:pt idx="0">
                  <c:v>Budget 2019</c:v>
                </c:pt>
              </c:strCache>
            </c:strRef>
          </c:tx>
          <c:spPr>
            <a:solidFill>
              <a:srgbClr val="0083AC"/>
            </a:solidFill>
          </c:spPr>
          <c:invertIfNegative val="0"/>
          <c:cat>
            <c:strRef>
              <c:extLst>
                <c:ext xmlns:c15="http://schemas.microsoft.com/office/drawing/2012/chart" uri="{02D57815-91ED-43cb-92C2-25804820EDAC}">
                  <c15:fullRef>
                    <c15:sqref>'Data Fig 2.10'!$C$4:$H$4</c15:sqref>
                  </c15:fullRef>
                </c:ext>
              </c:extLst>
              <c:f>'Data Fig 2.10'!$D$4:$H$4</c:f>
              <c:strCache>
                <c:ptCount val="5"/>
                <c:pt idx="0">
                  <c:v>2019</c:v>
                </c:pt>
                <c:pt idx="1">
                  <c:v>2020</c:v>
                </c:pt>
                <c:pt idx="2">
                  <c:v>2021</c:v>
                </c:pt>
                <c:pt idx="3">
                  <c:v>2022</c:v>
                </c:pt>
                <c:pt idx="4">
                  <c:v>Post 2022</c:v>
                </c:pt>
              </c:strCache>
            </c:strRef>
          </c:cat>
          <c:val>
            <c:numRef>
              <c:extLst>
                <c:ext xmlns:c15="http://schemas.microsoft.com/office/drawing/2012/chart" uri="{02D57815-91ED-43cb-92C2-25804820EDAC}">
                  <c15:fullRef>
                    <c15:sqref>'Data Fig 2.10'!$C$5:$H$5</c15:sqref>
                  </c15:fullRef>
                </c:ext>
              </c:extLst>
              <c:f>'Data Fig 2.10'!$D$5:$H$5</c:f>
              <c:numCache>
                <c:formatCode>#,##0.0_);\(#,##0.0\);\-\ \ </c:formatCode>
                <c:ptCount val="5"/>
                <c:pt idx="0">
                  <c:v>0.11892</c:v>
                </c:pt>
                <c:pt idx="1">
                  <c:v>0.98109000000000002</c:v>
                </c:pt>
                <c:pt idx="2">
                  <c:v>0.98109000000000002</c:v>
                </c:pt>
                <c:pt idx="3">
                  <c:v>0.59460000000000002</c:v>
                </c:pt>
                <c:pt idx="4">
                  <c:v>0.29699999999999999</c:v>
                </c:pt>
              </c:numCache>
            </c:numRef>
          </c:val>
          <c:extLst xmlns:c16r2="http://schemas.microsoft.com/office/drawing/2015/06/chart">
            <c:ext xmlns:c16="http://schemas.microsoft.com/office/drawing/2014/chart" uri="{C3380CC4-5D6E-409C-BE32-E72D297353CC}">
              <c16:uniqueId val="{00000000-40A2-4CED-81FF-5E9C92E2014A}"/>
            </c:ext>
          </c:extLst>
        </c:ser>
        <c:ser>
          <c:idx val="0"/>
          <c:order val="1"/>
          <c:tx>
            <c:strRef>
              <c:f>'Data Fig 2.10'!$B$6</c:f>
              <c:strCache>
                <c:ptCount val="1"/>
                <c:pt idx="0">
                  <c:v>Budget 2020</c:v>
                </c:pt>
              </c:strCache>
            </c:strRef>
          </c:tx>
          <c:spPr>
            <a:solidFill>
              <a:srgbClr val="67A854"/>
            </a:solidFill>
          </c:spPr>
          <c:invertIfNegative val="0"/>
          <c:cat>
            <c:strRef>
              <c:extLst>
                <c:ext xmlns:c15="http://schemas.microsoft.com/office/drawing/2012/chart" uri="{02D57815-91ED-43cb-92C2-25804820EDAC}">
                  <c15:fullRef>
                    <c15:sqref>'Data Fig 2.10'!$C$4:$H$4</c15:sqref>
                  </c15:fullRef>
                </c:ext>
              </c:extLst>
              <c:f>'Data Fig 2.10'!$D$4:$H$4</c:f>
              <c:strCache>
                <c:ptCount val="5"/>
                <c:pt idx="0">
                  <c:v>2019</c:v>
                </c:pt>
                <c:pt idx="1">
                  <c:v>2020</c:v>
                </c:pt>
                <c:pt idx="2">
                  <c:v>2021</c:v>
                </c:pt>
                <c:pt idx="3">
                  <c:v>2022</c:v>
                </c:pt>
                <c:pt idx="4">
                  <c:v>Post 2022</c:v>
                </c:pt>
              </c:strCache>
            </c:strRef>
          </c:cat>
          <c:val>
            <c:numRef>
              <c:extLst>
                <c:ext xmlns:c15="http://schemas.microsoft.com/office/drawing/2012/chart" uri="{02D57815-91ED-43cb-92C2-25804820EDAC}">
                  <c15:fullRef>
                    <c15:sqref>'Data Fig 2.10'!$C$6:$H$6</c15:sqref>
                  </c15:fullRef>
                </c:ext>
              </c:extLst>
              <c:f>'Data Fig 2.10'!$D$6:$H$6</c:f>
              <c:numCache>
                <c:formatCode>#,##0.0_);\(#,##0.0\);\-\ \ </c:formatCode>
                <c:ptCount val="5"/>
                <c:pt idx="0">
                  <c:v>0</c:v>
                </c:pt>
                <c:pt idx="1">
                  <c:v>0.11892</c:v>
                </c:pt>
                <c:pt idx="2">
                  <c:v>0.98109000000000002</c:v>
                </c:pt>
                <c:pt idx="3">
                  <c:v>0.98109000000000002</c:v>
                </c:pt>
                <c:pt idx="4">
                  <c:v>0.89200000000000002</c:v>
                </c:pt>
              </c:numCache>
            </c:numRef>
          </c:val>
          <c:extLst xmlns:c16r2="http://schemas.microsoft.com/office/drawing/2015/06/chart">
            <c:ext xmlns:c16="http://schemas.microsoft.com/office/drawing/2014/chart" uri="{C3380CC4-5D6E-409C-BE32-E72D297353CC}">
              <c16:uniqueId val="{00000001-40A2-4CED-81FF-5E9C92E2014A}"/>
            </c:ext>
          </c:extLst>
        </c:ser>
        <c:ser>
          <c:idx val="1"/>
          <c:order val="2"/>
          <c:tx>
            <c:strRef>
              <c:f>'Data Fig 2.10'!$B$7</c:f>
              <c:strCache>
                <c:ptCount val="1"/>
                <c:pt idx="0">
                  <c:v>Budget 2021</c:v>
                </c:pt>
              </c:strCache>
            </c:strRef>
          </c:tx>
          <c:spPr>
            <a:solidFill>
              <a:srgbClr val="6DB9E7"/>
            </a:solidFill>
          </c:spPr>
          <c:invertIfNegative val="0"/>
          <c:cat>
            <c:strLit>
              <c:ptCount val="5"/>
              <c:pt idx="0">
                <c:v>2019</c:v>
              </c:pt>
              <c:pt idx="1">
                <c:v>2020</c:v>
              </c:pt>
              <c:pt idx="2">
                <c:v>2021</c:v>
              </c:pt>
              <c:pt idx="3">
                <c:v>2022</c:v>
              </c:pt>
              <c:pt idx="4">
                <c:v>Post 2022</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 Fig 2.10'!$C$7:$H$7</c15:sqref>
                  </c15:fullRef>
                </c:ext>
              </c:extLst>
              <c:f>'Data Fig 2.10'!$D$7:$H$7</c:f>
              <c:numCache>
                <c:formatCode>#,##0.0_);\(#,##0.0\);\-\ \ </c:formatCode>
                <c:ptCount val="5"/>
                <c:pt idx="0">
                  <c:v>0</c:v>
                </c:pt>
                <c:pt idx="1">
                  <c:v>0</c:v>
                </c:pt>
                <c:pt idx="2">
                  <c:v>0.12</c:v>
                </c:pt>
                <c:pt idx="3">
                  <c:v>0.99</c:v>
                </c:pt>
                <c:pt idx="4">
                  <c:v>1.89</c:v>
                </c:pt>
              </c:numCache>
            </c:numRef>
          </c:val>
          <c:extLst xmlns:c16r2="http://schemas.microsoft.com/office/drawing/2015/06/chart">
            <c:ext xmlns:c16="http://schemas.microsoft.com/office/drawing/2014/chart" uri="{C3380CC4-5D6E-409C-BE32-E72D297353CC}">
              <c16:uniqueId val="{00000002-40A2-4CED-81FF-5E9C92E2014A}"/>
            </c:ext>
          </c:extLst>
        </c:ser>
        <c:ser>
          <c:idx val="2"/>
          <c:order val="3"/>
          <c:tx>
            <c:strRef>
              <c:f>'Data Fig 2.10'!$B$8</c:f>
              <c:strCache>
                <c:ptCount val="1"/>
                <c:pt idx="0">
                  <c:v>Budget 2022</c:v>
                </c:pt>
              </c:strCache>
            </c:strRef>
          </c:tx>
          <c:spPr>
            <a:solidFill>
              <a:srgbClr val="A9A7A5"/>
            </a:solidFill>
          </c:spPr>
          <c:invertIfNegative val="0"/>
          <c:cat>
            <c:strRef>
              <c:extLst>
                <c:ext xmlns:c15="http://schemas.microsoft.com/office/drawing/2012/chart" uri="{02D57815-91ED-43cb-92C2-25804820EDAC}">
                  <c15:fullRef>
                    <c15:sqref>'Data Fig 2.10'!$C$4:$H$4</c15:sqref>
                  </c15:fullRef>
                </c:ext>
              </c:extLst>
              <c:f>'Data Fig 2.10'!$D$4:$H$4</c:f>
              <c:strCache>
                <c:ptCount val="5"/>
                <c:pt idx="0">
                  <c:v>2019</c:v>
                </c:pt>
                <c:pt idx="1">
                  <c:v>2020</c:v>
                </c:pt>
                <c:pt idx="2">
                  <c:v>2021</c:v>
                </c:pt>
                <c:pt idx="3">
                  <c:v>2022</c:v>
                </c:pt>
                <c:pt idx="4">
                  <c:v>Post 2022</c:v>
                </c:pt>
              </c:strCache>
            </c:strRef>
          </c:cat>
          <c:val>
            <c:numRef>
              <c:extLst>
                <c:ext xmlns:c15="http://schemas.microsoft.com/office/drawing/2012/chart" uri="{02D57815-91ED-43cb-92C2-25804820EDAC}">
                  <c15:fullRef>
                    <c15:sqref>'Data Fig 2.10'!$C$8:$H$8</c15:sqref>
                  </c15:fullRef>
                </c:ext>
              </c:extLst>
              <c:f>'Data Fig 2.10'!$D$8:$H$8</c:f>
              <c:numCache>
                <c:formatCode>#,##0.0_);\(#,##0.0\);\-\ \ </c:formatCode>
                <c:ptCount val="5"/>
                <c:pt idx="0">
                  <c:v>0</c:v>
                </c:pt>
                <c:pt idx="1">
                  <c:v>0</c:v>
                </c:pt>
                <c:pt idx="2">
                  <c:v>0</c:v>
                </c:pt>
                <c:pt idx="3">
                  <c:v>0.111</c:v>
                </c:pt>
                <c:pt idx="4">
                  <c:v>2.8889999999999998</c:v>
                </c:pt>
              </c:numCache>
            </c:numRef>
          </c:val>
          <c:extLst xmlns:c16r2="http://schemas.microsoft.com/office/drawing/2015/06/chart">
            <c:ext xmlns:c16="http://schemas.microsoft.com/office/drawing/2014/chart" uri="{C3380CC4-5D6E-409C-BE32-E72D297353CC}">
              <c16:uniqueId val="{00000003-40A2-4CED-81FF-5E9C92E2014A}"/>
            </c:ext>
          </c:extLst>
        </c:ser>
        <c:dLbls>
          <c:showLegendKey val="0"/>
          <c:showVal val="0"/>
          <c:showCatName val="0"/>
          <c:showSerName val="0"/>
          <c:showPercent val="0"/>
          <c:showBubbleSize val="0"/>
        </c:dLbls>
        <c:gapWidth val="75"/>
        <c:overlap val="100"/>
        <c:axId val="860170896"/>
        <c:axId val="860172072"/>
      </c:barChart>
      <c:catAx>
        <c:axId val="860170896"/>
        <c:scaling>
          <c:orientation val="minMax"/>
        </c:scaling>
        <c:delete val="0"/>
        <c:axPos val="b"/>
        <c:title>
          <c:tx>
            <c:rich>
              <a:bodyPr/>
              <a:lstStyle/>
              <a:p>
                <a:pPr>
                  <a:defRPr/>
                </a:pPr>
                <a:r>
                  <a:rPr lang="en-NZ" sz="1800" b="1" i="0" baseline="0">
                    <a:effectLst/>
                    <a:latin typeface="Arial" panose="020B0604020202020204" pitchFamily="34" charset="0"/>
                    <a:cs typeface="Arial" panose="020B0604020202020204" pitchFamily="34" charset="0"/>
                  </a:rPr>
                  <a:t>Year ending 30 June</a:t>
                </a:r>
                <a:endParaRPr lang="en-NZ">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rot="0" vert="horz"/>
          <a:lstStyle/>
          <a:p>
            <a:pPr>
              <a:defRPr sz="1800">
                <a:latin typeface="Arial" pitchFamily="34" charset="0"/>
                <a:cs typeface="Arial" pitchFamily="34" charset="0"/>
              </a:defRPr>
            </a:pPr>
            <a:endParaRPr lang="en-US"/>
          </a:p>
        </c:txPr>
        <c:crossAx val="860172072"/>
        <c:crosses val="autoZero"/>
        <c:auto val="1"/>
        <c:lblAlgn val="ctr"/>
        <c:lblOffset val="100"/>
        <c:noMultiLvlLbl val="0"/>
      </c:catAx>
      <c:valAx>
        <c:axId val="860172072"/>
        <c:scaling>
          <c:orientation val="minMax"/>
          <c:max val="6"/>
        </c:scaling>
        <c:delete val="0"/>
        <c:axPos val="l"/>
        <c:majorGridlines/>
        <c:numFmt formatCode="0.0" sourceLinked="0"/>
        <c:majorTickMark val="none"/>
        <c:minorTickMark val="none"/>
        <c:tickLblPos val="nextTo"/>
        <c:spPr>
          <a:ln w="9525">
            <a:noFill/>
          </a:ln>
        </c:spPr>
        <c:txPr>
          <a:bodyPr rot="0" vert="horz"/>
          <a:lstStyle/>
          <a:p>
            <a:pPr>
              <a:defRPr sz="1800">
                <a:latin typeface="Arial" pitchFamily="34" charset="0"/>
                <a:cs typeface="Arial" pitchFamily="34" charset="0"/>
              </a:defRPr>
            </a:pPr>
            <a:endParaRPr lang="en-US"/>
          </a:p>
        </c:txPr>
        <c:crossAx val="860170896"/>
        <c:crosses val="autoZero"/>
        <c:crossBetween val="between"/>
      </c:valAx>
    </c:plotArea>
    <c:legend>
      <c:legendPos val="b"/>
      <c:layout>
        <c:manualLayout>
          <c:xMode val="edge"/>
          <c:yMode val="edge"/>
          <c:x val="8.8681212408742369E-2"/>
          <c:y val="0.94865914995426626"/>
          <c:w val="0.87734070138040965"/>
          <c:h val="4.9811878400502121E-2"/>
        </c:manualLayout>
      </c:layout>
      <c:overlay val="0"/>
      <c:txPr>
        <a:bodyPr/>
        <a:lstStyle/>
        <a:p>
          <a:pPr>
            <a:defRPr sz="1800">
              <a:latin typeface="Arial" pitchFamily="34" charset="0"/>
              <a:cs typeface="Arial" pitchFamily="34" charset="0"/>
            </a:defRPr>
          </a:pPr>
          <a:endParaRPr lang="en-US"/>
        </a:p>
      </c:txPr>
    </c:legend>
    <c:plotVisOnly val="1"/>
    <c:dispBlanksAs val="gap"/>
    <c:showDLblsOverMax val="0"/>
  </c:chart>
  <c:spPr>
    <a:ln>
      <a:noFill/>
    </a:ln>
  </c:spPr>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935980446701324E-2"/>
          <c:y val="9.8727020760348852E-2"/>
          <c:w val="0.86602074488438718"/>
          <c:h val="0.66824112413965164"/>
        </c:manualLayout>
      </c:layout>
      <c:barChart>
        <c:barDir val="col"/>
        <c:grouping val="stacked"/>
        <c:varyColors val="0"/>
        <c:ser>
          <c:idx val="0"/>
          <c:order val="0"/>
          <c:tx>
            <c:strRef>
              <c:f>'Data Fig 2.11'!$B$6</c:f>
              <c:strCache>
                <c:ptCount val="1"/>
                <c:pt idx="0">
                  <c:v>Operating</c:v>
                </c:pt>
              </c:strCache>
            </c:strRef>
          </c:tx>
          <c:spPr>
            <a:solidFill>
              <a:srgbClr val="C3E2F5"/>
            </a:solidFill>
          </c:spPr>
          <c:invertIfNegative val="0"/>
          <c:cat>
            <c:numRef>
              <c:f>'Data Fig 2.11'!$C$5:$H$5</c:f>
              <c:numCache>
                <c:formatCode>General</c:formatCode>
                <c:ptCount val="6"/>
                <c:pt idx="0">
                  <c:v>2017</c:v>
                </c:pt>
                <c:pt idx="1">
                  <c:v>2018</c:v>
                </c:pt>
                <c:pt idx="2">
                  <c:v>2019</c:v>
                </c:pt>
                <c:pt idx="3">
                  <c:v>2020</c:v>
                </c:pt>
                <c:pt idx="4">
                  <c:v>2021</c:v>
                </c:pt>
                <c:pt idx="5">
                  <c:v>2022</c:v>
                </c:pt>
              </c:numCache>
            </c:numRef>
          </c:cat>
          <c:val>
            <c:numRef>
              <c:f>'Data Fig 2.11'!$C$6:$H$6</c:f>
              <c:numCache>
                <c:formatCode>_-* #,##0.0_-;\-* #,##0.0_-;_-* "-"??_-;_-@_-</c:formatCode>
                <c:ptCount val="6"/>
                <c:pt idx="0">
                  <c:v>6.3</c:v>
                </c:pt>
                <c:pt idx="1">
                  <c:v>5.5</c:v>
                </c:pt>
                <c:pt idx="2">
                  <c:v>5</c:v>
                </c:pt>
                <c:pt idx="3">
                  <c:v>6.7</c:v>
                </c:pt>
                <c:pt idx="4">
                  <c:v>7.4</c:v>
                </c:pt>
                <c:pt idx="5">
                  <c:v>9.1999999999999993</c:v>
                </c:pt>
              </c:numCache>
            </c:numRef>
          </c:val>
          <c:extLst xmlns:c16r2="http://schemas.microsoft.com/office/drawing/2015/06/chart">
            <c:ext xmlns:c16="http://schemas.microsoft.com/office/drawing/2014/chart" uri="{C3380CC4-5D6E-409C-BE32-E72D297353CC}">
              <c16:uniqueId val="{00000000-8AB7-4595-837E-322000066835}"/>
            </c:ext>
          </c:extLst>
        </c:ser>
        <c:ser>
          <c:idx val="1"/>
          <c:order val="1"/>
          <c:tx>
            <c:strRef>
              <c:f>'Data Fig 2.11'!$B$7</c:f>
              <c:strCache>
                <c:ptCount val="1"/>
                <c:pt idx="0">
                  <c:v>Capital  </c:v>
                </c:pt>
              </c:strCache>
            </c:strRef>
          </c:tx>
          <c:spPr>
            <a:solidFill>
              <a:srgbClr val="0083AC"/>
            </a:solidFill>
          </c:spPr>
          <c:invertIfNegative val="0"/>
          <c:cat>
            <c:numRef>
              <c:f>'Data Fig 2.11'!$C$5:$H$5</c:f>
              <c:numCache>
                <c:formatCode>General</c:formatCode>
                <c:ptCount val="6"/>
                <c:pt idx="0">
                  <c:v>2017</c:v>
                </c:pt>
                <c:pt idx="1">
                  <c:v>2018</c:v>
                </c:pt>
                <c:pt idx="2">
                  <c:v>2019</c:v>
                </c:pt>
                <c:pt idx="3">
                  <c:v>2020</c:v>
                </c:pt>
                <c:pt idx="4">
                  <c:v>2021</c:v>
                </c:pt>
                <c:pt idx="5">
                  <c:v>2022</c:v>
                </c:pt>
              </c:numCache>
            </c:numRef>
          </c:cat>
          <c:val>
            <c:numRef>
              <c:f>'Data Fig 2.11'!$C$7:$H$7</c:f>
              <c:numCache>
                <c:formatCode>_-* #,##0.0_-;\-* #,##0.0_-;_-* "-"??_-;_-@_-</c:formatCode>
                <c:ptCount val="6"/>
                <c:pt idx="0">
                  <c:v>-3.7</c:v>
                </c:pt>
                <c:pt idx="1">
                  <c:v>-6.7</c:v>
                </c:pt>
                <c:pt idx="2">
                  <c:v>-8.8000000000000007</c:v>
                </c:pt>
                <c:pt idx="3">
                  <c:v>-8.5</c:v>
                </c:pt>
                <c:pt idx="4">
                  <c:v>-9.3000000000000007</c:v>
                </c:pt>
                <c:pt idx="5">
                  <c:v>-8.5</c:v>
                </c:pt>
              </c:numCache>
            </c:numRef>
          </c:val>
          <c:extLst xmlns:c16r2="http://schemas.microsoft.com/office/drawing/2015/06/chart">
            <c:ext xmlns:c16="http://schemas.microsoft.com/office/drawing/2014/chart" uri="{C3380CC4-5D6E-409C-BE32-E72D297353CC}">
              <c16:uniqueId val="{00000001-8AB7-4595-837E-322000066835}"/>
            </c:ext>
          </c:extLst>
        </c:ser>
        <c:dLbls>
          <c:showLegendKey val="0"/>
          <c:showVal val="0"/>
          <c:showCatName val="0"/>
          <c:showSerName val="0"/>
          <c:showPercent val="0"/>
          <c:showBubbleSize val="0"/>
        </c:dLbls>
        <c:gapWidth val="150"/>
        <c:overlap val="100"/>
        <c:axId val="860170504"/>
        <c:axId val="860171288"/>
      </c:barChart>
      <c:lineChart>
        <c:grouping val="standard"/>
        <c:varyColors val="0"/>
        <c:ser>
          <c:idx val="2"/>
          <c:order val="2"/>
          <c:tx>
            <c:strRef>
              <c:f>'Data Fig 2.11'!$B$8</c:f>
              <c:strCache>
                <c:ptCount val="1"/>
                <c:pt idx="0">
                  <c:v>Residual cash</c:v>
                </c:pt>
              </c:strCache>
            </c:strRef>
          </c:tx>
          <c:spPr>
            <a:ln>
              <a:solidFill>
                <a:schemeClr val="tx1"/>
              </a:solidFill>
            </a:ln>
          </c:spPr>
          <c:marker>
            <c:symbol val="none"/>
          </c:marker>
          <c:val>
            <c:numRef>
              <c:f>'Data Fig 2.11'!$C$8:$H$8</c:f>
              <c:numCache>
                <c:formatCode>_-* #,##0.0_-;\-* #,##0.0_-;_-* "-"??_-;_-@_-</c:formatCode>
                <c:ptCount val="6"/>
                <c:pt idx="0">
                  <c:v>2.6</c:v>
                </c:pt>
                <c:pt idx="1">
                  <c:v>-1.3</c:v>
                </c:pt>
                <c:pt idx="2">
                  <c:v>-3.9</c:v>
                </c:pt>
                <c:pt idx="3">
                  <c:v>-1.7</c:v>
                </c:pt>
                <c:pt idx="4">
                  <c:v>-1.9</c:v>
                </c:pt>
                <c:pt idx="5">
                  <c:v>0.7</c:v>
                </c:pt>
              </c:numCache>
            </c:numRef>
          </c:val>
          <c:smooth val="0"/>
          <c:extLst xmlns:c16r2="http://schemas.microsoft.com/office/drawing/2015/06/chart">
            <c:ext xmlns:c16="http://schemas.microsoft.com/office/drawing/2014/chart" uri="{C3380CC4-5D6E-409C-BE32-E72D297353CC}">
              <c16:uniqueId val="{00000002-8AB7-4595-837E-322000066835}"/>
            </c:ext>
          </c:extLst>
        </c:ser>
        <c:dLbls>
          <c:showLegendKey val="0"/>
          <c:showVal val="0"/>
          <c:showCatName val="0"/>
          <c:showSerName val="0"/>
          <c:showPercent val="0"/>
          <c:showBubbleSize val="0"/>
        </c:dLbls>
        <c:marker val="1"/>
        <c:smooth val="0"/>
        <c:axId val="860170504"/>
        <c:axId val="860171288"/>
      </c:lineChart>
      <c:catAx>
        <c:axId val="860170504"/>
        <c:scaling>
          <c:orientation val="minMax"/>
        </c:scaling>
        <c:delete val="0"/>
        <c:axPos val="b"/>
        <c:title>
          <c:tx>
            <c:rich>
              <a:bodyPr/>
              <a:lstStyle/>
              <a:p>
                <a:pPr>
                  <a:defRPr/>
                </a:pPr>
                <a:r>
                  <a:rPr lang="en-NZ"/>
                  <a:t>Year ending 30 June</a:t>
                </a:r>
              </a:p>
            </c:rich>
          </c:tx>
          <c:overlay val="0"/>
        </c:title>
        <c:numFmt formatCode="General" sourceLinked="1"/>
        <c:majorTickMark val="out"/>
        <c:minorTickMark val="none"/>
        <c:tickLblPos val="low"/>
        <c:crossAx val="860171288"/>
        <c:crosses val="autoZero"/>
        <c:auto val="1"/>
        <c:lblAlgn val="ctr"/>
        <c:lblOffset val="100"/>
        <c:noMultiLvlLbl val="0"/>
      </c:catAx>
      <c:valAx>
        <c:axId val="860171288"/>
        <c:scaling>
          <c:orientation val="minMax"/>
        </c:scaling>
        <c:delete val="0"/>
        <c:axPos val="l"/>
        <c:majorGridlines/>
        <c:title>
          <c:tx>
            <c:rich>
              <a:bodyPr rot="0" vert="horz" anchor="t" anchorCtr="1"/>
              <a:lstStyle/>
              <a:p>
                <a:pPr>
                  <a:defRPr/>
                </a:pPr>
                <a:r>
                  <a:rPr lang="en-NZ"/>
                  <a:t>$billions</a:t>
                </a:r>
              </a:p>
            </c:rich>
          </c:tx>
          <c:layout>
            <c:manualLayout>
              <c:xMode val="edge"/>
              <c:yMode val="edge"/>
              <c:x val="2.5910900897202192E-2"/>
              <c:y val="1.1739661753540595E-2"/>
            </c:manualLayout>
          </c:layout>
          <c:overlay val="0"/>
        </c:title>
        <c:numFmt formatCode="#,##0" sourceLinked="0"/>
        <c:majorTickMark val="out"/>
        <c:minorTickMark val="none"/>
        <c:tickLblPos val="nextTo"/>
        <c:crossAx val="860170504"/>
        <c:crosses val="autoZero"/>
        <c:crossBetween val="between"/>
        <c:majorUnit val="5"/>
      </c:valAx>
    </c:plotArea>
    <c:legend>
      <c:legendPos val="b"/>
      <c:overlay val="0"/>
    </c:legend>
    <c:plotVisOnly val="1"/>
    <c:dispBlanksAs val="gap"/>
    <c:showDLblsOverMax val="0"/>
  </c:chart>
  <c:spPr>
    <a:ln>
      <a:noFill/>
    </a:ln>
  </c:spPr>
  <c:txPr>
    <a:bodyPr/>
    <a:lstStyle/>
    <a:p>
      <a:pPr>
        <a:defRPr sz="1800">
          <a:latin typeface="Arial" pitchFamily="34" charset="0"/>
          <a:cs typeface="Arial" pitchFamily="34" charset="0"/>
        </a:defRPr>
      </a:pPr>
      <a:endParaRPr lang="en-US"/>
    </a:p>
  </c:txPr>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101988012807226E-2"/>
          <c:y val="0.10833855799373042"/>
          <c:w val="0.85585034855875552"/>
          <c:h val="0.6847706497502859"/>
        </c:manualLayout>
      </c:layout>
      <c:barChart>
        <c:barDir val="col"/>
        <c:grouping val="clustered"/>
        <c:varyColors val="0"/>
        <c:ser>
          <c:idx val="1"/>
          <c:order val="0"/>
          <c:tx>
            <c:v>Net core Crown debt</c:v>
          </c:tx>
          <c:spPr>
            <a:solidFill>
              <a:srgbClr val="0083AC"/>
            </a:solidFill>
            <a:ln w="28575">
              <a:noFill/>
            </a:ln>
          </c:spPr>
          <c:invertIfNegative val="0"/>
          <c:cat>
            <c:numRef>
              <c:f>'Data Fig 2.12'!$B$5:$B$19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2.12'!$C$5:$C$19</c:f>
              <c:numCache>
                <c:formatCode>_(* #,##0_);_(* \(#,##0\);_(* "-"??_);_(@_)</c:formatCode>
                <c:ptCount val="15"/>
                <c:pt idx="0">
                  <c:v>10258</c:v>
                </c:pt>
                <c:pt idx="1">
                  <c:v>17119</c:v>
                </c:pt>
                <c:pt idx="2">
                  <c:v>26738</c:v>
                </c:pt>
                <c:pt idx="3">
                  <c:v>40128</c:v>
                </c:pt>
                <c:pt idx="4">
                  <c:v>50671</c:v>
                </c:pt>
                <c:pt idx="5">
                  <c:v>55835</c:v>
                </c:pt>
                <c:pt idx="6">
                  <c:v>59931</c:v>
                </c:pt>
                <c:pt idx="7">
                  <c:v>60631</c:v>
                </c:pt>
                <c:pt idx="8">
                  <c:v>61880</c:v>
                </c:pt>
                <c:pt idx="9">
                  <c:v>59480</c:v>
                </c:pt>
                <c:pt idx="10">
                  <c:v>60409</c:v>
                </c:pt>
                <c:pt idx="11">
                  <c:v>64204</c:v>
                </c:pt>
                <c:pt idx="12">
                  <c:v>65865</c:v>
                </c:pt>
                <c:pt idx="13">
                  <c:v>67607</c:v>
                </c:pt>
                <c:pt idx="14">
                  <c:v>66957</c:v>
                </c:pt>
              </c:numCache>
            </c:numRef>
          </c:val>
          <c:extLst xmlns:c16r2="http://schemas.microsoft.com/office/drawing/2015/06/chart">
            <c:ext xmlns:c16="http://schemas.microsoft.com/office/drawing/2014/chart" uri="{C3380CC4-5D6E-409C-BE32-E72D297353CC}">
              <c16:uniqueId val="{00000000-50C1-4A88-BCB6-419D8772A060}"/>
            </c:ext>
          </c:extLst>
        </c:ser>
        <c:dLbls>
          <c:showLegendKey val="0"/>
          <c:showVal val="0"/>
          <c:showCatName val="0"/>
          <c:showSerName val="0"/>
          <c:showPercent val="0"/>
          <c:showBubbleSize val="0"/>
        </c:dLbls>
        <c:gapWidth val="150"/>
        <c:axId val="856667352"/>
        <c:axId val="856664608"/>
      </c:barChart>
      <c:lineChart>
        <c:grouping val="standard"/>
        <c:varyColors val="0"/>
        <c:ser>
          <c:idx val="0"/>
          <c:order val="1"/>
          <c:tx>
            <c:strRef>
              <c:f>'Data Fig 2.12'!$D$4</c:f>
              <c:strCache>
                <c:ptCount val="1"/>
                <c:pt idx="0">
                  <c:v>% of nominal GDP (RHS)</c:v>
                </c:pt>
              </c:strCache>
            </c:strRef>
          </c:tx>
          <c:spPr>
            <a:ln w="38100">
              <a:solidFill>
                <a:srgbClr val="333333"/>
              </a:solidFill>
            </a:ln>
          </c:spPr>
          <c:marker>
            <c:symbol val="none"/>
          </c:marker>
          <c:cat>
            <c:numRef>
              <c:f>'Data Fig 2.12'!$B$5:$B$19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2.12'!$D$5:$D$19</c:f>
              <c:numCache>
                <c:formatCode>0.0</c:formatCode>
                <c:ptCount val="15"/>
                <c:pt idx="0">
                  <c:v>5.4271973588838742</c:v>
                </c:pt>
                <c:pt idx="1">
                  <c:v>9.0335347352312603</c:v>
                </c:pt>
                <c:pt idx="2">
                  <c:v>13.591423647999513</c:v>
                </c:pt>
                <c:pt idx="3">
                  <c:v>19.498163301004841</c:v>
                </c:pt>
                <c:pt idx="4">
                  <c:v>23.55454114409498</c:v>
                </c:pt>
                <c:pt idx="5">
                  <c:v>25.52375466842204</c:v>
                </c:pt>
                <c:pt idx="6">
                  <c:v>25.324741178956266</c:v>
                </c:pt>
                <c:pt idx="7">
                  <c:v>24.745427905590994</c:v>
                </c:pt>
                <c:pt idx="8">
                  <c:v>24.009063537883726</c:v>
                </c:pt>
                <c:pt idx="9">
                  <c:v>21.690613376121362</c:v>
                </c:pt>
                <c:pt idx="10">
                  <c:v>20.757679884544018</c:v>
                </c:pt>
                <c:pt idx="11">
                  <c:v>21.078758072300232</c:v>
                </c:pt>
                <c:pt idx="12">
                  <c:v>20.584677986442522</c:v>
                </c:pt>
                <c:pt idx="13">
                  <c:v>20.198015660804071</c:v>
                </c:pt>
                <c:pt idx="14">
                  <c:v>19.141947214344523</c:v>
                </c:pt>
              </c:numCache>
            </c:numRef>
          </c:val>
          <c:smooth val="0"/>
          <c:extLst xmlns:c16r2="http://schemas.microsoft.com/office/drawing/2015/06/chart">
            <c:ext xmlns:c16="http://schemas.microsoft.com/office/drawing/2014/chart" uri="{C3380CC4-5D6E-409C-BE32-E72D297353CC}">
              <c16:uniqueId val="{00000001-50C1-4A88-BCB6-419D8772A060}"/>
            </c:ext>
          </c:extLst>
        </c:ser>
        <c:dLbls>
          <c:showLegendKey val="0"/>
          <c:showVal val="0"/>
          <c:showCatName val="0"/>
          <c:showSerName val="0"/>
          <c:showPercent val="0"/>
          <c:showBubbleSize val="0"/>
        </c:dLbls>
        <c:marker val="1"/>
        <c:smooth val="0"/>
        <c:axId val="856667744"/>
        <c:axId val="856666960"/>
      </c:lineChart>
      <c:catAx>
        <c:axId val="856667352"/>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524176801338939"/>
              <c:y val="0.86668805897695389"/>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56664608"/>
        <c:crossesAt val="0"/>
        <c:auto val="1"/>
        <c:lblAlgn val="ctr"/>
        <c:lblOffset val="100"/>
        <c:tickLblSkip val="2"/>
        <c:tickMarkSkip val="2"/>
        <c:noMultiLvlLbl val="0"/>
      </c:catAx>
      <c:valAx>
        <c:axId val="856664608"/>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1.493392650381343E-2"/>
              <c:y val="2.446194225721785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56667352"/>
        <c:crosses val="autoZero"/>
        <c:crossBetween val="between"/>
        <c:minorUnit val="5"/>
        <c:dispUnits>
          <c:builtInUnit val="thousands"/>
        </c:dispUnits>
      </c:valAx>
      <c:valAx>
        <c:axId val="856666960"/>
        <c:scaling>
          <c:orientation val="minMax"/>
          <c:max val="32"/>
        </c:scaling>
        <c:delete val="0"/>
        <c:axPos val="r"/>
        <c:numFmt formatCode="0" sourceLinked="0"/>
        <c:majorTickMark val="out"/>
        <c:minorTickMark val="none"/>
        <c:tickLblPos val="nextTo"/>
        <c:spPr>
          <a:ln>
            <a:noFill/>
          </a:ln>
        </c:spPr>
        <c:txPr>
          <a:bodyPr/>
          <a:lstStyle/>
          <a:p>
            <a:pPr>
              <a:defRPr sz="1800"/>
            </a:pPr>
            <a:endParaRPr lang="en-US"/>
          </a:p>
        </c:txPr>
        <c:crossAx val="856667744"/>
        <c:crosses val="max"/>
        <c:crossBetween val="between"/>
        <c:majorUnit val="4"/>
      </c:valAx>
      <c:catAx>
        <c:axId val="856667744"/>
        <c:scaling>
          <c:orientation val="minMax"/>
        </c:scaling>
        <c:delete val="1"/>
        <c:axPos val="b"/>
        <c:numFmt formatCode="@" sourceLinked="1"/>
        <c:majorTickMark val="out"/>
        <c:minorTickMark val="none"/>
        <c:tickLblPos val="none"/>
        <c:crossAx val="856666960"/>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2711132960989964"/>
          <c:h val="0.6847706497502859"/>
        </c:manualLayout>
      </c:layout>
      <c:barChart>
        <c:barDir val="col"/>
        <c:grouping val="clustered"/>
        <c:varyColors val="0"/>
        <c:ser>
          <c:idx val="1"/>
          <c:order val="0"/>
          <c:tx>
            <c:v>Gross debt</c:v>
          </c:tx>
          <c:spPr>
            <a:solidFill>
              <a:srgbClr val="0083AC"/>
            </a:solidFill>
            <a:ln w="28575">
              <a:noFill/>
            </a:ln>
          </c:spPr>
          <c:invertIfNegative val="0"/>
          <c:cat>
            <c:numRef>
              <c:f>'Data Fig 2.13'!$B$5:$B$19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2.13'!$C$5:$C$19</c:f>
              <c:numCache>
                <c:formatCode>_(* #,##0_);_(* \(#,##0\);_(* "-"??_);_(@_)</c:formatCode>
                <c:ptCount val="15"/>
                <c:pt idx="0">
                  <c:v>31390</c:v>
                </c:pt>
                <c:pt idx="1">
                  <c:v>43356</c:v>
                </c:pt>
                <c:pt idx="2">
                  <c:v>53591</c:v>
                </c:pt>
                <c:pt idx="3">
                  <c:v>72420</c:v>
                </c:pt>
                <c:pt idx="4">
                  <c:v>79634.679000000004</c:v>
                </c:pt>
                <c:pt idx="5">
                  <c:v>77984</c:v>
                </c:pt>
                <c:pt idx="6">
                  <c:v>81956</c:v>
                </c:pt>
                <c:pt idx="7">
                  <c:v>86125</c:v>
                </c:pt>
                <c:pt idx="8">
                  <c:v>86928</c:v>
                </c:pt>
                <c:pt idx="9">
                  <c:v>87140.906000000003</c:v>
                </c:pt>
                <c:pt idx="10">
                  <c:v>87466.690999999992</c:v>
                </c:pt>
                <c:pt idx="11">
                  <c:v>81852.690999999992</c:v>
                </c:pt>
                <c:pt idx="12">
                  <c:v>84054.690999999992</c:v>
                </c:pt>
                <c:pt idx="13">
                  <c:v>82971.690999999992</c:v>
                </c:pt>
                <c:pt idx="14">
                  <c:v>88065.690999999992</c:v>
                </c:pt>
              </c:numCache>
            </c:numRef>
          </c:val>
          <c:extLst xmlns:c16r2="http://schemas.microsoft.com/office/drawing/2015/06/chart">
            <c:ext xmlns:c16="http://schemas.microsoft.com/office/drawing/2014/chart" uri="{C3380CC4-5D6E-409C-BE32-E72D297353CC}">
              <c16:uniqueId val="{00000000-86C9-4BB4-ABF6-7076D4D19AD8}"/>
            </c:ext>
          </c:extLst>
        </c:ser>
        <c:dLbls>
          <c:showLegendKey val="0"/>
          <c:showVal val="0"/>
          <c:showCatName val="0"/>
          <c:showSerName val="0"/>
          <c:showPercent val="0"/>
          <c:showBubbleSize val="0"/>
        </c:dLbls>
        <c:gapWidth val="150"/>
        <c:axId val="856665392"/>
        <c:axId val="856665784"/>
      </c:barChart>
      <c:lineChart>
        <c:grouping val="standard"/>
        <c:varyColors val="0"/>
        <c:ser>
          <c:idx val="0"/>
          <c:order val="1"/>
          <c:tx>
            <c:strRef>
              <c:f>'Data Fig 2.13'!$D$4</c:f>
              <c:strCache>
                <c:ptCount val="1"/>
                <c:pt idx="0">
                  <c:v>% of nominal GDP (RHS)</c:v>
                </c:pt>
              </c:strCache>
            </c:strRef>
          </c:tx>
          <c:spPr>
            <a:ln w="38100">
              <a:solidFill>
                <a:srgbClr val="333333"/>
              </a:solidFill>
            </a:ln>
          </c:spPr>
          <c:marker>
            <c:symbol val="none"/>
          </c:marker>
          <c:cat>
            <c:numRef>
              <c:f>'Data Fig 2.13'!$B$5:$B$19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2.13'!$D$5:$D$19</c:f>
              <c:numCache>
                <c:formatCode>0.0</c:formatCode>
                <c:ptCount val="15"/>
                <c:pt idx="0">
                  <c:v>16.607499034447731</c:v>
                </c:pt>
                <c:pt idx="1">
                  <c:v>22.878552017097174</c:v>
                </c:pt>
                <c:pt idx="2">
                  <c:v>27.241303938961099</c:v>
                </c:pt>
                <c:pt idx="3">
                  <c:v>35.188820431089773</c:v>
                </c:pt>
                <c:pt idx="4">
                  <c:v>37.018379803088479</c:v>
                </c:pt>
                <c:pt idx="5">
                  <c:v>35.648687813418547</c:v>
                </c:pt>
                <c:pt idx="6">
                  <c:v>34.631734629199244</c:v>
                </c:pt>
                <c:pt idx="7">
                  <c:v>35.150335280121134</c:v>
                </c:pt>
                <c:pt idx="8">
                  <c:v>33.727535152248812</c:v>
                </c:pt>
                <c:pt idx="9">
                  <c:v>31.777735394938372</c:v>
                </c:pt>
                <c:pt idx="10">
                  <c:v>30.055216479967012</c:v>
                </c:pt>
                <c:pt idx="11">
                  <c:v>26.872984099989822</c:v>
                </c:pt>
                <c:pt idx="12">
                  <c:v>26.269471608364505</c:v>
                </c:pt>
                <c:pt idx="13">
                  <c:v>24.788313550688482</c:v>
                </c:pt>
                <c:pt idx="14">
                  <c:v>25.176588086634339</c:v>
                </c:pt>
              </c:numCache>
            </c:numRef>
          </c:val>
          <c:smooth val="0"/>
          <c:extLst xmlns:c16r2="http://schemas.microsoft.com/office/drawing/2015/06/chart">
            <c:ext xmlns:c16="http://schemas.microsoft.com/office/drawing/2014/chart" uri="{C3380CC4-5D6E-409C-BE32-E72D297353CC}">
              <c16:uniqueId val="{00000001-86C9-4BB4-ABF6-7076D4D19AD8}"/>
            </c:ext>
          </c:extLst>
        </c:ser>
        <c:dLbls>
          <c:showLegendKey val="0"/>
          <c:showVal val="0"/>
          <c:showCatName val="0"/>
          <c:showSerName val="0"/>
          <c:showPercent val="0"/>
          <c:showBubbleSize val="0"/>
        </c:dLbls>
        <c:marker val="1"/>
        <c:smooth val="0"/>
        <c:axId val="856655592"/>
        <c:axId val="856662648"/>
      </c:lineChart>
      <c:catAx>
        <c:axId val="856665392"/>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524176801338939"/>
              <c:y val="0.86668805897695389"/>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56665784"/>
        <c:crossesAt val="0"/>
        <c:auto val="1"/>
        <c:lblAlgn val="ctr"/>
        <c:lblOffset val="100"/>
        <c:tickLblSkip val="2"/>
        <c:tickMarkSkip val="2"/>
        <c:noMultiLvlLbl val="0"/>
      </c:catAx>
      <c:valAx>
        <c:axId val="856665784"/>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1.493392650381343E-2"/>
              <c:y val="2.446194225721785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56665392"/>
        <c:crosses val="autoZero"/>
        <c:crossBetween val="between"/>
        <c:dispUnits>
          <c:builtInUnit val="thousands"/>
        </c:dispUnits>
      </c:valAx>
      <c:valAx>
        <c:axId val="856662648"/>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856655592"/>
        <c:crosses val="max"/>
        <c:crossBetween val="between"/>
      </c:valAx>
      <c:catAx>
        <c:axId val="856655592"/>
        <c:scaling>
          <c:orientation val="minMax"/>
        </c:scaling>
        <c:delete val="1"/>
        <c:axPos val="b"/>
        <c:numFmt formatCode="@" sourceLinked="1"/>
        <c:majorTickMark val="out"/>
        <c:minorTickMark val="none"/>
        <c:tickLblPos val="none"/>
        <c:crossAx val="856662648"/>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13"/>
        </c:manualLayout>
      </c:layout>
      <c:lineChart>
        <c:grouping val="standard"/>
        <c:varyColors val="0"/>
        <c:ser>
          <c:idx val="0"/>
          <c:order val="0"/>
          <c:tx>
            <c:strRef>
              <c:f>'Data Fig 1.3'!$B$5</c:f>
              <c:strCache>
                <c:ptCount val="1"/>
                <c:pt idx="0">
                  <c:v>Budget Update</c:v>
                </c:pt>
              </c:strCache>
            </c:strRef>
          </c:tx>
          <c:spPr>
            <a:ln w="38100">
              <a:solidFill>
                <a:srgbClr val="0083AC"/>
              </a:solidFill>
            </a:ln>
          </c:spPr>
          <c:marker>
            <c:symbol val="none"/>
          </c:marker>
          <c:dPt>
            <c:idx val="56"/>
            <c:bubble3D val="0"/>
            <c:extLst xmlns:c16r2="http://schemas.microsoft.com/office/drawing/2015/06/chart">
              <c:ext xmlns:c16="http://schemas.microsoft.com/office/drawing/2014/chart" uri="{C3380CC4-5D6E-409C-BE32-E72D297353CC}">
                <c16:uniqueId val="{00000000-B86C-43E1-AEF5-D779E9990586}"/>
              </c:ext>
            </c:extLst>
          </c:dPt>
          <c:cat>
            <c:numRef>
              <c:f>'Data Fig 1.3'!$A$6:$A$78</c:f>
              <c:numCache>
                <c:formatCode>mmm\-yy</c:formatCode>
                <c:ptCount val="73"/>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numCache>
            </c:numRef>
          </c:cat>
          <c:val>
            <c:numRef>
              <c:f>'Data Fig 1.3'!$B$6:$B$78</c:f>
              <c:numCache>
                <c:formatCode>0.0</c:formatCode>
                <c:ptCount val="73"/>
                <c:pt idx="0">
                  <c:v>2.00000011789216</c:v>
                </c:pt>
                <c:pt idx="1">
                  <c:v>2.9880478382959801</c:v>
                </c:pt>
                <c:pt idx="2">
                  <c:v>3.9761430799957802</c:v>
                </c:pt>
                <c:pt idx="3">
                  <c:v>3.06021716521429</c:v>
                </c:pt>
                <c:pt idx="4">
                  <c:v>3.2352940301117701</c:v>
                </c:pt>
                <c:pt idx="5">
                  <c:v>2.4177950416948999</c:v>
                </c:pt>
                <c:pt idx="6">
                  <c:v>1.8164437438815</c:v>
                </c:pt>
                <c:pt idx="7">
                  <c:v>2.5862068916843102</c:v>
                </c:pt>
                <c:pt idx="8">
                  <c:v>2.7540361508975502</c:v>
                </c:pt>
                <c:pt idx="9">
                  <c:v>2.6440037357565198</c:v>
                </c:pt>
                <c:pt idx="10">
                  <c:v>2.72300461597065</c:v>
                </c:pt>
                <c:pt idx="11">
                  <c:v>2.5210083987362801</c:v>
                </c:pt>
                <c:pt idx="12">
                  <c:v>1.4787430452308099</c:v>
                </c:pt>
                <c:pt idx="13">
                  <c:v>1.47194109990551</c:v>
                </c:pt>
                <c:pt idx="14">
                  <c:v>1.55393047241705</c:v>
                </c:pt>
                <c:pt idx="15">
                  <c:v>1.5482695236067101</c:v>
                </c:pt>
                <c:pt idx="16">
                  <c:v>2.3679417427623801</c:v>
                </c:pt>
                <c:pt idx="17">
                  <c:v>2.5385312401765501</c:v>
                </c:pt>
                <c:pt idx="18">
                  <c:v>2.70027005302964</c:v>
                </c:pt>
                <c:pt idx="19">
                  <c:v>2.7802691821646301</c:v>
                </c:pt>
                <c:pt idx="20">
                  <c:v>2.8469750441766801</c:v>
                </c:pt>
                <c:pt idx="21">
                  <c:v>3.3598585481705499</c:v>
                </c:pt>
                <c:pt idx="22">
                  <c:v>3.1551271627807602</c:v>
                </c:pt>
                <c:pt idx="23">
                  <c:v>3.31588120875805</c:v>
                </c:pt>
                <c:pt idx="24">
                  <c:v>3.9792387571924102</c:v>
                </c:pt>
                <c:pt idx="25">
                  <c:v>3.5426861354021799</c:v>
                </c:pt>
                <c:pt idx="26">
                  <c:v>2.6346644074775898</c:v>
                </c:pt>
                <c:pt idx="27">
                  <c:v>2.5354730315634701</c:v>
                </c:pt>
                <c:pt idx="28">
                  <c:v>2.0000000367799999</c:v>
                </c:pt>
                <c:pt idx="29">
                  <c:v>1.78748754626887</c:v>
                </c:pt>
                <c:pt idx="30">
                  <c:v>3.1840796095158099</c:v>
                </c:pt>
                <c:pt idx="31">
                  <c:v>3.3663365978484601</c:v>
                </c:pt>
                <c:pt idx="32">
                  <c:v>4.0196078314711698</c:v>
                </c:pt>
                <c:pt idx="33">
                  <c:v>5.0731707779175297</c:v>
                </c:pt>
                <c:pt idx="34">
                  <c:v>3.3751204221356499</c:v>
                </c:pt>
                <c:pt idx="35">
                  <c:v>2.9693487493282098</c:v>
                </c:pt>
                <c:pt idx="36">
                  <c:v>1.8850141718031299</c:v>
                </c:pt>
                <c:pt idx="37">
                  <c:v>1.6713091541499601</c:v>
                </c:pt>
                <c:pt idx="38">
                  <c:v>1.9589552949323901</c:v>
                </c:pt>
                <c:pt idx="39">
                  <c:v>2.0465116184649799</c:v>
                </c:pt>
                <c:pt idx="40">
                  <c:v>1.6651248459673</c:v>
                </c:pt>
                <c:pt idx="41">
                  <c:v>1.4611872192131099</c:v>
                </c:pt>
                <c:pt idx="42">
                  <c:v>4.0256175492955704</c:v>
                </c:pt>
                <c:pt idx="43">
                  <c:v>4.4667273725539802</c:v>
                </c:pt>
                <c:pt idx="44">
                  <c:v>5.2775250517788903</c:v>
                </c:pt>
                <c:pt idx="45">
                  <c:v>4.5904590532547003</c:v>
                </c:pt>
                <c:pt idx="46">
                  <c:v>1.84696565738611</c:v>
                </c:pt>
                <c:pt idx="47">
                  <c:v>1.57068069996617</c:v>
                </c:pt>
                <c:pt idx="48">
                  <c:v>0.95073460145087496</c:v>
                </c:pt>
                <c:pt idx="49">
                  <c:v>0.77452666070783005</c:v>
                </c:pt>
                <c:pt idx="50">
                  <c:v>0.94991369367602996</c:v>
                </c:pt>
                <c:pt idx="51">
                  <c:v>0.85910643908491102</c:v>
                </c:pt>
                <c:pt idx="52">
                  <c:v>0.68493156148901002</c:v>
                </c:pt>
                <c:pt idx="53">
                  <c:v>1.3663535483604901</c:v>
                </c:pt>
                <c:pt idx="54">
                  <c:v>1.6253207850237299</c:v>
                </c:pt>
                <c:pt idx="55">
                  <c:v>1.53321983177099</c:v>
                </c:pt>
                <c:pt idx="56">
                  <c:v>1.6156462561985201</c:v>
                </c:pt>
                <c:pt idx="57">
                  <c:v>1.0109520604429201</c:v>
                </c:pt>
                <c:pt idx="58">
                  <c:v>0.75757574037598197</c:v>
                </c:pt>
                <c:pt idx="59">
                  <c:v>0.25167784656787701</c:v>
                </c:pt>
                <c:pt idx="60">
                  <c:v>0.41840999805604601</c:v>
                </c:pt>
                <c:pt idx="61">
                  <c:v>0.41701413473294002</c:v>
                </c:pt>
                <c:pt idx="62">
                  <c:v>8.3542221063814801E-2</c:v>
                </c:pt>
                <c:pt idx="63">
                  <c:v>0.41840999805604601</c:v>
                </c:pt>
                <c:pt idx="64">
                  <c:v>0.416666725412495</c:v>
                </c:pt>
                <c:pt idx="65">
                  <c:v>0.41528234864005498</c:v>
                </c:pt>
                <c:pt idx="66">
                  <c:v>1.3355592690301901</c:v>
                </c:pt>
                <c:pt idx="67">
                  <c:v>2.1666666860783201</c:v>
                </c:pt>
                <c:pt idx="68">
                  <c:v>1.74273854902111</c:v>
                </c:pt>
                <c:pt idx="69">
                  <c:v>1.9023987017550299</c:v>
                </c:pt>
                <c:pt idx="70">
                  <c:v>1.5943986592803201</c:v>
                </c:pt>
                <c:pt idx="71">
                  <c:v>0.90184411363414196</c:v>
                </c:pt>
                <c:pt idx="72">
                  <c:v>1.3861104090595799</c:v>
                </c:pt>
              </c:numCache>
            </c:numRef>
          </c:val>
          <c:smooth val="0"/>
          <c:extLst xmlns:c16r2="http://schemas.microsoft.com/office/drawing/2015/06/chart">
            <c:ext xmlns:c16="http://schemas.microsoft.com/office/drawing/2014/chart" uri="{C3380CC4-5D6E-409C-BE32-E72D297353CC}">
              <c16:uniqueId val="{00000001-B86C-43E1-AEF5-D779E9990586}"/>
            </c:ext>
          </c:extLst>
        </c:ser>
        <c:ser>
          <c:idx val="1"/>
          <c:order val="1"/>
          <c:tx>
            <c:strRef>
              <c:f>'Data Fig 1.3'!$C$5</c:f>
              <c:strCache>
                <c:ptCount val="1"/>
                <c:pt idx="0">
                  <c:v>Half Year Update</c:v>
                </c:pt>
              </c:strCache>
            </c:strRef>
          </c:tx>
          <c:spPr>
            <a:ln w="38100">
              <a:solidFill>
                <a:srgbClr val="3E403A"/>
              </a:solidFill>
            </a:ln>
          </c:spPr>
          <c:marker>
            <c:symbol val="none"/>
          </c:marker>
          <c:dPt>
            <c:idx val="70"/>
            <c:bubble3D val="0"/>
            <c:extLst xmlns:c16r2="http://schemas.microsoft.com/office/drawing/2015/06/chart">
              <c:ext xmlns:c16="http://schemas.microsoft.com/office/drawing/2014/chart" uri="{C3380CC4-5D6E-409C-BE32-E72D297353CC}">
                <c16:uniqueId val="{00000002-B86C-43E1-AEF5-D779E9990586}"/>
              </c:ext>
            </c:extLst>
          </c:dPt>
          <c:dPt>
            <c:idx val="71"/>
            <c:bubble3D val="0"/>
            <c:extLst xmlns:c16r2="http://schemas.microsoft.com/office/drawing/2015/06/chart">
              <c:ext xmlns:c16="http://schemas.microsoft.com/office/drawing/2014/chart" uri="{C3380CC4-5D6E-409C-BE32-E72D297353CC}">
                <c16:uniqueId val="{00000003-B86C-43E1-AEF5-D779E9990586}"/>
              </c:ext>
            </c:extLst>
          </c:dPt>
          <c:dPt>
            <c:idx val="72"/>
            <c:bubble3D val="0"/>
            <c:extLst xmlns:c16r2="http://schemas.microsoft.com/office/drawing/2015/06/chart">
              <c:ext xmlns:c16="http://schemas.microsoft.com/office/drawing/2014/chart" uri="{C3380CC4-5D6E-409C-BE32-E72D297353CC}">
                <c16:uniqueId val="{00000004-B86C-43E1-AEF5-D779E9990586}"/>
              </c:ext>
            </c:extLst>
          </c:dPt>
          <c:cat>
            <c:numRef>
              <c:f>'Data Fig 1.3'!$A$6:$A$78</c:f>
              <c:numCache>
                <c:formatCode>mmm\-yy</c:formatCode>
                <c:ptCount val="73"/>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numCache>
            </c:numRef>
          </c:cat>
          <c:val>
            <c:numRef>
              <c:f>'Data Fig 1.3'!$C$6:$C$78</c:f>
              <c:numCache>
                <c:formatCode>0.0</c:formatCode>
                <c:ptCount val="73"/>
                <c:pt idx="0">
                  <c:v>1.99999999999998</c:v>
                </c:pt>
                <c:pt idx="1">
                  <c:v>2.98804780876493</c:v>
                </c:pt>
                <c:pt idx="2">
                  <c:v>3.9761431411530599</c:v>
                </c:pt>
                <c:pt idx="3">
                  <c:v>3.0602171767028601</c:v>
                </c:pt>
                <c:pt idx="4">
                  <c:v>3.2352941176470398</c:v>
                </c:pt>
                <c:pt idx="5">
                  <c:v>2.4177949709864599</c:v>
                </c:pt>
                <c:pt idx="6">
                  <c:v>1.81644359464627</c:v>
                </c:pt>
                <c:pt idx="7">
                  <c:v>2.58620689655171</c:v>
                </c:pt>
                <c:pt idx="8">
                  <c:v>2.7540360873694101</c:v>
                </c:pt>
                <c:pt idx="9">
                  <c:v>2.6440037771482601</c:v>
                </c:pt>
                <c:pt idx="10">
                  <c:v>2.7230046948356801</c:v>
                </c:pt>
                <c:pt idx="11">
                  <c:v>2.5210084033613298</c:v>
                </c:pt>
                <c:pt idx="12">
                  <c:v>1.4787430683918601</c:v>
                </c:pt>
                <c:pt idx="13">
                  <c:v>1.47194112235509</c:v>
                </c:pt>
                <c:pt idx="14">
                  <c:v>1.5539305301645201</c:v>
                </c:pt>
                <c:pt idx="15">
                  <c:v>1.5482695810564699</c:v>
                </c:pt>
                <c:pt idx="16">
                  <c:v>2.3679417122039998</c:v>
                </c:pt>
                <c:pt idx="17">
                  <c:v>2.5385312783318299</c:v>
                </c:pt>
                <c:pt idx="18">
                  <c:v>2.7002700270027198</c:v>
                </c:pt>
                <c:pt idx="19">
                  <c:v>2.7802690582959801</c:v>
                </c:pt>
                <c:pt idx="20">
                  <c:v>2.8469750889679801</c:v>
                </c:pt>
                <c:pt idx="21">
                  <c:v>3.3598585322723098</c:v>
                </c:pt>
                <c:pt idx="22">
                  <c:v>3.1551270815074401</c:v>
                </c:pt>
                <c:pt idx="23">
                  <c:v>3.3158813263525202</c:v>
                </c:pt>
                <c:pt idx="24">
                  <c:v>3.9792387543252601</c:v>
                </c:pt>
                <c:pt idx="25">
                  <c:v>3.5426860564585101</c:v>
                </c:pt>
                <c:pt idx="26">
                  <c:v>2.6346644010195299</c:v>
                </c:pt>
                <c:pt idx="27">
                  <c:v>2.5354729729729599</c:v>
                </c:pt>
                <c:pt idx="28">
                  <c:v>2</c:v>
                </c:pt>
                <c:pt idx="29">
                  <c:v>1.7874875868917499</c:v>
                </c:pt>
                <c:pt idx="30">
                  <c:v>3.1840796019900499</c:v>
                </c:pt>
                <c:pt idx="31">
                  <c:v>3.36633663366336</c:v>
                </c:pt>
                <c:pt idx="32">
                  <c:v>4.0196078431372602</c:v>
                </c:pt>
                <c:pt idx="33">
                  <c:v>5.0731707317073198</c:v>
                </c:pt>
                <c:pt idx="34">
                  <c:v>3.3751205400192901</c:v>
                </c:pt>
                <c:pt idx="35">
                  <c:v>2.9693486590038201</c:v>
                </c:pt>
                <c:pt idx="36">
                  <c:v>1.8850141376060201</c:v>
                </c:pt>
                <c:pt idx="37">
                  <c:v>1.6713091922005501</c:v>
                </c:pt>
                <c:pt idx="38">
                  <c:v>1.9589552238805801</c:v>
                </c:pt>
                <c:pt idx="39">
                  <c:v>2.04651162790696</c:v>
                </c:pt>
                <c:pt idx="40">
                  <c:v>1.66512488436632</c:v>
                </c:pt>
                <c:pt idx="41">
                  <c:v>1.4611872146118801</c:v>
                </c:pt>
                <c:pt idx="42">
                  <c:v>4.0256175663311904</c:v>
                </c:pt>
                <c:pt idx="43">
                  <c:v>4.4667274384685403</c:v>
                </c:pt>
                <c:pt idx="44">
                  <c:v>5.2775250227479402</c:v>
                </c:pt>
                <c:pt idx="45">
                  <c:v>4.5904590459045798</c:v>
                </c:pt>
                <c:pt idx="46">
                  <c:v>1.84696569920843</c:v>
                </c:pt>
                <c:pt idx="47">
                  <c:v>1.5706806282722501</c:v>
                </c:pt>
                <c:pt idx="48">
                  <c:v>0.95073465859982698</c:v>
                </c:pt>
                <c:pt idx="49">
                  <c:v>0.77452667814112897</c:v>
                </c:pt>
                <c:pt idx="50">
                  <c:v>0.94991364421417301</c:v>
                </c:pt>
                <c:pt idx="51">
                  <c:v>0.85910652920961905</c:v>
                </c:pt>
                <c:pt idx="52">
                  <c:v>0.68493150684931703</c:v>
                </c:pt>
                <c:pt idx="53">
                  <c:v>1.36635354397951</c:v>
                </c:pt>
                <c:pt idx="54">
                  <c:v>1.62532078699744</c:v>
                </c:pt>
                <c:pt idx="55">
                  <c:v>1.5332197614991301</c:v>
                </c:pt>
                <c:pt idx="56">
                  <c:v>1.6156462585034099</c:v>
                </c:pt>
                <c:pt idx="57">
                  <c:v>1.0109519797809601</c:v>
                </c:pt>
                <c:pt idx="58">
                  <c:v>0.75757575757575601</c:v>
                </c:pt>
                <c:pt idx="59">
                  <c:v>0.25167785234898599</c:v>
                </c:pt>
                <c:pt idx="60">
                  <c:v>0.418410041840999</c:v>
                </c:pt>
                <c:pt idx="61">
                  <c:v>0.417014178482078</c:v>
                </c:pt>
                <c:pt idx="62">
                  <c:v>8.3542188805352205E-2</c:v>
                </c:pt>
                <c:pt idx="63">
                  <c:v>0.418410041840999</c:v>
                </c:pt>
                <c:pt idx="64">
                  <c:v>0.41666666666666502</c:v>
                </c:pt>
                <c:pt idx="65">
                  <c:v>0.41528239202657202</c:v>
                </c:pt>
                <c:pt idx="66">
                  <c:v>1.33555926544239</c:v>
                </c:pt>
                <c:pt idx="67">
                  <c:v>2.1666666666666701</c:v>
                </c:pt>
                <c:pt idx="68">
                  <c:v>1.7427385892116101</c:v>
                </c:pt>
                <c:pt idx="69">
                  <c:v>1.9023986765922301</c:v>
                </c:pt>
                <c:pt idx="70">
                  <c:v>1.9495057660625801</c:v>
                </c:pt>
                <c:pt idx="71">
                  <c:v>1.3987859561481299</c:v>
                </c:pt>
                <c:pt idx="72">
                  <c:v>2.0430656639792399</c:v>
                </c:pt>
              </c:numCache>
            </c:numRef>
          </c:val>
          <c:smooth val="0"/>
          <c:extLst xmlns:c16r2="http://schemas.microsoft.com/office/drawing/2015/06/chart">
            <c:ext xmlns:c16="http://schemas.microsoft.com/office/drawing/2014/chart" uri="{C3380CC4-5D6E-409C-BE32-E72D297353CC}">
              <c16:uniqueId val="{00000005-B86C-43E1-AEF5-D779E9990586}"/>
            </c:ext>
          </c:extLst>
        </c:ser>
        <c:dLbls>
          <c:showLegendKey val="0"/>
          <c:showVal val="0"/>
          <c:showCatName val="0"/>
          <c:showSerName val="0"/>
          <c:showPercent val="0"/>
          <c:showBubbleSize val="0"/>
        </c:dLbls>
        <c:smooth val="0"/>
        <c:axId val="858932696"/>
        <c:axId val="858933088"/>
      </c:lineChart>
      <c:dateAx>
        <c:axId val="858932696"/>
        <c:scaling>
          <c:orientation val="minMax"/>
          <c:max val="43252"/>
        </c:scaling>
        <c:delete val="0"/>
        <c:axPos val="b"/>
        <c:title>
          <c:tx>
            <c:rich>
              <a:bodyPr/>
              <a:lstStyle/>
              <a:p>
                <a:pPr>
                  <a:defRPr/>
                </a:pPr>
                <a:r>
                  <a:rPr lang="en-NZ" b="1"/>
                  <a:t>Quarterly</a:t>
                </a:r>
              </a:p>
            </c:rich>
          </c:tx>
          <c:layout>
            <c:manualLayout>
              <c:xMode val="edge"/>
              <c:yMode val="edge"/>
              <c:x val="0.44090245196034838"/>
              <c:y val="0.8716130126591783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33088"/>
        <c:crosses val="autoZero"/>
        <c:auto val="1"/>
        <c:lblOffset val="100"/>
        <c:baseTimeUnit val="months"/>
        <c:majorUnit val="36"/>
        <c:majorTimeUnit val="months"/>
        <c:minorUnit val="12"/>
        <c:minorTimeUnit val="days"/>
      </c:dateAx>
      <c:valAx>
        <c:axId val="858933088"/>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32696"/>
        <c:crosses val="autoZero"/>
        <c:crossBetween val="between"/>
      </c:valAx>
      <c:spPr>
        <a:noFill/>
        <a:ln w="25400">
          <a:noFill/>
        </a:ln>
      </c:spPr>
    </c:plotArea>
    <c:legend>
      <c:legendPos val="b"/>
      <c:layout>
        <c:manualLayout>
          <c:xMode val="edge"/>
          <c:yMode val="edge"/>
          <c:x val="0.26436309307490402"/>
          <c:y val="0.93057027714055429"/>
          <c:w val="0.47676877313412747"/>
          <c:h val="5.6926538584033293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878818589462805E-2"/>
          <c:y val="0.10833855799373042"/>
          <c:w val="0.89401897583476486"/>
          <c:h val="0.62380960184031609"/>
        </c:manualLayout>
      </c:layout>
      <c:lineChart>
        <c:grouping val="standard"/>
        <c:varyColors val="0"/>
        <c:ser>
          <c:idx val="1"/>
          <c:order val="0"/>
          <c:tx>
            <c:v>Net core Crown debt</c:v>
          </c:tx>
          <c:spPr>
            <a:ln>
              <a:solidFill>
                <a:srgbClr val="0083AC"/>
              </a:solidFill>
            </a:ln>
          </c:spPr>
          <c:marker>
            <c:symbol val="none"/>
          </c:marker>
          <c:cat>
            <c:numRef>
              <c:f>'Data Fig 2.14'!$B$5:$B$17</c:f>
              <c:numCache>
                <c:formatCode>@</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'Data Fig 2.14'!$C$5:$C$17</c:f>
              <c:numCache>
                <c:formatCode>0.0</c:formatCode>
                <c:ptCount val="13"/>
                <c:pt idx="0">
                  <c:v>13.591423647999513</c:v>
                </c:pt>
                <c:pt idx="1">
                  <c:v>19.498163301004841</c:v>
                </c:pt>
                <c:pt idx="2">
                  <c:v>23.55454114409498</c:v>
                </c:pt>
                <c:pt idx="3">
                  <c:v>25.52375466842204</c:v>
                </c:pt>
                <c:pt idx="4">
                  <c:v>25.324741178956266</c:v>
                </c:pt>
                <c:pt idx="5">
                  <c:v>24.745427905590994</c:v>
                </c:pt>
                <c:pt idx="6">
                  <c:v>24.009063537883726</c:v>
                </c:pt>
                <c:pt idx="7">
                  <c:v>21.690613376121362</c:v>
                </c:pt>
                <c:pt idx="8">
                  <c:v>20.757679884544018</c:v>
                </c:pt>
                <c:pt idx="9">
                  <c:v>21.078758072300232</c:v>
                </c:pt>
                <c:pt idx="10">
                  <c:v>20.584677986442522</c:v>
                </c:pt>
                <c:pt idx="11">
                  <c:v>20.198015660804071</c:v>
                </c:pt>
                <c:pt idx="12">
                  <c:v>19.141947214344523</c:v>
                </c:pt>
              </c:numCache>
            </c:numRef>
          </c:val>
          <c:smooth val="0"/>
          <c:extLst xmlns:c16r2="http://schemas.microsoft.com/office/drawing/2015/06/chart">
            <c:ext xmlns:c16="http://schemas.microsoft.com/office/drawing/2014/chart" uri="{C3380CC4-5D6E-409C-BE32-E72D297353CC}">
              <c16:uniqueId val="{00000000-5674-447B-A721-C445921CC109}"/>
            </c:ext>
          </c:extLst>
        </c:ser>
        <c:ser>
          <c:idx val="0"/>
          <c:order val="1"/>
          <c:tx>
            <c:strRef>
              <c:f>'Data Fig 2.14'!$D$3</c:f>
              <c:strCache>
                <c:ptCount val="1"/>
                <c:pt idx="0">
                  <c:v>Gross debt</c:v>
                </c:pt>
              </c:strCache>
            </c:strRef>
          </c:tx>
          <c:spPr>
            <a:ln>
              <a:solidFill>
                <a:srgbClr val="67A854"/>
              </a:solidFill>
            </a:ln>
          </c:spPr>
          <c:marker>
            <c:symbol val="none"/>
          </c:marker>
          <c:cat>
            <c:numRef>
              <c:f>'Data Fig 2.14'!$B$5:$B$17</c:f>
              <c:numCache>
                <c:formatCode>@</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'Data Fig 2.14'!$D$5:$D$17</c:f>
              <c:numCache>
                <c:formatCode>0.0</c:formatCode>
                <c:ptCount val="13"/>
                <c:pt idx="0">
                  <c:v>27.241303938961099</c:v>
                </c:pt>
                <c:pt idx="1">
                  <c:v>35.188820431089773</c:v>
                </c:pt>
                <c:pt idx="2">
                  <c:v>37.018379803088479</c:v>
                </c:pt>
                <c:pt idx="3">
                  <c:v>35.648687813418547</c:v>
                </c:pt>
                <c:pt idx="4">
                  <c:v>34.631734629199244</c:v>
                </c:pt>
                <c:pt idx="5">
                  <c:v>35.150335280121134</c:v>
                </c:pt>
                <c:pt idx="6">
                  <c:v>33.727535152248812</c:v>
                </c:pt>
                <c:pt idx="7">
                  <c:v>31.777735394938372</c:v>
                </c:pt>
                <c:pt idx="8">
                  <c:v>30.055216479967012</c:v>
                </c:pt>
                <c:pt idx="9">
                  <c:v>26.872984099989822</c:v>
                </c:pt>
                <c:pt idx="10">
                  <c:v>26.269471608364505</c:v>
                </c:pt>
                <c:pt idx="11">
                  <c:v>24.788313550688482</c:v>
                </c:pt>
                <c:pt idx="12">
                  <c:v>25.176588086634339</c:v>
                </c:pt>
              </c:numCache>
            </c:numRef>
          </c:val>
          <c:smooth val="0"/>
          <c:extLst xmlns:c16r2="http://schemas.microsoft.com/office/drawing/2015/06/chart">
            <c:ext xmlns:c16="http://schemas.microsoft.com/office/drawing/2014/chart" uri="{C3380CC4-5D6E-409C-BE32-E72D297353CC}">
              <c16:uniqueId val="{00000001-5674-447B-A721-C445921CC109}"/>
            </c:ext>
          </c:extLst>
        </c:ser>
        <c:ser>
          <c:idx val="2"/>
          <c:order val="2"/>
          <c:tx>
            <c:strRef>
              <c:f>'Data Fig 2.14'!#REF!</c:f>
              <c:strCache>
                <c:ptCount val="1"/>
                <c:pt idx="0">
                  <c:v>#REF!</c:v>
                </c:pt>
              </c:strCache>
            </c:strRef>
          </c:tx>
          <c:spPr>
            <a:ln>
              <a:solidFill>
                <a:srgbClr val="A9A7A5"/>
              </a:solidFill>
            </a:ln>
          </c:spPr>
          <c:marker>
            <c:symbol val="none"/>
          </c:marker>
          <c:cat>
            <c:numRef>
              <c:f>'Data Fig 2.14'!$B$5:$B$17</c:f>
              <c:numCache>
                <c:formatCode>@</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'Data Fig 2.14'!#REF!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5674-447B-A721-C445921CC109}"/>
            </c:ext>
          </c:extLst>
        </c:ser>
        <c:ser>
          <c:idx val="3"/>
          <c:order val="3"/>
          <c:tx>
            <c:strRef>
              <c:f>'Data Fig 2.14'!$E$3</c:f>
              <c:strCache>
                <c:ptCount val="1"/>
                <c:pt idx="0">
                  <c:v>Total borrowings</c:v>
                </c:pt>
              </c:strCache>
            </c:strRef>
          </c:tx>
          <c:spPr>
            <a:ln>
              <a:solidFill>
                <a:srgbClr val="3E403A"/>
              </a:solidFill>
            </a:ln>
          </c:spPr>
          <c:marker>
            <c:symbol val="none"/>
          </c:marker>
          <c:cat>
            <c:numRef>
              <c:f>'Data Fig 2.14'!$B$5:$B$17</c:f>
              <c:numCache>
                <c:formatCode>@</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'Data Fig 2.14'!$E$5:$E$17</c:f>
              <c:numCache>
                <c:formatCode>0.0</c:formatCode>
                <c:ptCount val="13"/>
                <c:pt idx="0">
                  <c:v>35.446583336298524</c:v>
                </c:pt>
                <c:pt idx="1">
                  <c:v>43.849973761442925</c:v>
                </c:pt>
                <c:pt idx="2">
                  <c:v>46.733481466330737</c:v>
                </c:pt>
                <c:pt idx="3">
                  <c:v>45.752593059879224</c:v>
                </c:pt>
                <c:pt idx="4">
                  <c:v>43.701246566659627</c:v>
                </c:pt>
                <c:pt idx="5">
                  <c:v>45.94745713597721</c:v>
                </c:pt>
                <c:pt idx="6">
                  <c:v>44.214234720799581</c:v>
                </c:pt>
                <c:pt idx="7">
                  <c:v>40.772372547589526</c:v>
                </c:pt>
                <c:pt idx="8">
                  <c:v>39.852243832039036</c:v>
                </c:pt>
                <c:pt idx="9">
                  <c:v>37.0628153819384</c:v>
                </c:pt>
                <c:pt idx="10">
                  <c:v>36.620818761700278</c:v>
                </c:pt>
                <c:pt idx="11">
                  <c:v>35.304925594749058</c:v>
                </c:pt>
                <c:pt idx="12">
                  <c:v>35.849590613850516</c:v>
                </c:pt>
              </c:numCache>
            </c:numRef>
          </c:val>
          <c:smooth val="0"/>
          <c:extLst xmlns:c16r2="http://schemas.microsoft.com/office/drawing/2015/06/chart">
            <c:ext xmlns:c16="http://schemas.microsoft.com/office/drawing/2014/chart" uri="{C3380CC4-5D6E-409C-BE32-E72D297353CC}">
              <c16:uniqueId val="{00000003-5674-447B-A721-C445921CC109}"/>
            </c:ext>
          </c:extLst>
        </c:ser>
        <c:dLbls>
          <c:showLegendKey val="0"/>
          <c:showVal val="0"/>
          <c:showCatName val="0"/>
          <c:showSerName val="0"/>
          <c:showPercent val="0"/>
          <c:showBubbleSize val="0"/>
        </c:dLbls>
        <c:smooth val="0"/>
        <c:axId val="856652456"/>
        <c:axId val="856657552"/>
      </c:lineChart>
      <c:catAx>
        <c:axId val="85665245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661029640829264"/>
              <c:y val="0.82464594060054908"/>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56657552"/>
        <c:crossesAt val="0"/>
        <c:auto val="1"/>
        <c:lblAlgn val="ctr"/>
        <c:lblOffset val="100"/>
        <c:tickLblSkip val="2"/>
        <c:tickMarkSkip val="2"/>
        <c:noMultiLvlLbl val="0"/>
      </c:catAx>
      <c:valAx>
        <c:axId val="856657552"/>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b="1">
                    <a:effectLst/>
                  </a:rPr>
                  <a:t>% of GDP</a:t>
                </a:r>
                <a:endParaRPr lang="en-NZ">
                  <a:effectLst/>
                </a:endParaRPr>
              </a:p>
            </c:rich>
          </c:tx>
          <c:layout>
            <c:manualLayout>
              <c:xMode val="edge"/>
              <c:yMode val="edge"/>
              <c:x val="1.493392650381343E-2"/>
              <c:y val="2.446194225721785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56652456"/>
        <c:crosses val="autoZero"/>
        <c:crossBetween val="between"/>
      </c:valAx>
      <c:spPr>
        <a:noFill/>
        <a:ln w="25400">
          <a:noFill/>
        </a:ln>
      </c:spPr>
    </c:plotArea>
    <c:legend>
      <c:legendPos val="b"/>
      <c:legendEntry>
        <c:idx val="2"/>
        <c:delete val="1"/>
      </c:legendEntry>
      <c:layout>
        <c:manualLayout>
          <c:xMode val="edge"/>
          <c:yMode val="edge"/>
          <c:x val="0.14620183333150555"/>
          <c:y val="0.88202063149435317"/>
          <c:w val="0.78406219969245927"/>
          <c:h val="0.10541005169255253"/>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0"/>
          <c:order val="0"/>
          <c:tx>
            <c:strRef>
              <c:f>'Data Fig 2.15'!$C$4</c:f>
              <c:strCache>
                <c:ptCount val="1"/>
                <c:pt idx="0">
                  <c:v>Core Government</c:v>
                </c:pt>
              </c:strCache>
            </c:strRef>
          </c:tx>
          <c:spPr>
            <a:solidFill>
              <a:srgbClr val="0083AC"/>
            </a:solidFill>
          </c:spPr>
          <c:invertIfNegative val="0"/>
          <c:cat>
            <c:numRef>
              <c:f>'Data Fig 2.15'!$B$5:$B$19</c:f>
              <c:numCache>
                <c:formatCode>General</c:formatCode>
                <c:ptCount val="15"/>
                <c:pt idx="0">
                  <c:v>2008</c:v>
                </c:pt>
                <c:pt idx="1">
                  <c:v>2009</c:v>
                </c:pt>
                <c:pt idx="2" formatCode="@">
                  <c:v>2010</c:v>
                </c:pt>
                <c:pt idx="3">
                  <c:v>2011</c:v>
                </c:pt>
                <c:pt idx="4">
                  <c:v>2012</c:v>
                </c:pt>
                <c:pt idx="5">
                  <c:v>2013</c:v>
                </c:pt>
                <c:pt idx="6" formatCode="@">
                  <c:v>2014</c:v>
                </c:pt>
                <c:pt idx="7">
                  <c:v>2015</c:v>
                </c:pt>
                <c:pt idx="8">
                  <c:v>2016</c:v>
                </c:pt>
                <c:pt idx="9">
                  <c:v>2017</c:v>
                </c:pt>
                <c:pt idx="10" formatCode="@">
                  <c:v>2018</c:v>
                </c:pt>
                <c:pt idx="11">
                  <c:v>2019</c:v>
                </c:pt>
                <c:pt idx="12">
                  <c:v>2020</c:v>
                </c:pt>
                <c:pt idx="13">
                  <c:v>2021</c:v>
                </c:pt>
                <c:pt idx="14">
                  <c:v>2022</c:v>
                </c:pt>
              </c:numCache>
            </c:numRef>
          </c:cat>
          <c:val>
            <c:numRef>
              <c:f>'Data Fig 2.15'!$C$5:$C$19</c:f>
              <c:numCache>
                <c:formatCode>0.0%</c:formatCode>
                <c:ptCount val="15"/>
                <c:pt idx="0">
                  <c:v>0.17199999999999999</c:v>
                </c:pt>
                <c:pt idx="1">
                  <c:v>0.23499999999999999</c:v>
                </c:pt>
                <c:pt idx="2">
                  <c:v>0.254</c:v>
                </c:pt>
                <c:pt idx="3">
                  <c:v>0.32900000000000001</c:v>
                </c:pt>
                <c:pt idx="4">
                  <c:v>0.35199999999999998</c:v>
                </c:pt>
                <c:pt idx="5">
                  <c:v>0.34599999999999997</c:v>
                </c:pt>
                <c:pt idx="6">
                  <c:v>0.32800000000000001</c:v>
                </c:pt>
                <c:pt idx="7">
                  <c:v>0.34300000000000003</c:v>
                </c:pt>
                <c:pt idx="8">
                  <c:v>0.32600000000000001</c:v>
                </c:pt>
                <c:pt idx="9">
                  <c:v>0.29699999999999999</c:v>
                </c:pt>
                <c:pt idx="10">
                  <c:v>0.28699999999999998</c:v>
                </c:pt>
                <c:pt idx="11">
                  <c:v>0.255</c:v>
                </c:pt>
                <c:pt idx="12">
                  <c:v>0.248</c:v>
                </c:pt>
                <c:pt idx="13">
                  <c:v>0.23200000000000001</c:v>
                </c:pt>
                <c:pt idx="14">
                  <c:v>0.23599999999999999</c:v>
                </c:pt>
              </c:numCache>
            </c:numRef>
          </c:val>
          <c:extLst xmlns:c16r2="http://schemas.microsoft.com/office/drawing/2015/06/chart">
            <c:ext xmlns:c16="http://schemas.microsoft.com/office/drawing/2014/chart" uri="{C3380CC4-5D6E-409C-BE32-E72D297353CC}">
              <c16:uniqueId val="{00000000-9C69-417B-BF73-E7850ED3D76B}"/>
            </c:ext>
          </c:extLst>
        </c:ser>
        <c:ser>
          <c:idx val="1"/>
          <c:order val="1"/>
          <c:tx>
            <c:strRef>
              <c:f>'Data Fig 2.15'!$D$4</c:f>
              <c:strCache>
                <c:ptCount val="1"/>
                <c:pt idx="0">
                  <c:v>Crown entity</c:v>
                </c:pt>
              </c:strCache>
            </c:strRef>
          </c:tx>
          <c:spPr>
            <a:solidFill>
              <a:srgbClr val="3E403A"/>
            </a:solidFill>
          </c:spPr>
          <c:invertIfNegative val="0"/>
          <c:cat>
            <c:numRef>
              <c:f>'Data Fig 2.15'!$B$5:$B$19</c:f>
              <c:numCache>
                <c:formatCode>General</c:formatCode>
                <c:ptCount val="15"/>
                <c:pt idx="0">
                  <c:v>2008</c:v>
                </c:pt>
                <c:pt idx="1">
                  <c:v>2009</c:v>
                </c:pt>
                <c:pt idx="2" formatCode="@">
                  <c:v>2010</c:v>
                </c:pt>
                <c:pt idx="3">
                  <c:v>2011</c:v>
                </c:pt>
                <c:pt idx="4">
                  <c:v>2012</c:v>
                </c:pt>
                <c:pt idx="5">
                  <c:v>2013</c:v>
                </c:pt>
                <c:pt idx="6" formatCode="@">
                  <c:v>2014</c:v>
                </c:pt>
                <c:pt idx="7">
                  <c:v>2015</c:v>
                </c:pt>
                <c:pt idx="8">
                  <c:v>2016</c:v>
                </c:pt>
                <c:pt idx="9">
                  <c:v>2017</c:v>
                </c:pt>
                <c:pt idx="10" formatCode="@">
                  <c:v>2018</c:v>
                </c:pt>
                <c:pt idx="11">
                  <c:v>2019</c:v>
                </c:pt>
                <c:pt idx="12">
                  <c:v>2020</c:v>
                </c:pt>
                <c:pt idx="13">
                  <c:v>2021</c:v>
                </c:pt>
                <c:pt idx="14">
                  <c:v>2022</c:v>
                </c:pt>
              </c:numCache>
            </c:numRef>
          </c:cat>
          <c:val>
            <c:numRef>
              <c:f>'Data Fig 2.15'!$D$5:$D$19</c:f>
              <c:numCache>
                <c:formatCode>0.0%</c:formatCode>
                <c:ptCount val="15"/>
                <c:pt idx="0">
                  <c:v>6.0000000000000001E-3</c:v>
                </c:pt>
                <c:pt idx="1">
                  <c:v>7.0000000000000001E-3</c:v>
                </c:pt>
                <c:pt idx="2">
                  <c:v>6.0000000000000001E-3</c:v>
                </c:pt>
                <c:pt idx="3">
                  <c:v>6.0000000000000001E-3</c:v>
                </c:pt>
                <c:pt idx="4">
                  <c:v>5.0000000000000001E-3</c:v>
                </c:pt>
                <c:pt idx="5">
                  <c:v>4.0000000000000001E-3</c:v>
                </c:pt>
                <c:pt idx="6">
                  <c:v>3.0000000000000001E-3</c:v>
                </c:pt>
                <c:pt idx="7">
                  <c:v>5.0000000000000001E-3</c:v>
                </c:pt>
                <c:pt idx="8">
                  <c:v>4.0000000000000001E-3</c:v>
                </c:pt>
                <c:pt idx="9">
                  <c:v>5.0000000000000001E-3</c:v>
                </c:pt>
                <c:pt idx="10">
                  <c:v>8.0000000000000002E-3</c:v>
                </c:pt>
                <c:pt idx="11">
                  <c:v>1.2999999999999999E-2</c:v>
                </c:pt>
                <c:pt idx="12">
                  <c:v>1.6E-2</c:v>
                </c:pt>
                <c:pt idx="13">
                  <c:v>1.9E-2</c:v>
                </c:pt>
                <c:pt idx="14">
                  <c:v>2.1999999999999999E-2</c:v>
                </c:pt>
              </c:numCache>
            </c:numRef>
          </c:val>
          <c:extLst xmlns:c16r2="http://schemas.microsoft.com/office/drawing/2015/06/chart">
            <c:ext xmlns:c16="http://schemas.microsoft.com/office/drawing/2014/chart" uri="{C3380CC4-5D6E-409C-BE32-E72D297353CC}">
              <c16:uniqueId val="{00000001-9C69-417B-BF73-E7850ED3D76B}"/>
            </c:ext>
          </c:extLst>
        </c:ser>
        <c:ser>
          <c:idx val="2"/>
          <c:order val="2"/>
          <c:tx>
            <c:strRef>
              <c:f>'Data Fig 2.15'!$E$4</c:f>
              <c:strCache>
                <c:ptCount val="1"/>
                <c:pt idx="0">
                  <c:v>SOE</c:v>
                </c:pt>
              </c:strCache>
            </c:strRef>
          </c:tx>
          <c:spPr>
            <a:solidFill>
              <a:srgbClr val="67A854"/>
            </a:solidFill>
          </c:spPr>
          <c:invertIfNegative val="0"/>
          <c:cat>
            <c:numRef>
              <c:f>'Data Fig 2.15'!$B$5:$B$19</c:f>
              <c:numCache>
                <c:formatCode>General</c:formatCode>
                <c:ptCount val="15"/>
                <c:pt idx="0">
                  <c:v>2008</c:v>
                </c:pt>
                <c:pt idx="1">
                  <c:v>2009</c:v>
                </c:pt>
                <c:pt idx="2" formatCode="@">
                  <c:v>2010</c:v>
                </c:pt>
                <c:pt idx="3">
                  <c:v>2011</c:v>
                </c:pt>
                <c:pt idx="4">
                  <c:v>2012</c:v>
                </c:pt>
                <c:pt idx="5">
                  <c:v>2013</c:v>
                </c:pt>
                <c:pt idx="6" formatCode="@">
                  <c:v>2014</c:v>
                </c:pt>
                <c:pt idx="7">
                  <c:v>2015</c:v>
                </c:pt>
                <c:pt idx="8">
                  <c:v>2016</c:v>
                </c:pt>
                <c:pt idx="9">
                  <c:v>2017</c:v>
                </c:pt>
                <c:pt idx="10" formatCode="@">
                  <c:v>2018</c:v>
                </c:pt>
                <c:pt idx="11">
                  <c:v>2019</c:v>
                </c:pt>
                <c:pt idx="12">
                  <c:v>2020</c:v>
                </c:pt>
                <c:pt idx="13">
                  <c:v>2021</c:v>
                </c:pt>
                <c:pt idx="14">
                  <c:v>2022</c:v>
                </c:pt>
              </c:numCache>
            </c:numRef>
          </c:cat>
          <c:val>
            <c:numRef>
              <c:f>'Data Fig 2.15'!$E$5:$E$19</c:f>
              <c:numCache>
                <c:formatCode>0.0%</c:formatCode>
                <c:ptCount val="15"/>
                <c:pt idx="0">
                  <c:v>6.6000000000000003E-2</c:v>
                </c:pt>
                <c:pt idx="1">
                  <c:v>8.5000000000000006E-2</c:v>
                </c:pt>
                <c:pt idx="2">
                  <c:v>9.4E-2</c:v>
                </c:pt>
                <c:pt idx="3">
                  <c:v>0.104</c:v>
                </c:pt>
                <c:pt idx="4">
                  <c:v>0.111</c:v>
                </c:pt>
                <c:pt idx="5">
                  <c:v>0.107</c:v>
                </c:pt>
                <c:pt idx="6">
                  <c:v>0.106</c:v>
                </c:pt>
                <c:pt idx="7">
                  <c:v>0.112</c:v>
                </c:pt>
                <c:pt idx="8">
                  <c:v>0.112</c:v>
                </c:pt>
                <c:pt idx="9">
                  <c:v>0.106</c:v>
                </c:pt>
                <c:pt idx="10">
                  <c:v>0.104</c:v>
                </c:pt>
                <c:pt idx="11">
                  <c:v>0.10299999999999999</c:v>
                </c:pt>
                <c:pt idx="12">
                  <c:v>0.10199999999999999</c:v>
                </c:pt>
                <c:pt idx="13">
                  <c:v>0.10100000000000001</c:v>
                </c:pt>
                <c:pt idx="14">
                  <c:v>0.1</c:v>
                </c:pt>
              </c:numCache>
            </c:numRef>
          </c:val>
          <c:extLst xmlns:c16r2="http://schemas.microsoft.com/office/drawing/2015/06/chart">
            <c:ext xmlns:c16="http://schemas.microsoft.com/office/drawing/2014/chart" uri="{C3380CC4-5D6E-409C-BE32-E72D297353CC}">
              <c16:uniqueId val="{00000002-9C69-417B-BF73-E7850ED3D76B}"/>
            </c:ext>
          </c:extLst>
        </c:ser>
        <c:dLbls>
          <c:showLegendKey val="0"/>
          <c:showVal val="0"/>
          <c:showCatName val="0"/>
          <c:showSerName val="0"/>
          <c:showPercent val="0"/>
          <c:showBubbleSize val="0"/>
        </c:dLbls>
        <c:gapWidth val="150"/>
        <c:overlap val="100"/>
        <c:axId val="856657944"/>
        <c:axId val="856661080"/>
      </c:barChart>
      <c:catAx>
        <c:axId val="856657944"/>
        <c:scaling>
          <c:orientation val="minMax"/>
        </c:scaling>
        <c:delete val="0"/>
        <c:axPos val="b"/>
        <c:title>
          <c:tx>
            <c:rich>
              <a:bodyPr/>
              <a:lstStyle/>
              <a:p>
                <a:pPr>
                  <a:defRPr/>
                </a:pPr>
                <a:r>
                  <a:rPr lang="en-US"/>
                  <a:t>Year ending 30 June</a:t>
                </a:r>
              </a:p>
            </c:rich>
          </c:tx>
          <c:layout/>
          <c:overlay val="0"/>
        </c:title>
        <c:numFmt formatCode="General" sourceLinked="1"/>
        <c:majorTickMark val="out"/>
        <c:minorTickMark val="none"/>
        <c:tickLblPos val="nextTo"/>
        <c:crossAx val="856661080"/>
        <c:crosses val="autoZero"/>
        <c:auto val="1"/>
        <c:lblAlgn val="ctr"/>
        <c:lblOffset val="100"/>
        <c:tickLblSkip val="2"/>
        <c:tickMarkSkip val="1"/>
        <c:noMultiLvlLbl val="0"/>
      </c:catAx>
      <c:valAx>
        <c:axId val="856661080"/>
        <c:scaling>
          <c:orientation val="minMax"/>
        </c:scaling>
        <c:delete val="0"/>
        <c:axPos val="l"/>
        <c:majorGridlines/>
        <c:numFmt formatCode="0%" sourceLinked="0"/>
        <c:majorTickMark val="out"/>
        <c:minorTickMark val="none"/>
        <c:tickLblPos val="nextTo"/>
        <c:spPr>
          <a:ln>
            <a:noFill/>
          </a:ln>
        </c:spPr>
        <c:crossAx val="856657944"/>
        <c:crosses val="autoZero"/>
        <c:crossBetween val="between"/>
      </c:valAx>
      <c:spPr>
        <a:noFill/>
      </c:spPr>
    </c:plotArea>
    <c:legend>
      <c:legendPos val="b"/>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45230860983733E-2"/>
          <c:y val="9.788923719958198E-2"/>
          <c:w val="0.89895136700542932"/>
          <c:h val="0.70775915549741264"/>
        </c:manualLayout>
      </c:layout>
      <c:barChart>
        <c:barDir val="col"/>
        <c:grouping val="clustered"/>
        <c:varyColors val="0"/>
        <c:ser>
          <c:idx val="0"/>
          <c:order val="0"/>
          <c:tx>
            <c:v>Net worth attributable to the Crown</c:v>
          </c:tx>
          <c:spPr>
            <a:solidFill>
              <a:srgbClr val="0083AC"/>
            </a:solidFill>
            <a:ln>
              <a:noFill/>
            </a:ln>
          </c:spPr>
          <c:invertIfNegative val="0"/>
          <c:cat>
            <c:numRef>
              <c:f>'Data Fig 2.16'!$B$5:$B$19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2.16'!$C$5:$C$19</c:f>
              <c:numCache>
                <c:formatCode>_(* #,##0_);_(* \(#,##0\);_(* "-"??_);_(@_)</c:formatCode>
                <c:ptCount val="15"/>
                <c:pt idx="0">
                  <c:v>105132</c:v>
                </c:pt>
                <c:pt idx="1">
                  <c:v>99068</c:v>
                </c:pt>
                <c:pt idx="2">
                  <c:v>94586</c:v>
                </c:pt>
                <c:pt idx="3">
                  <c:v>80579</c:v>
                </c:pt>
                <c:pt idx="4">
                  <c:v>59348</c:v>
                </c:pt>
                <c:pt idx="5">
                  <c:v>68071</c:v>
                </c:pt>
                <c:pt idx="6">
                  <c:v>75486</c:v>
                </c:pt>
                <c:pt idx="7">
                  <c:v>86454</c:v>
                </c:pt>
                <c:pt idx="8">
                  <c:v>89366</c:v>
                </c:pt>
                <c:pt idx="9">
                  <c:v>110532</c:v>
                </c:pt>
                <c:pt idx="10">
                  <c:v>117649</c:v>
                </c:pt>
                <c:pt idx="11">
                  <c:v>124457</c:v>
                </c:pt>
                <c:pt idx="12">
                  <c:v>133313</c:v>
                </c:pt>
                <c:pt idx="13">
                  <c:v>142927</c:v>
                </c:pt>
                <c:pt idx="14">
                  <c:v>154669</c:v>
                </c:pt>
              </c:numCache>
            </c:numRef>
          </c:val>
          <c:extLst xmlns:c16r2="http://schemas.microsoft.com/office/drawing/2015/06/chart">
            <c:ext xmlns:c16="http://schemas.microsoft.com/office/drawing/2014/chart" uri="{C3380CC4-5D6E-409C-BE32-E72D297353CC}">
              <c16:uniqueId val="{00000000-C392-4852-9EC2-984A1FEAEA68}"/>
            </c:ext>
          </c:extLst>
        </c:ser>
        <c:dLbls>
          <c:showLegendKey val="0"/>
          <c:showVal val="0"/>
          <c:showCatName val="0"/>
          <c:showSerName val="0"/>
          <c:showPercent val="0"/>
          <c:showBubbleSize val="0"/>
        </c:dLbls>
        <c:gapWidth val="150"/>
        <c:axId val="856658728"/>
        <c:axId val="856655200"/>
      </c:barChart>
      <c:lineChart>
        <c:grouping val="standard"/>
        <c:varyColors val="0"/>
        <c:ser>
          <c:idx val="1"/>
          <c:order val="1"/>
          <c:tx>
            <c:strRef>
              <c:f>'Data Fig 2.16'!$D$4</c:f>
              <c:strCache>
                <c:ptCount val="1"/>
                <c:pt idx="0">
                  <c:v>%GDP (RHS)</c:v>
                </c:pt>
              </c:strCache>
            </c:strRef>
          </c:tx>
          <c:spPr>
            <a:ln w="38100">
              <a:solidFill>
                <a:srgbClr val="333333"/>
              </a:solidFill>
            </a:ln>
          </c:spPr>
          <c:marker>
            <c:symbol val="none"/>
          </c:marker>
          <c:cat>
            <c:numRef>
              <c:f>'Data Fig 2.16'!$B$5:$B$19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2.16'!$D$5:$D$19</c:f>
              <c:numCache>
                <c:formatCode>_(* #,##0.0_);_(* \(#,##0.0\);_(* "-"??_);_(@_)</c:formatCode>
                <c:ptCount val="15"/>
                <c:pt idx="0">
                  <c:v>55.622159556851194</c:v>
                </c:pt>
                <c:pt idx="1">
                  <c:v>52.277248621408404</c:v>
                </c:pt>
                <c:pt idx="2">
                  <c:v>48.079826358354474</c:v>
                </c:pt>
                <c:pt idx="3">
                  <c:v>39.153272045246936</c:v>
                </c:pt>
                <c:pt idx="4">
                  <c:v>27.588066306560926</c:v>
                </c:pt>
                <c:pt idx="5">
                  <c:v>31.117175678949703</c:v>
                </c:pt>
                <c:pt idx="6">
                  <c:v>31.897739277413901</c:v>
                </c:pt>
                <c:pt idx="7">
                  <c:v>35.284610581220235</c:v>
                </c:pt>
                <c:pt idx="8">
                  <c:v>34.673464320079461</c:v>
                </c:pt>
                <c:pt idx="9">
                  <c:v>40.307782072788271</c:v>
                </c:pt>
                <c:pt idx="10">
                  <c:v>40.426431173115255</c:v>
                </c:pt>
                <c:pt idx="11">
                  <c:v>40.860366852599064</c:v>
                </c:pt>
                <c:pt idx="12">
                  <c:v>41.66408830800291</c:v>
                </c:pt>
                <c:pt idx="13">
                  <c:v>42.700338490862535</c:v>
                </c:pt>
                <c:pt idx="14">
                  <c:v>44.217420638550905</c:v>
                </c:pt>
              </c:numCache>
            </c:numRef>
          </c:val>
          <c:smooth val="0"/>
          <c:extLst xmlns:c16r2="http://schemas.microsoft.com/office/drawing/2015/06/chart">
            <c:ext xmlns:c16="http://schemas.microsoft.com/office/drawing/2014/chart" uri="{C3380CC4-5D6E-409C-BE32-E72D297353CC}">
              <c16:uniqueId val="{00000001-C392-4852-9EC2-984A1FEAEA68}"/>
            </c:ext>
          </c:extLst>
        </c:ser>
        <c:dLbls>
          <c:showLegendKey val="0"/>
          <c:showVal val="0"/>
          <c:showCatName val="0"/>
          <c:showSerName val="0"/>
          <c:showPercent val="0"/>
          <c:showBubbleSize val="0"/>
        </c:dLbls>
        <c:marker val="1"/>
        <c:smooth val="0"/>
        <c:axId val="856654416"/>
        <c:axId val="856652848"/>
      </c:lineChart>
      <c:catAx>
        <c:axId val="85665872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69"/>
              <c:y val="0.86459819481812461"/>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56655200"/>
        <c:crossesAt val="0"/>
        <c:auto val="1"/>
        <c:lblAlgn val="ctr"/>
        <c:lblOffset val="100"/>
        <c:tickLblSkip val="2"/>
        <c:tickMarkSkip val="2"/>
        <c:noMultiLvlLbl val="0"/>
      </c:catAx>
      <c:valAx>
        <c:axId val="856655200"/>
        <c:scaling>
          <c:orientation val="minMax"/>
          <c:max val="160000"/>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56658728"/>
        <c:crosses val="autoZero"/>
        <c:crossBetween val="between"/>
        <c:dispUnits>
          <c:builtInUnit val="thousands"/>
        </c:dispUnits>
      </c:valAx>
      <c:valAx>
        <c:axId val="856652848"/>
        <c:scaling>
          <c:orientation val="minMax"/>
          <c:max val="70"/>
        </c:scaling>
        <c:delete val="0"/>
        <c:axPos val="r"/>
        <c:numFmt formatCode="General" sourceLinked="0"/>
        <c:majorTickMark val="out"/>
        <c:minorTickMark val="none"/>
        <c:tickLblPos val="nextTo"/>
        <c:spPr>
          <a:ln>
            <a:noFill/>
          </a:ln>
        </c:spPr>
        <c:txPr>
          <a:bodyPr/>
          <a:lstStyle/>
          <a:p>
            <a:pPr>
              <a:defRPr sz="1800"/>
            </a:pPr>
            <a:endParaRPr lang="en-US"/>
          </a:p>
        </c:txPr>
        <c:crossAx val="856654416"/>
        <c:crosses val="max"/>
        <c:crossBetween val="between"/>
      </c:valAx>
      <c:catAx>
        <c:axId val="856654416"/>
        <c:scaling>
          <c:orientation val="minMax"/>
        </c:scaling>
        <c:delete val="1"/>
        <c:axPos val="b"/>
        <c:numFmt formatCode="@" sourceLinked="1"/>
        <c:majorTickMark val="out"/>
        <c:minorTickMark val="none"/>
        <c:tickLblPos val="none"/>
        <c:crossAx val="856652848"/>
        <c:crosses val="autoZero"/>
        <c:auto val="1"/>
        <c:lblAlgn val="ctr"/>
        <c:lblOffset val="100"/>
        <c:noMultiLvlLbl val="0"/>
      </c:catAx>
    </c:plotArea>
    <c:legend>
      <c:legendPos val="b"/>
      <c:layout>
        <c:manualLayout>
          <c:xMode val="edge"/>
          <c:yMode val="edge"/>
          <c:x val="0.18924588367089479"/>
          <c:y val="0.9291694024140561"/>
          <c:w val="0.62417201943922862"/>
          <c:h val="5.414607656801521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0"/>
          <c:order val="0"/>
          <c:tx>
            <c:strRef>
              <c:f>'Data Fig 2.17'!$C$4</c:f>
              <c:strCache>
                <c:ptCount val="1"/>
                <c:pt idx="0">
                  <c:v>Social</c:v>
                </c:pt>
              </c:strCache>
            </c:strRef>
          </c:tx>
          <c:spPr>
            <a:solidFill>
              <a:srgbClr val="0083AC"/>
            </a:solidFill>
          </c:spPr>
          <c:invertIfNegative val="0"/>
          <c:cat>
            <c:numRef>
              <c:f>'Data Fig 2.17'!$B$5:$B$10</c:f>
              <c:numCache>
                <c:formatCode>@</c:formatCode>
                <c:ptCount val="6"/>
                <c:pt idx="0">
                  <c:v>2017</c:v>
                </c:pt>
                <c:pt idx="1">
                  <c:v>2018</c:v>
                </c:pt>
                <c:pt idx="2" formatCode="General">
                  <c:v>2019</c:v>
                </c:pt>
                <c:pt idx="3" formatCode="General">
                  <c:v>2020</c:v>
                </c:pt>
                <c:pt idx="4" formatCode="General">
                  <c:v>2021</c:v>
                </c:pt>
                <c:pt idx="5" formatCode="General">
                  <c:v>2022</c:v>
                </c:pt>
              </c:numCache>
            </c:numRef>
          </c:cat>
          <c:val>
            <c:numRef>
              <c:f>'Data Fig 2.17'!$C$5:$C$10</c:f>
              <c:numCache>
                <c:formatCode>0.0</c:formatCode>
                <c:ptCount val="6"/>
                <c:pt idx="0">
                  <c:v>162.69999999999999</c:v>
                </c:pt>
                <c:pt idx="1">
                  <c:v>166.6</c:v>
                </c:pt>
                <c:pt idx="2">
                  <c:v>175.5</c:v>
                </c:pt>
                <c:pt idx="3">
                  <c:v>180.9</c:v>
                </c:pt>
                <c:pt idx="4">
                  <c:v>188.3</c:v>
                </c:pt>
                <c:pt idx="5">
                  <c:v>194.3</c:v>
                </c:pt>
              </c:numCache>
            </c:numRef>
          </c:val>
          <c:extLst xmlns:c16r2="http://schemas.microsoft.com/office/drawing/2015/06/chart">
            <c:ext xmlns:c16="http://schemas.microsoft.com/office/drawing/2014/chart" uri="{C3380CC4-5D6E-409C-BE32-E72D297353CC}">
              <c16:uniqueId val="{00000000-143B-4294-8470-9D61E5A05ED0}"/>
            </c:ext>
          </c:extLst>
        </c:ser>
        <c:ser>
          <c:idx val="1"/>
          <c:order val="1"/>
          <c:tx>
            <c:strRef>
              <c:f>'Data Fig 2.17'!$D$4</c:f>
              <c:strCache>
                <c:ptCount val="1"/>
                <c:pt idx="0">
                  <c:v>Commercial</c:v>
                </c:pt>
              </c:strCache>
            </c:strRef>
          </c:tx>
          <c:spPr>
            <a:solidFill>
              <a:srgbClr val="C3E2F5"/>
            </a:solidFill>
          </c:spPr>
          <c:invertIfNegative val="0"/>
          <c:cat>
            <c:numRef>
              <c:f>'Data Fig 2.17'!$B$5:$B$10</c:f>
              <c:numCache>
                <c:formatCode>@</c:formatCode>
                <c:ptCount val="6"/>
                <c:pt idx="0">
                  <c:v>2017</c:v>
                </c:pt>
                <c:pt idx="1">
                  <c:v>2018</c:v>
                </c:pt>
                <c:pt idx="2" formatCode="General">
                  <c:v>2019</c:v>
                </c:pt>
                <c:pt idx="3" formatCode="General">
                  <c:v>2020</c:v>
                </c:pt>
                <c:pt idx="4" formatCode="General">
                  <c:v>2021</c:v>
                </c:pt>
                <c:pt idx="5" formatCode="General">
                  <c:v>2022</c:v>
                </c:pt>
              </c:numCache>
            </c:numRef>
          </c:cat>
          <c:val>
            <c:numRef>
              <c:f>'Data Fig 2.17'!$D$5:$D$10</c:f>
              <c:numCache>
                <c:formatCode>0.0</c:formatCode>
                <c:ptCount val="6"/>
                <c:pt idx="0">
                  <c:v>56.7</c:v>
                </c:pt>
                <c:pt idx="1">
                  <c:v>57.3</c:v>
                </c:pt>
                <c:pt idx="2">
                  <c:v>58.7</c:v>
                </c:pt>
                <c:pt idx="3">
                  <c:v>59.9</c:v>
                </c:pt>
                <c:pt idx="4">
                  <c:v>61.1</c:v>
                </c:pt>
                <c:pt idx="5">
                  <c:v>62.4</c:v>
                </c:pt>
              </c:numCache>
            </c:numRef>
          </c:val>
          <c:extLst xmlns:c16r2="http://schemas.microsoft.com/office/drawing/2015/06/chart">
            <c:ext xmlns:c16="http://schemas.microsoft.com/office/drawing/2014/chart" uri="{C3380CC4-5D6E-409C-BE32-E72D297353CC}">
              <c16:uniqueId val="{00000001-143B-4294-8470-9D61E5A05ED0}"/>
            </c:ext>
          </c:extLst>
        </c:ser>
        <c:ser>
          <c:idx val="2"/>
          <c:order val="2"/>
          <c:tx>
            <c:strRef>
              <c:f>'Data Fig 2.17'!$E$4</c:f>
              <c:strCache>
                <c:ptCount val="1"/>
                <c:pt idx="0">
                  <c:v>Financial</c:v>
                </c:pt>
              </c:strCache>
            </c:strRef>
          </c:tx>
          <c:spPr>
            <a:solidFill>
              <a:srgbClr val="67A854"/>
            </a:solidFill>
          </c:spPr>
          <c:invertIfNegative val="0"/>
          <c:cat>
            <c:numRef>
              <c:f>'Data Fig 2.17'!$B$5:$B$10</c:f>
              <c:numCache>
                <c:formatCode>@</c:formatCode>
                <c:ptCount val="6"/>
                <c:pt idx="0">
                  <c:v>2017</c:v>
                </c:pt>
                <c:pt idx="1">
                  <c:v>2018</c:v>
                </c:pt>
                <c:pt idx="2" formatCode="General">
                  <c:v>2019</c:v>
                </c:pt>
                <c:pt idx="3" formatCode="General">
                  <c:v>2020</c:v>
                </c:pt>
                <c:pt idx="4" formatCode="General">
                  <c:v>2021</c:v>
                </c:pt>
                <c:pt idx="5" formatCode="General">
                  <c:v>2022</c:v>
                </c:pt>
              </c:numCache>
            </c:numRef>
          </c:cat>
          <c:val>
            <c:numRef>
              <c:f>'Data Fig 2.17'!$E$5:$E$10</c:f>
              <c:numCache>
                <c:formatCode>0.0</c:formatCode>
                <c:ptCount val="6"/>
                <c:pt idx="0">
                  <c:v>94.2</c:v>
                </c:pt>
                <c:pt idx="1">
                  <c:v>101</c:v>
                </c:pt>
                <c:pt idx="2">
                  <c:v>94.7</c:v>
                </c:pt>
                <c:pt idx="3">
                  <c:v>101.7</c:v>
                </c:pt>
                <c:pt idx="4">
                  <c:v>105.4</c:v>
                </c:pt>
                <c:pt idx="5">
                  <c:v>118.1</c:v>
                </c:pt>
              </c:numCache>
            </c:numRef>
          </c:val>
          <c:extLst xmlns:c16r2="http://schemas.microsoft.com/office/drawing/2015/06/chart">
            <c:ext xmlns:c16="http://schemas.microsoft.com/office/drawing/2014/chart" uri="{C3380CC4-5D6E-409C-BE32-E72D297353CC}">
              <c16:uniqueId val="{00000002-143B-4294-8470-9D61E5A05ED0}"/>
            </c:ext>
          </c:extLst>
        </c:ser>
        <c:dLbls>
          <c:showLegendKey val="0"/>
          <c:showVal val="0"/>
          <c:showCatName val="0"/>
          <c:showSerName val="0"/>
          <c:showPercent val="0"/>
          <c:showBubbleSize val="0"/>
        </c:dLbls>
        <c:gapWidth val="150"/>
        <c:overlap val="100"/>
        <c:axId val="856656768"/>
        <c:axId val="856660296"/>
      </c:barChart>
      <c:catAx>
        <c:axId val="856656768"/>
        <c:scaling>
          <c:orientation val="minMax"/>
        </c:scaling>
        <c:delete val="0"/>
        <c:axPos val="b"/>
        <c:title>
          <c:tx>
            <c:rich>
              <a:bodyPr/>
              <a:lstStyle/>
              <a:p>
                <a:pPr>
                  <a:defRPr/>
                </a:pPr>
                <a:r>
                  <a:rPr lang="en-US"/>
                  <a:t>Year ending 30 June</a:t>
                </a:r>
              </a:p>
            </c:rich>
          </c:tx>
          <c:overlay val="0"/>
        </c:title>
        <c:numFmt formatCode="@" sourceLinked="1"/>
        <c:majorTickMark val="out"/>
        <c:minorTickMark val="none"/>
        <c:tickLblPos val="nextTo"/>
        <c:crossAx val="856660296"/>
        <c:crosses val="autoZero"/>
        <c:auto val="1"/>
        <c:lblAlgn val="ctr"/>
        <c:lblOffset val="100"/>
        <c:noMultiLvlLbl val="0"/>
      </c:catAx>
      <c:valAx>
        <c:axId val="856660296"/>
        <c:scaling>
          <c:orientation val="minMax"/>
        </c:scaling>
        <c:delete val="0"/>
        <c:axPos val="l"/>
        <c:majorGridlines/>
        <c:numFmt formatCode="0" sourceLinked="0"/>
        <c:majorTickMark val="out"/>
        <c:minorTickMark val="none"/>
        <c:tickLblPos val="nextTo"/>
        <c:spPr>
          <a:ln>
            <a:noFill/>
          </a:ln>
        </c:spPr>
        <c:crossAx val="856656768"/>
        <c:crosses val="autoZero"/>
        <c:crossBetween val="between"/>
      </c:valAx>
    </c:plotArea>
    <c:legend>
      <c:legendPos val="r"/>
      <c:layout>
        <c:manualLayout>
          <c:xMode val="edge"/>
          <c:yMode val="edge"/>
          <c:x val="0.11999569284608652"/>
          <c:y val="0.92716787566908465"/>
          <c:w val="0.77882918249348754"/>
          <c:h val="7.1759260786845996E-2"/>
        </c:manualLayout>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9653597146510525E-2"/>
          <c:y val="0.10904355687048069"/>
          <c:w val="0.91769825694865048"/>
          <c:h val="0.71867570277741544"/>
        </c:manualLayout>
      </c:layout>
      <c:lineChart>
        <c:grouping val="standard"/>
        <c:varyColors val="0"/>
        <c:ser>
          <c:idx val="0"/>
          <c:order val="0"/>
          <c:tx>
            <c:strRef>
              <c:f>'Data Fig 3.1'!$C$5</c:f>
              <c:strCache>
                <c:ptCount val="1"/>
                <c:pt idx="0">
                  <c:v>Budget Update</c:v>
                </c:pt>
              </c:strCache>
            </c:strRef>
          </c:tx>
          <c:spPr>
            <a:ln w="38100">
              <a:solidFill>
                <a:srgbClr val="0083AC"/>
              </a:solidFill>
            </a:ln>
          </c:spPr>
          <c:marker>
            <c:symbol val="none"/>
          </c:marker>
          <c:cat>
            <c:numRef>
              <c:f>'Data Fig 3.1'!$B$6:$B$53</c:f>
              <c:numCache>
                <c:formatCode>m/d/yyyy</c:formatCode>
                <c:ptCount val="48"/>
                <c:pt idx="0">
                  <c:v>40422</c:v>
                </c:pt>
                <c:pt idx="1">
                  <c:v>40513</c:v>
                </c:pt>
                <c:pt idx="2">
                  <c:v>40603</c:v>
                </c:pt>
                <c:pt idx="3">
                  <c:v>40695</c:v>
                </c:pt>
                <c:pt idx="4">
                  <c:v>40787</c:v>
                </c:pt>
                <c:pt idx="5">
                  <c:v>40878</c:v>
                </c:pt>
                <c:pt idx="6">
                  <c:v>40969</c:v>
                </c:pt>
                <c:pt idx="7">
                  <c:v>41061</c:v>
                </c:pt>
                <c:pt idx="8">
                  <c:v>41153</c:v>
                </c:pt>
                <c:pt idx="9">
                  <c:v>41244</c:v>
                </c:pt>
                <c:pt idx="10">
                  <c:v>41334</c:v>
                </c:pt>
                <c:pt idx="11">
                  <c:v>41426</c:v>
                </c:pt>
                <c:pt idx="12">
                  <c:v>41518</c:v>
                </c:pt>
                <c:pt idx="13">
                  <c:v>41609</c:v>
                </c:pt>
                <c:pt idx="14">
                  <c:v>41699</c:v>
                </c:pt>
                <c:pt idx="15">
                  <c:v>41791</c:v>
                </c:pt>
                <c:pt idx="16">
                  <c:v>41883</c:v>
                </c:pt>
                <c:pt idx="17">
                  <c:v>41974</c:v>
                </c:pt>
                <c:pt idx="18">
                  <c:v>42064</c:v>
                </c:pt>
                <c:pt idx="19">
                  <c:v>42156</c:v>
                </c:pt>
                <c:pt idx="20">
                  <c:v>42248</c:v>
                </c:pt>
                <c:pt idx="21">
                  <c:v>42339</c:v>
                </c:pt>
                <c:pt idx="22">
                  <c:v>42430</c:v>
                </c:pt>
                <c:pt idx="23">
                  <c:v>42522</c:v>
                </c:pt>
                <c:pt idx="24">
                  <c:v>42614</c:v>
                </c:pt>
                <c:pt idx="25">
                  <c:v>42705</c:v>
                </c:pt>
                <c:pt idx="26">
                  <c:v>42795</c:v>
                </c:pt>
                <c:pt idx="27">
                  <c:v>42887</c:v>
                </c:pt>
                <c:pt idx="28">
                  <c:v>42979</c:v>
                </c:pt>
                <c:pt idx="29">
                  <c:v>43070</c:v>
                </c:pt>
                <c:pt idx="30">
                  <c:v>43160</c:v>
                </c:pt>
                <c:pt idx="31">
                  <c:v>43252</c:v>
                </c:pt>
                <c:pt idx="32">
                  <c:v>43344</c:v>
                </c:pt>
                <c:pt idx="33">
                  <c:v>43435</c:v>
                </c:pt>
                <c:pt idx="34">
                  <c:v>43525</c:v>
                </c:pt>
                <c:pt idx="35">
                  <c:v>43617</c:v>
                </c:pt>
                <c:pt idx="36">
                  <c:v>43709</c:v>
                </c:pt>
                <c:pt idx="37">
                  <c:v>43800</c:v>
                </c:pt>
                <c:pt idx="38">
                  <c:v>43891</c:v>
                </c:pt>
                <c:pt idx="39">
                  <c:v>43983</c:v>
                </c:pt>
                <c:pt idx="40">
                  <c:v>44075</c:v>
                </c:pt>
                <c:pt idx="41">
                  <c:v>44166</c:v>
                </c:pt>
                <c:pt idx="42">
                  <c:v>44256</c:v>
                </c:pt>
                <c:pt idx="43">
                  <c:v>44348</c:v>
                </c:pt>
                <c:pt idx="44">
                  <c:v>44440</c:v>
                </c:pt>
                <c:pt idx="45">
                  <c:v>44531</c:v>
                </c:pt>
                <c:pt idx="46">
                  <c:v>44621</c:v>
                </c:pt>
                <c:pt idx="47">
                  <c:v>44713</c:v>
                </c:pt>
              </c:numCache>
            </c:numRef>
          </c:cat>
          <c:val>
            <c:numRef>
              <c:f>'Data Fig 3.1'!$C$6:$C$53</c:f>
              <c:numCache>
                <c:formatCode>0.0</c:formatCode>
                <c:ptCount val="48"/>
                <c:pt idx="0">
                  <c:v>68.938484848484805</c:v>
                </c:pt>
                <c:pt idx="1">
                  <c:v>69.728887445887395</c:v>
                </c:pt>
                <c:pt idx="2">
                  <c:v>68.948758581235694</c:v>
                </c:pt>
                <c:pt idx="3">
                  <c:v>70.820378977747396</c:v>
                </c:pt>
                <c:pt idx="4">
                  <c:v>73.769340924775705</c:v>
                </c:pt>
                <c:pt idx="5">
                  <c:v>70.577636363636302</c:v>
                </c:pt>
                <c:pt idx="6">
                  <c:v>73.519272727272707</c:v>
                </c:pt>
                <c:pt idx="7">
                  <c:v>72.398381642512007</c:v>
                </c:pt>
                <c:pt idx="8">
                  <c:v>73.485220685111997</c:v>
                </c:pt>
                <c:pt idx="9">
                  <c:v>74.214362041467297</c:v>
                </c:pt>
                <c:pt idx="10">
                  <c:v>75.934545112781905</c:v>
                </c:pt>
                <c:pt idx="11">
                  <c:v>76.250688024408802</c:v>
                </c:pt>
                <c:pt idx="12">
                  <c:v>75.974641759206904</c:v>
                </c:pt>
                <c:pt idx="13">
                  <c:v>78.187718614718605</c:v>
                </c:pt>
                <c:pt idx="14">
                  <c:v>80.042539682539598</c:v>
                </c:pt>
                <c:pt idx="15">
                  <c:v>81.516369218500799</c:v>
                </c:pt>
                <c:pt idx="16">
                  <c:v>80.109818370035697</c:v>
                </c:pt>
                <c:pt idx="17">
                  <c:v>77.476274891774807</c:v>
                </c:pt>
                <c:pt idx="18">
                  <c:v>77.871019138755898</c:v>
                </c:pt>
                <c:pt idx="19">
                  <c:v>76.209039264828704</c:v>
                </c:pt>
                <c:pt idx="20">
                  <c:v>69.834458560762897</c:v>
                </c:pt>
                <c:pt idx="21">
                  <c:v>72.135873015873003</c:v>
                </c:pt>
                <c:pt idx="22">
                  <c:v>72.155616541353297</c:v>
                </c:pt>
                <c:pt idx="23">
                  <c:v>73.629818181818095</c:v>
                </c:pt>
                <c:pt idx="24">
                  <c:v>76.9701257920823</c:v>
                </c:pt>
                <c:pt idx="25">
                  <c:v>77.640893939393905</c:v>
                </c:pt>
                <c:pt idx="26">
                  <c:v>77.959519450800897</c:v>
                </c:pt>
                <c:pt idx="27">
                  <c:v>76.476900093370602</c:v>
                </c:pt>
                <c:pt idx="28">
                  <c:v>77.11627</c:v>
                </c:pt>
                <c:pt idx="29">
                  <c:v>73.773939999999996</c:v>
                </c:pt>
                <c:pt idx="30">
                  <c:v>74.9071</c:v>
                </c:pt>
                <c:pt idx="31">
                  <c:v>74.900000000000006</c:v>
                </c:pt>
                <c:pt idx="32">
                  <c:v>75.1952</c:v>
                </c:pt>
                <c:pt idx="33">
                  <c:v>75.51755</c:v>
                </c:pt>
                <c:pt idx="34">
                  <c:v>75.614360000000005</c:v>
                </c:pt>
                <c:pt idx="35">
                  <c:v>75.766099999999994</c:v>
                </c:pt>
                <c:pt idx="36">
                  <c:v>75.872680000000003</c:v>
                </c:pt>
                <c:pt idx="37">
                  <c:v>75.849950000000007</c:v>
                </c:pt>
                <c:pt idx="38">
                  <c:v>75.661100000000005</c:v>
                </c:pt>
                <c:pt idx="39">
                  <c:v>75.530259999999998</c:v>
                </c:pt>
                <c:pt idx="40">
                  <c:v>75.459789999999998</c:v>
                </c:pt>
                <c:pt idx="41">
                  <c:v>75.420950000000005</c:v>
                </c:pt>
                <c:pt idx="42">
                  <c:v>75.38279</c:v>
                </c:pt>
                <c:pt idx="43">
                  <c:v>75.357759999999999</c:v>
                </c:pt>
                <c:pt idx="44">
                  <c:v>75.363849999999999</c:v>
                </c:pt>
                <c:pt idx="45">
                  <c:v>75.301609999999997</c:v>
                </c:pt>
                <c:pt idx="46">
                  <c:v>75.195899999999995</c:v>
                </c:pt>
                <c:pt idx="47">
                  <c:v>75.046390000000002</c:v>
                </c:pt>
              </c:numCache>
            </c:numRef>
          </c:val>
          <c:smooth val="0"/>
          <c:extLst xmlns:c16r2="http://schemas.microsoft.com/office/drawing/2015/06/chart">
            <c:ext xmlns:c16="http://schemas.microsoft.com/office/drawing/2014/chart" uri="{C3380CC4-5D6E-409C-BE32-E72D297353CC}">
              <c16:uniqueId val="{00000000-518C-4E8D-8C0D-3CCED2FBB92B}"/>
            </c:ext>
          </c:extLst>
        </c:ser>
        <c:ser>
          <c:idx val="1"/>
          <c:order val="1"/>
          <c:tx>
            <c:strRef>
              <c:f>'Data Fig 3.1'!$D$5</c:f>
              <c:strCache>
                <c:ptCount val="1"/>
                <c:pt idx="0">
                  <c:v>Scenario One</c:v>
                </c:pt>
              </c:strCache>
            </c:strRef>
          </c:tx>
          <c:spPr>
            <a:ln w="38100">
              <a:solidFill>
                <a:srgbClr val="3E403A"/>
              </a:solidFill>
            </a:ln>
          </c:spPr>
          <c:marker>
            <c:symbol val="none"/>
          </c:marker>
          <c:cat>
            <c:numRef>
              <c:f>'Data Fig 3.1'!$B$6:$B$53</c:f>
              <c:numCache>
                <c:formatCode>m/d/yyyy</c:formatCode>
                <c:ptCount val="48"/>
                <c:pt idx="0">
                  <c:v>40422</c:v>
                </c:pt>
                <c:pt idx="1">
                  <c:v>40513</c:v>
                </c:pt>
                <c:pt idx="2">
                  <c:v>40603</c:v>
                </c:pt>
                <c:pt idx="3">
                  <c:v>40695</c:v>
                </c:pt>
                <c:pt idx="4">
                  <c:v>40787</c:v>
                </c:pt>
                <c:pt idx="5">
                  <c:v>40878</c:v>
                </c:pt>
                <c:pt idx="6">
                  <c:v>40969</c:v>
                </c:pt>
                <c:pt idx="7">
                  <c:v>41061</c:v>
                </c:pt>
                <c:pt idx="8">
                  <c:v>41153</c:v>
                </c:pt>
                <c:pt idx="9">
                  <c:v>41244</c:v>
                </c:pt>
                <c:pt idx="10">
                  <c:v>41334</c:v>
                </c:pt>
                <c:pt idx="11">
                  <c:v>41426</c:v>
                </c:pt>
                <c:pt idx="12">
                  <c:v>41518</c:v>
                </c:pt>
                <c:pt idx="13">
                  <c:v>41609</c:v>
                </c:pt>
                <c:pt idx="14">
                  <c:v>41699</c:v>
                </c:pt>
                <c:pt idx="15">
                  <c:v>41791</c:v>
                </c:pt>
                <c:pt idx="16">
                  <c:v>41883</c:v>
                </c:pt>
                <c:pt idx="17">
                  <c:v>41974</c:v>
                </c:pt>
                <c:pt idx="18">
                  <c:v>42064</c:v>
                </c:pt>
                <c:pt idx="19">
                  <c:v>42156</c:v>
                </c:pt>
                <c:pt idx="20">
                  <c:v>42248</c:v>
                </c:pt>
                <c:pt idx="21">
                  <c:v>42339</c:v>
                </c:pt>
                <c:pt idx="22">
                  <c:v>42430</c:v>
                </c:pt>
                <c:pt idx="23">
                  <c:v>42522</c:v>
                </c:pt>
                <c:pt idx="24">
                  <c:v>42614</c:v>
                </c:pt>
                <c:pt idx="25">
                  <c:v>42705</c:v>
                </c:pt>
                <c:pt idx="26">
                  <c:v>42795</c:v>
                </c:pt>
                <c:pt idx="27">
                  <c:v>42887</c:v>
                </c:pt>
                <c:pt idx="28">
                  <c:v>42979</c:v>
                </c:pt>
                <c:pt idx="29">
                  <c:v>43070</c:v>
                </c:pt>
                <c:pt idx="30">
                  <c:v>43160</c:v>
                </c:pt>
                <c:pt idx="31">
                  <c:v>43252</c:v>
                </c:pt>
                <c:pt idx="32">
                  <c:v>43344</c:v>
                </c:pt>
                <c:pt idx="33">
                  <c:v>43435</c:v>
                </c:pt>
                <c:pt idx="34">
                  <c:v>43525</c:v>
                </c:pt>
                <c:pt idx="35">
                  <c:v>43617</c:v>
                </c:pt>
                <c:pt idx="36">
                  <c:v>43709</c:v>
                </c:pt>
                <c:pt idx="37">
                  <c:v>43800</c:v>
                </c:pt>
                <c:pt idx="38">
                  <c:v>43891</c:v>
                </c:pt>
                <c:pt idx="39">
                  <c:v>43983</c:v>
                </c:pt>
                <c:pt idx="40">
                  <c:v>44075</c:v>
                </c:pt>
                <c:pt idx="41">
                  <c:v>44166</c:v>
                </c:pt>
                <c:pt idx="42">
                  <c:v>44256</c:v>
                </c:pt>
                <c:pt idx="43">
                  <c:v>44348</c:v>
                </c:pt>
                <c:pt idx="44">
                  <c:v>44440</c:v>
                </c:pt>
                <c:pt idx="45">
                  <c:v>44531</c:v>
                </c:pt>
                <c:pt idx="46">
                  <c:v>44621</c:v>
                </c:pt>
                <c:pt idx="47">
                  <c:v>44713</c:v>
                </c:pt>
              </c:numCache>
            </c:numRef>
          </c:cat>
          <c:val>
            <c:numRef>
              <c:f>'Data Fig 3.1'!$D$6:$D$53</c:f>
              <c:numCache>
                <c:formatCode>0.0</c:formatCode>
                <c:ptCount val="48"/>
                <c:pt idx="0">
                  <c:v>68.938484848484805</c:v>
                </c:pt>
                <c:pt idx="1">
                  <c:v>69.728887445887395</c:v>
                </c:pt>
                <c:pt idx="2">
                  <c:v>68.948758581235694</c:v>
                </c:pt>
                <c:pt idx="3">
                  <c:v>70.820378977747396</c:v>
                </c:pt>
                <c:pt idx="4">
                  <c:v>73.769340924775705</c:v>
                </c:pt>
                <c:pt idx="5">
                  <c:v>70.577636363636302</c:v>
                </c:pt>
                <c:pt idx="6">
                  <c:v>73.519272727272707</c:v>
                </c:pt>
                <c:pt idx="7">
                  <c:v>72.398381642512007</c:v>
                </c:pt>
                <c:pt idx="8">
                  <c:v>73.485220685111997</c:v>
                </c:pt>
                <c:pt idx="9">
                  <c:v>74.214362041467297</c:v>
                </c:pt>
                <c:pt idx="10">
                  <c:v>75.934545112781905</c:v>
                </c:pt>
                <c:pt idx="11">
                  <c:v>76.250688024408802</c:v>
                </c:pt>
                <c:pt idx="12">
                  <c:v>75.974641759206904</c:v>
                </c:pt>
                <c:pt idx="13">
                  <c:v>78.187718614718605</c:v>
                </c:pt>
                <c:pt idx="14">
                  <c:v>80.042539682539598</c:v>
                </c:pt>
                <c:pt idx="15">
                  <c:v>81.516369218500799</c:v>
                </c:pt>
                <c:pt idx="16">
                  <c:v>80.109818370035697</c:v>
                </c:pt>
                <c:pt idx="17">
                  <c:v>77.476274891774807</c:v>
                </c:pt>
                <c:pt idx="18">
                  <c:v>77.871019138755898</c:v>
                </c:pt>
                <c:pt idx="19">
                  <c:v>76.209039264828704</c:v>
                </c:pt>
                <c:pt idx="20">
                  <c:v>69.834458560762897</c:v>
                </c:pt>
                <c:pt idx="21">
                  <c:v>72.135873015873003</c:v>
                </c:pt>
                <c:pt idx="22">
                  <c:v>72.155616541353297</c:v>
                </c:pt>
                <c:pt idx="23">
                  <c:v>73.629818181818095</c:v>
                </c:pt>
                <c:pt idx="24">
                  <c:v>76.9701257920823</c:v>
                </c:pt>
                <c:pt idx="25">
                  <c:v>77.640893939393905</c:v>
                </c:pt>
                <c:pt idx="26">
                  <c:v>77.959519450800897</c:v>
                </c:pt>
                <c:pt idx="27">
                  <c:v>76.476900093370602</c:v>
                </c:pt>
                <c:pt idx="28">
                  <c:v>77.11627</c:v>
                </c:pt>
                <c:pt idx="29">
                  <c:v>73.773939999999996</c:v>
                </c:pt>
                <c:pt idx="30">
                  <c:v>74.9071</c:v>
                </c:pt>
                <c:pt idx="31">
                  <c:v>72</c:v>
                </c:pt>
                <c:pt idx="32">
                  <c:v>71.861419999999995</c:v>
                </c:pt>
                <c:pt idx="33">
                  <c:v>71.138050000000007</c:v>
                </c:pt>
                <c:pt idx="34">
                  <c:v>70.452110000000005</c:v>
                </c:pt>
                <c:pt idx="35">
                  <c:v>69.81944</c:v>
                </c:pt>
                <c:pt idx="36">
                  <c:v>69.856009999999998</c:v>
                </c:pt>
                <c:pt idx="37">
                  <c:v>69.70147</c:v>
                </c:pt>
                <c:pt idx="38">
                  <c:v>69.493219999999994</c:v>
                </c:pt>
                <c:pt idx="39">
                  <c:v>69.352760000000004</c:v>
                </c:pt>
                <c:pt idx="40">
                  <c:v>69.278019999999998</c:v>
                </c:pt>
                <c:pt idx="41">
                  <c:v>69.235010000000003</c:v>
                </c:pt>
                <c:pt idx="42">
                  <c:v>69.189610000000002</c:v>
                </c:pt>
                <c:pt idx="43">
                  <c:v>69.242310000000003</c:v>
                </c:pt>
                <c:pt idx="44">
                  <c:v>69.327219999999997</c:v>
                </c:pt>
                <c:pt idx="45">
                  <c:v>69.348439999999997</c:v>
                </c:pt>
                <c:pt idx="46">
                  <c:v>69.329269999999994</c:v>
                </c:pt>
                <c:pt idx="47">
                  <c:v>69.265709999999999</c:v>
                </c:pt>
              </c:numCache>
            </c:numRef>
          </c:val>
          <c:smooth val="0"/>
          <c:extLst xmlns:c16r2="http://schemas.microsoft.com/office/drawing/2015/06/chart">
            <c:ext xmlns:c16="http://schemas.microsoft.com/office/drawing/2014/chart" uri="{C3380CC4-5D6E-409C-BE32-E72D297353CC}">
              <c16:uniqueId val="{00000001-518C-4E8D-8C0D-3CCED2FBB92B}"/>
            </c:ext>
          </c:extLst>
        </c:ser>
        <c:dLbls>
          <c:showLegendKey val="0"/>
          <c:showVal val="0"/>
          <c:showCatName val="0"/>
          <c:showSerName val="0"/>
          <c:showPercent val="0"/>
          <c:showBubbleSize val="0"/>
        </c:dLbls>
        <c:smooth val="0"/>
        <c:axId val="764749304"/>
        <c:axId val="764745776"/>
      </c:lineChart>
      <c:dateAx>
        <c:axId val="764749304"/>
        <c:scaling>
          <c:orientation val="minMax"/>
        </c:scaling>
        <c:delete val="0"/>
        <c:axPos val="b"/>
        <c:title>
          <c:tx>
            <c:rich>
              <a:bodyPr/>
              <a:lstStyle/>
              <a:p>
                <a:pPr>
                  <a:defRPr/>
                </a:pPr>
                <a:r>
                  <a:rPr lang="en-NZ" sz="1800" b="1">
                    <a:latin typeface="Arial" panose="020B0604020202020204" pitchFamily="34" charset="0"/>
                    <a:cs typeface="Arial" panose="020B0604020202020204" pitchFamily="34" charset="0"/>
                  </a:rPr>
                  <a:t>Quarterly</a:t>
                </a:r>
              </a:p>
            </c:rich>
          </c:tx>
          <c:layout>
            <c:manualLayout>
              <c:xMode val="edge"/>
              <c:yMode val="edge"/>
              <c:x val="0.46544688379469806"/>
              <c:y val="0.90017277159396691"/>
            </c:manualLayout>
          </c:layout>
          <c:overlay val="0"/>
        </c:title>
        <c:numFmt formatCode="yyyy" sourceLinked="0"/>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764745776"/>
        <c:crosses val="autoZero"/>
        <c:auto val="1"/>
        <c:lblOffset val="100"/>
        <c:baseTimeUnit val="months"/>
        <c:majorUnit val="2"/>
        <c:majorTimeUnit val="years"/>
      </c:dateAx>
      <c:valAx>
        <c:axId val="764745776"/>
        <c:scaling>
          <c:orientation val="minMax"/>
        </c:scaling>
        <c:delete val="0"/>
        <c:axPos val="l"/>
        <c:majorGridlines>
          <c:spPr>
            <a:ln>
              <a:solidFill>
                <a:schemeClr val="bg1">
                  <a:lumMod val="50000"/>
                </a:schemeClr>
              </a:solidFill>
            </a:ln>
          </c:spPr>
        </c:majorGridlines>
        <c:numFmt formatCode="#,##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764749304"/>
        <c:crosses val="autoZero"/>
        <c:crossBetween val="between"/>
      </c:valAx>
      <c:spPr>
        <a:noFill/>
        <a:ln w="25400">
          <a:noFill/>
        </a:ln>
      </c:spPr>
    </c:plotArea>
    <c:legend>
      <c:legendPos val="r"/>
      <c:layout>
        <c:manualLayout>
          <c:xMode val="edge"/>
          <c:yMode val="edge"/>
          <c:x val="8.8526011171680463E-2"/>
          <c:y val="0.94318181065954398"/>
          <c:w val="0.82062922134733163"/>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653597146510525E-2"/>
          <c:y val="0.10063664015516344"/>
          <c:w val="0.91359312844515128"/>
          <c:h val="0.72918433272763983"/>
        </c:manualLayout>
      </c:layout>
      <c:lineChart>
        <c:grouping val="standard"/>
        <c:varyColors val="0"/>
        <c:ser>
          <c:idx val="0"/>
          <c:order val="0"/>
          <c:tx>
            <c:strRef>
              <c:f>'Data Fig 3.2'!$C$5</c:f>
              <c:strCache>
                <c:ptCount val="1"/>
                <c:pt idx="0">
                  <c:v>Budget Update</c:v>
                </c:pt>
              </c:strCache>
            </c:strRef>
          </c:tx>
          <c:spPr>
            <a:ln w="38100">
              <a:solidFill>
                <a:srgbClr val="0083AC"/>
              </a:solidFill>
            </a:ln>
          </c:spPr>
          <c:marker>
            <c:symbol val="none"/>
          </c:marker>
          <c:cat>
            <c:numRef>
              <c:f>'Data Fig 3.2'!$B$6:$B$46</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Fig 3.2'!$C$6:$C$46</c:f>
              <c:numCache>
                <c:formatCode>0.0</c:formatCode>
                <c:ptCount val="41"/>
                <c:pt idx="0">
                  <c:v>1.6819374542951682</c:v>
                </c:pt>
                <c:pt idx="1">
                  <c:v>0.17145760128698395</c:v>
                </c:pt>
                <c:pt idx="2">
                  <c:v>-3.5413468320816599</c:v>
                </c:pt>
                <c:pt idx="3">
                  <c:v>-3.0081300813008083</c:v>
                </c:pt>
                <c:pt idx="4">
                  <c:v>-2.5340553346306804</c:v>
                </c:pt>
                <c:pt idx="5">
                  <c:v>-1.8151850051771889</c:v>
                </c:pt>
                <c:pt idx="6">
                  <c:v>4.1983008925690957</c:v>
                </c:pt>
                <c:pt idx="7">
                  <c:v>8.380080383433274</c:v>
                </c:pt>
                <c:pt idx="8">
                  <c:v>11.842961934111717</c:v>
                </c:pt>
                <c:pt idx="9">
                  <c:v>10.825585399449045</c:v>
                </c:pt>
                <c:pt idx="10">
                  <c:v>4.1591842632154652</c:v>
                </c:pt>
                <c:pt idx="11">
                  <c:v>-2.5740689326934518</c:v>
                </c:pt>
                <c:pt idx="12">
                  <c:v>-5.5884350441447577</c:v>
                </c:pt>
                <c:pt idx="13">
                  <c:v>-4.1383462150930246</c:v>
                </c:pt>
                <c:pt idx="14">
                  <c:v>-2.514763584479407</c:v>
                </c:pt>
                <c:pt idx="15">
                  <c:v>-0.45595179938120456</c:v>
                </c:pt>
                <c:pt idx="16">
                  <c:v>1.2619463570033851</c:v>
                </c:pt>
                <c:pt idx="17">
                  <c:v>-1.8718473350485154</c:v>
                </c:pt>
                <c:pt idx="18">
                  <c:v>-1.8071676864594544</c:v>
                </c:pt>
                <c:pt idx="19">
                  <c:v>-0.19834778341240034</c:v>
                </c:pt>
                <c:pt idx="20">
                  <c:v>1.3680001623739058</c:v>
                </c:pt>
                <c:pt idx="21">
                  <c:v>6.0488449389954457</c:v>
                </c:pt>
                <c:pt idx="22">
                  <c:v>11.332394832726077</c:v>
                </c:pt>
                <c:pt idx="23">
                  <c:v>12.960108181203523</c:v>
                </c:pt>
                <c:pt idx="24">
                  <c:v>10.791922791982866</c:v>
                </c:pt>
                <c:pt idx="25">
                  <c:v>8.3010375907648601</c:v>
                </c:pt>
                <c:pt idx="26">
                  <c:v>2.813585481051728</c:v>
                </c:pt>
                <c:pt idx="27">
                  <c:v>1.3186066134565966</c:v>
                </c:pt>
                <c:pt idx="28">
                  <c:v>2.7519657866643676</c:v>
                </c:pt>
                <c:pt idx="29">
                  <c:v>4.1766637020079322</c:v>
                </c:pt>
                <c:pt idx="30">
                  <c:v>6.5817295336373149</c:v>
                </c:pt>
                <c:pt idx="31">
                  <c:v>7.0385979661084841</c:v>
                </c:pt>
                <c:pt idx="32">
                  <c:v>6.5633346260831171</c:v>
                </c:pt>
                <c:pt idx="33">
                  <c:v>5.8405428735935461</c:v>
                </c:pt>
                <c:pt idx="34">
                  <c:v>5.2666883872785064</c:v>
                </c:pt>
                <c:pt idx="35">
                  <c:v>4.8089733696330406</c:v>
                </c:pt>
                <c:pt idx="36">
                  <c:v>4.4031929532275527</c:v>
                </c:pt>
                <c:pt idx="37">
                  <c:v>4.0330274188415949</c:v>
                </c:pt>
                <c:pt idx="38">
                  <c:v>3.7719233057682988</c:v>
                </c:pt>
                <c:pt idx="39">
                  <c:v>3.6320852870625586</c:v>
                </c:pt>
                <c:pt idx="40">
                  <c:v>3.6057895241067506</c:v>
                </c:pt>
              </c:numCache>
            </c:numRef>
          </c:val>
          <c:smooth val="0"/>
          <c:extLst xmlns:c16r2="http://schemas.microsoft.com/office/drawing/2015/06/chart">
            <c:ext xmlns:c16="http://schemas.microsoft.com/office/drawing/2014/chart" uri="{C3380CC4-5D6E-409C-BE32-E72D297353CC}">
              <c16:uniqueId val="{00000000-C414-45C2-B1D6-B8C842897B4E}"/>
            </c:ext>
          </c:extLst>
        </c:ser>
        <c:ser>
          <c:idx val="1"/>
          <c:order val="1"/>
          <c:tx>
            <c:strRef>
              <c:f>'Data Fig 3.2'!$D$5</c:f>
              <c:strCache>
                <c:ptCount val="1"/>
                <c:pt idx="0">
                  <c:v>Scenario One</c:v>
                </c:pt>
              </c:strCache>
            </c:strRef>
          </c:tx>
          <c:spPr>
            <a:ln w="38100">
              <a:solidFill>
                <a:srgbClr val="3E403A"/>
              </a:solidFill>
            </a:ln>
          </c:spPr>
          <c:marker>
            <c:symbol val="none"/>
          </c:marker>
          <c:cat>
            <c:numRef>
              <c:f>'Data Fig 3.2'!$B$6:$B$46</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Fig 3.2'!$D$6:$D$46</c:f>
              <c:numCache>
                <c:formatCode>0.0</c:formatCode>
                <c:ptCount val="41"/>
                <c:pt idx="0">
                  <c:v>1.6819374542951682</c:v>
                </c:pt>
                <c:pt idx="1">
                  <c:v>0.17145760128698395</c:v>
                </c:pt>
                <c:pt idx="2">
                  <c:v>-3.5413468320816599</c:v>
                </c:pt>
                <c:pt idx="3">
                  <c:v>-3.0081300813008083</c:v>
                </c:pt>
                <c:pt idx="4">
                  <c:v>-2.5340553346306804</c:v>
                </c:pt>
                <c:pt idx="5">
                  <c:v>-1.8151850051771889</c:v>
                </c:pt>
                <c:pt idx="6">
                  <c:v>4.1983008925690957</c:v>
                </c:pt>
                <c:pt idx="7">
                  <c:v>8.380080383433274</c:v>
                </c:pt>
                <c:pt idx="8">
                  <c:v>11.842961934111717</c:v>
                </c:pt>
                <c:pt idx="9">
                  <c:v>10.825585399449045</c:v>
                </c:pt>
                <c:pt idx="10">
                  <c:v>4.1591842632154652</c:v>
                </c:pt>
                <c:pt idx="11">
                  <c:v>-2.5740689326934518</c:v>
                </c:pt>
                <c:pt idx="12">
                  <c:v>-5.5884350441447577</c:v>
                </c:pt>
                <c:pt idx="13">
                  <c:v>-4.1383462150930246</c:v>
                </c:pt>
                <c:pt idx="14">
                  <c:v>-2.514763584479407</c:v>
                </c:pt>
                <c:pt idx="15">
                  <c:v>-0.45595179938120456</c:v>
                </c:pt>
                <c:pt idx="16">
                  <c:v>1.2619463570033851</c:v>
                </c:pt>
                <c:pt idx="17">
                  <c:v>-1.8718473350485154</c:v>
                </c:pt>
                <c:pt idx="18">
                  <c:v>-1.8071676864594544</c:v>
                </c:pt>
                <c:pt idx="19">
                  <c:v>-0.19834778341240034</c:v>
                </c:pt>
                <c:pt idx="20">
                  <c:v>1.3680001623739058</c:v>
                </c:pt>
                <c:pt idx="21">
                  <c:v>6.0488449389954457</c:v>
                </c:pt>
                <c:pt idx="22">
                  <c:v>11.332394832726077</c:v>
                </c:pt>
                <c:pt idx="23">
                  <c:v>12.960108181203523</c:v>
                </c:pt>
                <c:pt idx="24">
                  <c:v>11.513625533107753</c:v>
                </c:pt>
                <c:pt idx="25">
                  <c:v>9.4025579629737788</c:v>
                </c:pt>
                <c:pt idx="26">
                  <c:v>3.7634906467328699</c:v>
                </c:pt>
                <c:pt idx="27">
                  <c:v>1.8056157137249729</c:v>
                </c:pt>
                <c:pt idx="28">
                  <c:v>1.170518868983228</c:v>
                </c:pt>
                <c:pt idx="29">
                  <c:v>1.0803928895531945</c:v>
                </c:pt>
                <c:pt idx="30">
                  <c:v>2.7971075552404745</c:v>
                </c:pt>
                <c:pt idx="31">
                  <c:v>3.2785643936208642</c:v>
                </c:pt>
                <c:pt idx="32">
                  <c:v>4.1100431891653688</c:v>
                </c:pt>
                <c:pt idx="33">
                  <c:v>4.4009832030569962</c:v>
                </c:pt>
                <c:pt idx="34">
                  <c:v>4.430992436383363</c:v>
                </c:pt>
                <c:pt idx="35">
                  <c:v>4.2799221848012658</c:v>
                </c:pt>
                <c:pt idx="36">
                  <c:v>3.9450257888721918</c:v>
                </c:pt>
                <c:pt idx="37">
                  <c:v>3.7058351403394418</c:v>
                </c:pt>
                <c:pt idx="38">
                  <c:v>3.6021661808101069</c:v>
                </c:pt>
                <c:pt idx="39">
                  <c:v>3.6634292321970019</c:v>
                </c:pt>
                <c:pt idx="40">
                  <c:v>3.8130943507314052</c:v>
                </c:pt>
              </c:numCache>
            </c:numRef>
          </c:val>
          <c:smooth val="0"/>
          <c:extLst xmlns:c16r2="http://schemas.microsoft.com/office/drawing/2015/06/chart">
            <c:ext xmlns:c16="http://schemas.microsoft.com/office/drawing/2014/chart" uri="{C3380CC4-5D6E-409C-BE32-E72D297353CC}">
              <c16:uniqueId val="{00000001-C414-45C2-B1D6-B8C842897B4E}"/>
            </c:ext>
          </c:extLst>
        </c:ser>
        <c:dLbls>
          <c:showLegendKey val="0"/>
          <c:showVal val="0"/>
          <c:showCatName val="0"/>
          <c:showSerName val="0"/>
          <c:showPercent val="0"/>
          <c:showBubbleSize val="0"/>
        </c:dLbls>
        <c:smooth val="0"/>
        <c:axId val="764750088"/>
        <c:axId val="764746560"/>
      </c:lineChart>
      <c:dateAx>
        <c:axId val="76475008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a:t>Quarterly</a:t>
                </a:r>
              </a:p>
            </c:rich>
          </c:tx>
          <c:overlay val="0"/>
        </c:title>
        <c:numFmt formatCode="yyyy" sourceLinked="0"/>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764746560"/>
        <c:crosses val="autoZero"/>
        <c:auto val="1"/>
        <c:lblOffset val="100"/>
        <c:baseTimeUnit val="months"/>
        <c:majorUnit val="2"/>
        <c:majorTimeUnit val="years"/>
      </c:dateAx>
      <c:valAx>
        <c:axId val="764746560"/>
        <c:scaling>
          <c:orientation val="minMax"/>
        </c:scaling>
        <c:delete val="0"/>
        <c:axPos val="l"/>
        <c:majorGridlines>
          <c:spPr>
            <a:ln>
              <a:solidFill>
                <a:schemeClr val="bg1">
                  <a:lumMod val="50000"/>
                </a:schemeClr>
              </a:solidFill>
            </a:ln>
          </c:spPr>
        </c:majorGridlines>
        <c:numFmt formatCode="#,##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764750088"/>
        <c:crosses val="autoZero"/>
        <c:crossBetween val="between"/>
      </c:valAx>
      <c:spPr>
        <a:noFill/>
        <a:ln w="25400">
          <a:noFill/>
        </a:ln>
      </c:spPr>
    </c:plotArea>
    <c:legend>
      <c:legendPos val="r"/>
      <c:layout>
        <c:manualLayout>
          <c:xMode val="edge"/>
          <c:yMode val="edge"/>
          <c:x val="8.8526011171680463E-2"/>
          <c:y val="0.94318181065954398"/>
          <c:w val="0.82062922134733163"/>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9653597146510525E-2"/>
          <c:y val="0.10904355687048069"/>
          <c:w val="0.91769825694865048"/>
          <c:h val="0.71867570277741544"/>
        </c:manualLayout>
      </c:layout>
      <c:lineChart>
        <c:grouping val="standard"/>
        <c:varyColors val="0"/>
        <c:ser>
          <c:idx val="0"/>
          <c:order val="0"/>
          <c:tx>
            <c:strRef>
              <c:f>'Data Fig 3.3'!$C$5</c:f>
              <c:strCache>
                <c:ptCount val="1"/>
                <c:pt idx="0">
                  <c:v>Budget Update</c:v>
                </c:pt>
              </c:strCache>
            </c:strRef>
          </c:tx>
          <c:spPr>
            <a:ln w="38100">
              <a:solidFill>
                <a:srgbClr val="0083AC"/>
              </a:solidFill>
            </a:ln>
          </c:spPr>
          <c:marker>
            <c:symbol val="none"/>
          </c:marker>
          <c:cat>
            <c:numRef>
              <c:f>'Data Fig 3.3'!$B$6:$B$18</c:f>
              <c:numCache>
                <c:formatCode>mmm\-yy</c:formatCode>
                <c:ptCount val="13"/>
                <c:pt idx="0">
                  <c:v>40330</c:v>
                </c:pt>
                <c:pt idx="1">
                  <c:v>40695</c:v>
                </c:pt>
                <c:pt idx="2">
                  <c:v>41061</c:v>
                </c:pt>
                <c:pt idx="3">
                  <c:v>41426</c:v>
                </c:pt>
                <c:pt idx="4">
                  <c:v>41791</c:v>
                </c:pt>
                <c:pt idx="5">
                  <c:v>42156</c:v>
                </c:pt>
                <c:pt idx="6">
                  <c:v>42522</c:v>
                </c:pt>
                <c:pt idx="7">
                  <c:v>42887</c:v>
                </c:pt>
                <c:pt idx="8">
                  <c:v>43252</c:v>
                </c:pt>
                <c:pt idx="9">
                  <c:v>43617</c:v>
                </c:pt>
                <c:pt idx="10">
                  <c:v>43983</c:v>
                </c:pt>
                <c:pt idx="11">
                  <c:v>44348</c:v>
                </c:pt>
                <c:pt idx="12">
                  <c:v>44713</c:v>
                </c:pt>
              </c:numCache>
            </c:numRef>
          </c:cat>
          <c:val>
            <c:numRef>
              <c:f>'Data Fig 3.3'!$C$6:$C$18</c:f>
              <c:numCache>
                <c:formatCode>0.0</c:formatCode>
                <c:ptCount val="13"/>
                <c:pt idx="0">
                  <c:v>13.591423647999513</c:v>
                </c:pt>
                <c:pt idx="1">
                  <c:v>19.498163301004841</c:v>
                </c:pt>
                <c:pt idx="2">
                  <c:v>23.55454114409498</c:v>
                </c:pt>
                <c:pt idx="3">
                  <c:v>25.52375466842204</c:v>
                </c:pt>
                <c:pt idx="4">
                  <c:v>25.324741178956266</c:v>
                </c:pt>
                <c:pt idx="5">
                  <c:v>24.745427905590997</c:v>
                </c:pt>
                <c:pt idx="6">
                  <c:v>24.009063537883726</c:v>
                </c:pt>
                <c:pt idx="7">
                  <c:v>21.690613376121362</c:v>
                </c:pt>
                <c:pt idx="8">
                  <c:v>20.757679884544018</c:v>
                </c:pt>
                <c:pt idx="9">
                  <c:v>21.078758072300229</c:v>
                </c:pt>
                <c:pt idx="10">
                  <c:v>20.584677986442522</c:v>
                </c:pt>
                <c:pt idx="11">
                  <c:v>20.198015660804071</c:v>
                </c:pt>
                <c:pt idx="12">
                  <c:v>19.141947214344523</c:v>
                </c:pt>
              </c:numCache>
            </c:numRef>
          </c:val>
          <c:smooth val="0"/>
          <c:extLst xmlns:c16r2="http://schemas.microsoft.com/office/drawing/2015/06/chart">
            <c:ext xmlns:c16="http://schemas.microsoft.com/office/drawing/2014/chart" uri="{C3380CC4-5D6E-409C-BE32-E72D297353CC}">
              <c16:uniqueId val="{00000000-F840-46CC-90B2-897711F78C83}"/>
            </c:ext>
          </c:extLst>
        </c:ser>
        <c:ser>
          <c:idx val="1"/>
          <c:order val="1"/>
          <c:tx>
            <c:strRef>
              <c:f>'Data Fig 3.3'!$D$5</c:f>
              <c:strCache>
                <c:ptCount val="1"/>
                <c:pt idx="0">
                  <c:v>Scenario One</c:v>
                </c:pt>
              </c:strCache>
            </c:strRef>
          </c:tx>
          <c:spPr>
            <a:ln w="38100">
              <a:solidFill>
                <a:srgbClr val="3E403A"/>
              </a:solidFill>
            </a:ln>
          </c:spPr>
          <c:marker>
            <c:symbol val="none"/>
          </c:marker>
          <c:cat>
            <c:numRef>
              <c:f>'Data Fig 3.3'!$B$6:$B$18</c:f>
              <c:numCache>
                <c:formatCode>mmm\-yy</c:formatCode>
                <c:ptCount val="13"/>
                <c:pt idx="0">
                  <c:v>40330</c:v>
                </c:pt>
                <c:pt idx="1">
                  <c:v>40695</c:v>
                </c:pt>
                <c:pt idx="2">
                  <c:v>41061</c:v>
                </c:pt>
                <c:pt idx="3">
                  <c:v>41426</c:v>
                </c:pt>
                <c:pt idx="4">
                  <c:v>41791</c:v>
                </c:pt>
                <c:pt idx="5">
                  <c:v>42156</c:v>
                </c:pt>
                <c:pt idx="6">
                  <c:v>42522</c:v>
                </c:pt>
                <c:pt idx="7">
                  <c:v>42887</c:v>
                </c:pt>
                <c:pt idx="8">
                  <c:v>43252</c:v>
                </c:pt>
                <c:pt idx="9">
                  <c:v>43617</c:v>
                </c:pt>
                <c:pt idx="10">
                  <c:v>43983</c:v>
                </c:pt>
                <c:pt idx="11">
                  <c:v>44348</c:v>
                </c:pt>
                <c:pt idx="12">
                  <c:v>44713</c:v>
                </c:pt>
              </c:numCache>
            </c:numRef>
          </c:cat>
          <c:val>
            <c:numRef>
              <c:f>'Data Fig 3.3'!$D$6:$D$18</c:f>
              <c:numCache>
                <c:formatCode>0.0</c:formatCode>
                <c:ptCount val="13"/>
                <c:pt idx="0">
                  <c:v>13.591423647999513</c:v>
                </c:pt>
                <c:pt idx="1">
                  <c:v>19.498163301004841</c:v>
                </c:pt>
                <c:pt idx="2">
                  <c:v>23.55454114409498</c:v>
                </c:pt>
                <c:pt idx="3">
                  <c:v>25.52375466842204</c:v>
                </c:pt>
                <c:pt idx="4">
                  <c:v>25.324741178956266</c:v>
                </c:pt>
                <c:pt idx="5">
                  <c:v>24.745427905590997</c:v>
                </c:pt>
                <c:pt idx="6">
                  <c:v>24.009063537883726</c:v>
                </c:pt>
                <c:pt idx="7">
                  <c:v>21.690613376121362</c:v>
                </c:pt>
                <c:pt idx="8">
                  <c:v>20.808399203025473</c:v>
                </c:pt>
                <c:pt idx="9">
                  <c:v>21.756820406268059</c:v>
                </c:pt>
                <c:pt idx="10">
                  <c:v>21.97869404143999</c:v>
                </c:pt>
                <c:pt idx="11">
                  <c:v>22.079709481522169</c:v>
                </c:pt>
                <c:pt idx="12">
                  <c:v>21.421881453644289</c:v>
                </c:pt>
              </c:numCache>
            </c:numRef>
          </c:val>
          <c:smooth val="0"/>
          <c:extLst xmlns:c16r2="http://schemas.microsoft.com/office/drawing/2015/06/chart">
            <c:ext xmlns:c16="http://schemas.microsoft.com/office/drawing/2014/chart" uri="{C3380CC4-5D6E-409C-BE32-E72D297353CC}">
              <c16:uniqueId val="{00000001-F840-46CC-90B2-897711F78C83}"/>
            </c:ext>
          </c:extLst>
        </c:ser>
        <c:ser>
          <c:idx val="2"/>
          <c:order val="2"/>
          <c:tx>
            <c:strRef>
              <c:f>'Data Fig 3.3'!$E$5</c:f>
              <c:strCache>
                <c:ptCount val="1"/>
                <c:pt idx="0">
                  <c:v>Scenario Two</c:v>
                </c:pt>
              </c:strCache>
            </c:strRef>
          </c:tx>
          <c:spPr>
            <a:ln w="38100">
              <a:solidFill>
                <a:srgbClr val="67A854"/>
              </a:solidFill>
            </a:ln>
          </c:spPr>
          <c:marker>
            <c:symbol val="none"/>
          </c:marker>
          <c:cat>
            <c:numRef>
              <c:f>'Data Fig 3.3'!$B$6:$B$18</c:f>
              <c:numCache>
                <c:formatCode>mmm\-yy</c:formatCode>
                <c:ptCount val="13"/>
                <c:pt idx="0">
                  <c:v>40330</c:v>
                </c:pt>
                <c:pt idx="1">
                  <c:v>40695</c:v>
                </c:pt>
                <c:pt idx="2">
                  <c:v>41061</c:v>
                </c:pt>
                <c:pt idx="3">
                  <c:v>41426</c:v>
                </c:pt>
                <c:pt idx="4">
                  <c:v>41791</c:v>
                </c:pt>
                <c:pt idx="5">
                  <c:v>42156</c:v>
                </c:pt>
                <c:pt idx="6">
                  <c:v>42522</c:v>
                </c:pt>
                <c:pt idx="7">
                  <c:v>42887</c:v>
                </c:pt>
                <c:pt idx="8">
                  <c:v>43252</c:v>
                </c:pt>
                <c:pt idx="9">
                  <c:v>43617</c:v>
                </c:pt>
                <c:pt idx="10">
                  <c:v>43983</c:v>
                </c:pt>
                <c:pt idx="11">
                  <c:v>44348</c:v>
                </c:pt>
                <c:pt idx="12">
                  <c:v>44713</c:v>
                </c:pt>
              </c:numCache>
            </c:numRef>
          </c:cat>
          <c:val>
            <c:numRef>
              <c:f>'Data Fig 3.3'!$E$6:$E$18</c:f>
              <c:numCache>
                <c:formatCode>0.0</c:formatCode>
                <c:ptCount val="13"/>
                <c:pt idx="0">
                  <c:v>13.591423647999513</c:v>
                </c:pt>
                <c:pt idx="1">
                  <c:v>19.498163301004841</c:v>
                </c:pt>
                <c:pt idx="2">
                  <c:v>23.55454114409498</c:v>
                </c:pt>
                <c:pt idx="3">
                  <c:v>25.52375466842204</c:v>
                </c:pt>
                <c:pt idx="4">
                  <c:v>25.324741178956266</c:v>
                </c:pt>
                <c:pt idx="5">
                  <c:v>24.745427905590997</c:v>
                </c:pt>
                <c:pt idx="6">
                  <c:v>24.009063537883726</c:v>
                </c:pt>
                <c:pt idx="7">
                  <c:v>21.690613376121362</c:v>
                </c:pt>
                <c:pt idx="8">
                  <c:v>20.774860834306917</c:v>
                </c:pt>
                <c:pt idx="9">
                  <c:v>20.986898132983946</c:v>
                </c:pt>
                <c:pt idx="10">
                  <c:v>20.135281888981968</c:v>
                </c:pt>
                <c:pt idx="11">
                  <c:v>19.195877506422939</c:v>
                </c:pt>
                <c:pt idx="12">
                  <c:v>17.443046103925369</c:v>
                </c:pt>
              </c:numCache>
            </c:numRef>
          </c:val>
          <c:smooth val="0"/>
          <c:extLst xmlns:c16r2="http://schemas.microsoft.com/office/drawing/2015/06/chart">
            <c:ext xmlns:c16="http://schemas.microsoft.com/office/drawing/2014/chart" uri="{C3380CC4-5D6E-409C-BE32-E72D297353CC}">
              <c16:uniqueId val="{00000002-F840-46CC-90B2-897711F78C83}"/>
            </c:ext>
          </c:extLst>
        </c:ser>
        <c:dLbls>
          <c:showLegendKey val="0"/>
          <c:showVal val="0"/>
          <c:showCatName val="0"/>
          <c:showSerName val="0"/>
          <c:showPercent val="0"/>
          <c:showBubbleSize val="0"/>
        </c:dLbls>
        <c:smooth val="0"/>
        <c:axId val="764743032"/>
        <c:axId val="764742248"/>
      </c:lineChart>
      <c:dateAx>
        <c:axId val="764743032"/>
        <c:scaling>
          <c:orientation val="minMax"/>
        </c:scaling>
        <c:delete val="0"/>
        <c:axPos val="b"/>
        <c:numFmt formatCode="yyyy" sourceLinked="0"/>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764742248"/>
        <c:crosses val="autoZero"/>
        <c:auto val="1"/>
        <c:lblOffset val="100"/>
        <c:baseTimeUnit val="months"/>
        <c:majorUnit val="1"/>
        <c:majorTimeUnit val="years"/>
      </c:dateAx>
      <c:valAx>
        <c:axId val="764742248"/>
        <c:scaling>
          <c:orientation val="minMax"/>
        </c:scaling>
        <c:delete val="0"/>
        <c:axPos val="l"/>
        <c:majorGridlines>
          <c:spPr>
            <a:ln>
              <a:solidFill>
                <a:schemeClr val="bg1">
                  <a:lumMod val="50000"/>
                </a:schemeClr>
              </a:solidFill>
            </a:ln>
          </c:spPr>
        </c:majorGridlines>
        <c:numFmt formatCode="#,##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764743032"/>
        <c:crosses val="autoZero"/>
        <c:crossBetween val="between"/>
      </c:valAx>
      <c:spPr>
        <a:noFill/>
        <a:ln w="25400">
          <a:noFill/>
        </a:ln>
      </c:spPr>
    </c:plotArea>
    <c:legend>
      <c:legendPos val="r"/>
      <c:layout>
        <c:manualLayout>
          <c:xMode val="edge"/>
          <c:yMode val="edge"/>
          <c:x val="8.8526011171680463E-2"/>
          <c:y val="0.94318181065954398"/>
          <c:w val="0.82062922134733163"/>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2"/>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445050137963527E-2"/>
          <c:y val="0.1090559034451402"/>
          <c:w val="0.89445777723542697"/>
          <c:h val="0.65592609585219164"/>
        </c:manualLayout>
      </c:layout>
      <c:lineChart>
        <c:grouping val="standard"/>
        <c:varyColors val="0"/>
        <c:ser>
          <c:idx val="0"/>
          <c:order val="0"/>
          <c:tx>
            <c:strRef>
              <c:f>'Data Fig 3.4'!$C$5</c:f>
              <c:strCache>
                <c:ptCount val="1"/>
                <c:pt idx="0">
                  <c:v>Budget Update </c:v>
                </c:pt>
              </c:strCache>
            </c:strRef>
          </c:tx>
          <c:spPr>
            <a:ln w="38100">
              <a:solidFill>
                <a:srgbClr val="0083AC"/>
              </a:solidFill>
            </a:ln>
          </c:spPr>
          <c:marker>
            <c:symbol val="none"/>
          </c:marker>
          <c:cat>
            <c:numRef>
              <c:f>'Data Fig 3.4'!$B$6:$B$95</c:f>
              <c:numCache>
                <c:formatCode>m/d/yyyy</c:formatCode>
                <c:ptCount val="90"/>
                <c:pt idx="0">
                  <c:v>36586</c:v>
                </c:pt>
                <c:pt idx="1">
                  <c:v>36678</c:v>
                </c:pt>
                <c:pt idx="2">
                  <c:v>36770</c:v>
                </c:pt>
                <c:pt idx="3">
                  <c:v>36861</c:v>
                </c:pt>
                <c:pt idx="4">
                  <c:v>36951</c:v>
                </c:pt>
                <c:pt idx="5">
                  <c:v>37043</c:v>
                </c:pt>
                <c:pt idx="6">
                  <c:v>37135</c:v>
                </c:pt>
                <c:pt idx="7">
                  <c:v>37226</c:v>
                </c:pt>
                <c:pt idx="8">
                  <c:v>37316</c:v>
                </c:pt>
                <c:pt idx="9">
                  <c:v>37408</c:v>
                </c:pt>
                <c:pt idx="10">
                  <c:v>37500</c:v>
                </c:pt>
                <c:pt idx="11">
                  <c:v>37591</c:v>
                </c:pt>
                <c:pt idx="12">
                  <c:v>37681</c:v>
                </c:pt>
                <c:pt idx="13">
                  <c:v>37773</c:v>
                </c:pt>
                <c:pt idx="14">
                  <c:v>37865</c:v>
                </c:pt>
                <c:pt idx="15">
                  <c:v>37956</c:v>
                </c:pt>
                <c:pt idx="16">
                  <c:v>38047</c:v>
                </c:pt>
                <c:pt idx="17">
                  <c:v>38139</c:v>
                </c:pt>
                <c:pt idx="18">
                  <c:v>38231</c:v>
                </c:pt>
                <c:pt idx="19">
                  <c:v>38322</c:v>
                </c:pt>
                <c:pt idx="20">
                  <c:v>38412</c:v>
                </c:pt>
                <c:pt idx="21">
                  <c:v>38504</c:v>
                </c:pt>
                <c:pt idx="22">
                  <c:v>38596</c:v>
                </c:pt>
                <c:pt idx="23">
                  <c:v>38687</c:v>
                </c:pt>
                <c:pt idx="24">
                  <c:v>38777</c:v>
                </c:pt>
                <c:pt idx="25">
                  <c:v>38869</c:v>
                </c:pt>
                <c:pt idx="26">
                  <c:v>38961</c:v>
                </c:pt>
                <c:pt idx="27">
                  <c:v>39052</c:v>
                </c:pt>
                <c:pt idx="28">
                  <c:v>39142</c:v>
                </c:pt>
                <c:pt idx="29">
                  <c:v>39234</c:v>
                </c:pt>
                <c:pt idx="30">
                  <c:v>39326</c:v>
                </c:pt>
                <c:pt idx="31">
                  <c:v>39417</c:v>
                </c:pt>
                <c:pt idx="32">
                  <c:v>39508</c:v>
                </c:pt>
                <c:pt idx="33">
                  <c:v>39600</c:v>
                </c:pt>
                <c:pt idx="34">
                  <c:v>39692</c:v>
                </c:pt>
                <c:pt idx="35">
                  <c:v>39783</c:v>
                </c:pt>
                <c:pt idx="36">
                  <c:v>39873</c:v>
                </c:pt>
                <c:pt idx="37">
                  <c:v>39965</c:v>
                </c:pt>
                <c:pt idx="38">
                  <c:v>40057</c:v>
                </c:pt>
                <c:pt idx="39">
                  <c:v>40148</c:v>
                </c:pt>
                <c:pt idx="40">
                  <c:v>40238</c:v>
                </c:pt>
                <c:pt idx="41">
                  <c:v>40330</c:v>
                </c:pt>
                <c:pt idx="42">
                  <c:v>40422</c:v>
                </c:pt>
                <c:pt idx="43">
                  <c:v>40513</c:v>
                </c:pt>
                <c:pt idx="44">
                  <c:v>40603</c:v>
                </c:pt>
                <c:pt idx="45">
                  <c:v>40695</c:v>
                </c:pt>
                <c:pt idx="46">
                  <c:v>40787</c:v>
                </c:pt>
                <c:pt idx="47">
                  <c:v>40878</c:v>
                </c:pt>
                <c:pt idx="48">
                  <c:v>40969</c:v>
                </c:pt>
                <c:pt idx="49">
                  <c:v>41061</c:v>
                </c:pt>
                <c:pt idx="50">
                  <c:v>41153</c:v>
                </c:pt>
                <c:pt idx="51">
                  <c:v>41244</c:v>
                </c:pt>
                <c:pt idx="52">
                  <c:v>41334</c:v>
                </c:pt>
                <c:pt idx="53">
                  <c:v>41426</c:v>
                </c:pt>
                <c:pt idx="54">
                  <c:v>41518</c:v>
                </c:pt>
                <c:pt idx="55">
                  <c:v>41609</c:v>
                </c:pt>
                <c:pt idx="56">
                  <c:v>41699</c:v>
                </c:pt>
                <c:pt idx="57">
                  <c:v>41791</c:v>
                </c:pt>
                <c:pt idx="58">
                  <c:v>41883</c:v>
                </c:pt>
                <c:pt idx="59">
                  <c:v>41974</c:v>
                </c:pt>
                <c:pt idx="60">
                  <c:v>42064</c:v>
                </c:pt>
                <c:pt idx="61">
                  <c:v>42156</c:v>
                </c:pt>
                <c:pt idx="62">
                  <c:v>42248</c:v>
                </c:pt>
                <c:pt idx="63">
                  <c:v>42339</c:v>
                </c:pt>
                <c:pt idx="64">
                  <c:v>42430</c:v>
                </c:pt>
                <c:pt idx="65">
                  <c:v>42522</c:v>
                </c:pt>
                <c:pt idx="66">
                  <c:v>42614</c:v>
                </c:pt>
                <c:pt idx="67">
                  <c:v>42705</c:v>
                </c:pt>
                <c:pt idx="68">
                  <c:v>42795</c:v>
                </c:pt>
                <c:pt idx="69">
                  <c:v>42887</c:v>
                </c:pt>
                <c:pt idx="70">
                  <c:v>42979</c:v>
                </c:pt>
                <c:pt idx="71">
                  <c:v>43070</c:v>
                </c:pt>
                <c:pt idx="72">
                  <c:v>43160</c:v>
                </c:pt>
                <c:pt idx="73">
                  <c:v>43252</c:v>
                </c:pt>
                <c:pt idx="74">
                  <c:v>43344</c:v>
                </c:pt>
                <c:pt idx="75">
                  <c:v>43435</c:v>
                </c:pt>
                <c:pt idx="76">
                  <c:v>43525</c:v>
                </c:pt>
                <c:pt idx="77">
                  <c:v>43617</c:v>
                </c:pt>
                <c:pt idx="78">
                  <c:v>43709</c:v>
                </c:pt>
                <c:pt idx="79">
                  <c:v>43800</c:v>
                </c:pt>
                <c:pt idx="80">
                  <c:v>43891</c:v>
                </c:pt>
                <c:pt idx="81">
                  <c:v>43983</c:v>
                </c:pt>
                <c:pt idx="82">
                  <c:v>44075</c:v>
                </c:pt>
                <c:pt idx="83">
                  <c:v>44166</c:v>
                </c:pt>
                <c:pt idx="84">
                  <c:v>44256</c:v>
                </c:pt>
                <c:pt idx="85">
                  <c:v>44348</c:v>
                </c:pt>
                <c:pt idx="86">
                  <c:v>44440</c:v>
                </c:pt>
                <c:pt idx="87">
                  <c:v>44531</c:v>
                </c:pt>
                <c:pt idx="88">
                  <c:v>44621</c:v>
                </c:pt>
                <c:pt idx="89">
                  <c:v>44713</c:v>
                </c:pt>
              </c:numCache>
            </c:numRef>
          </c:cat>
          <c:val>
            <c:numRef>
              <c:f>'Data Fig 3.4'!$C$6:$C$95</c:f>
              <c:numCache>
                <c:formatCode>0</c:formatCode>
                <c:ptCount val="90"/>
                <c:pt idx="0">
                  <c:v>-8990</c:v>
                </c:pt>
                <c:pt idx="1">
                  <c:v>-9780</c:v>
                </c:pt>
                <c:pt idx="2">
                  <c:v>-9780</c:v>
                </c:pt>
                <c:pt idx="3">
                  <c:v>-11580</c:v>
                </c:pt>
                <c:pt idx="4">
                  <c:v>-12630</c:v>
                </c:pt>
                <c:pt idx="5">
                  <c:v>-8620</c:v>
                </c:pt>
                <c:pt idx="6">
                  <c:v>-770</c:v>
                </c:pt>
                <c:pt idx="7">
                  <c:v>11190</c:v>
                </c:pt>
                <c:pt idx="8">
                  <c:v>24560</c:v>
                </c:pt>
                <c:pt idx="9">
                  <c:v>32810</c:v>
                </c:pt>
                <c:pt idx="10">
                  <c:v>37250</c:v>
                </c:pt>
                <c:pt idx="11">
                  <c:v>38740</c:v>
                </c:pt>
                <c:pt idx="12">
                  <c:v>41270</c:v>
                </c:pt>
                <c:pt idx="13">
                  <c:v>41960</c:v>
                </c:pt>
                <c:pt idx="14">
                  <c:v>39840</c:v>
                </c:pt>
                <c:pt idx="15">
                  <c:v>34380</c:v>
                </c:pt>
                <c:pt idx="16">
                  <c:v>28280</c:v>
                </c:pt>
                <c:pt idx="17">
                  <c:v>21510</c:v>
                </c:pt>
                <c:pt idx="18">
                  <c:v>17150</c:v>
                </c:pt>
                <c:pt idx="19">
                  <c:v>14550</c:v>
                </c:pt>
                <c:pt idx="20">
                  <c:v>10040</c:v>
                </c:pt>
                <c:pt idx="21">
                  <c:v>8960</c:v>
                </c:pt>
                <c:pt idx="22">
                  <c:v>6590</c:v>
                </c:pt>
                <c:pt idx="23">
                  <c:v>7250</c:v>
                </c:pt>
                <c:pt idx="24">
                  <c:v>9650</c:v>
                </c:pt>
                <c:pt idx="25">
                  <c:v>10510</c:v>
                </c:pt>
                <c:pt idx="26">
                  <c:v>13080</c:v>
                </c:pt>
                <c:pt idx="27">
                  <c:v>14510</c:v>
                </c:pt>
                <c:pt idx="28">
                  <c:v>12330</c:v>
                </c:pt>
                <c:pt idx="29">
                  <c:v>10430</c:v>
                </c:pt>
                <c:pt idx="30">
                  <c:v>8370</c:v>
                </c:pt>
                <c:pt idx="31">
                  <c:v>5390</c:v>
                </c:pt>
                <c:pt idx="32">
                  <c:v>4740</c:v>
                </c:pt>
                <c:pt idx="33">
                  <c:v>5280</c:v>
                </c:pt>
                <c:pt idx="34" formatCode="0.0">
                  <c:v>4620</c:v>
                </c:pt>
                <c:pt idx="35" formatCode="0.0">
                  <c:v>4000</c:v>
                </c:pt>
                <c:pt idx="36" formatCode="0.0">
                  <c:v>7170</c:v>
                </c:pt>
                <c:pt idx="37" formatCode="0.0">
                  <c:v>12130</c:v>
                </c:pt>
                <c:pt idx="38" formatCode="0.0">
                  <c:v>16910</c:v>
                </c:pt>
                <c:pt idx="39" formatCode="0.0">
                  <c:v>21710</c:v>
                </c:pt>
                <c:pt idx="40" formatCode="0.0">
                  <c:v>21510</c:v>
                </c:pt>
                <c:pt idx="41" formatCode="0.0">
                  <c:v>16510</c:v>
                </c:pt>
                <c:pt idx="42" formatCode="0.0">
                  <c:v>13680</c:v>
                </c:pt>
                <c:pt idx="43" formatCode="0.0">
                  <c:v>9920</c:v>
                </c:pt>
                <c:pt idx="44" formatCode="0.0">
                  <c:v>6510</c:v>
                </c:pt>
                <c:pt idx="45" formatCode="0.0">
                  <c:v>4140</c:v>
                </c:pt>
                <c:pt idx="46" formatCode="0.0">
                  <c:v>720</c:v>
                </c:pt>
                <c:pt idx="47" formatCode="0.0">
                  <c:v>-2080</c:v>
                </c:pt>
                <c:pt idx="48" formatCode="0.0">
                  <c:v>-3440</c:v>
                </c:pt>
                <c:pt idx="49" formatCode="0.0">
                  <c:v>-3230</c:v>
                </c:pt>
                <c:pt idx="50" formatCode="0.0">
                  <c:v>-3210</c:v>
                </c:pt>
                <c:pt idx="51" formatCode="0.0">
                  <c:v>-1080</c:v>
                </c:pt>
                <c:pt idx="52" formatCode="0.0">
                  <c:v>2130</c:v>
                </c:pt>
                <c:pt idx="53" formatCode="0.0">
                  <c:v>8110</c:v>
                </c:pt>
                <c:pt idx="54" formatCode="0.0">
                  <c:v>15560</c:v>
                </c:pt>
                <c:pt idx="55" formatCode="0.0">
                  <c:v>23210</c:v>
                </c:pt>
                <c:pt idx="56" formatCode="0.0">
                  <c:v>31430</c:v>
                </c:pt>
                <c:pt idx="57" formatCode="0.0">
                  <c:v>38570</c:v>
                </c:pt>
                <c:pt idx="58" formatCode="0.0">
                  <c:v>45700</c:v>
                </c:pt>
                <c:pt idx="59" formatCode="0.0">
                  <c:v>51210</c:v>
                </c:pt>
                <c:pt idx="60" formatCode="0.0">
                  <c:v>55820</c:v>
                </c:pt>
                <c:pt idx="61" formatCode="0.0">
                  <c:v>58390</c:v>
                </c:pt>
                <c:pt idx="62" formatCode="0.0">
                  <c:v>61290</c:v>
                </c:pt>
                <c:pt idx="63" formatCode="0.0">
                  <c:v>64890</c:v>
                </c:pt>
                <c:pt idx="64" formatCode="0.0">
                  <c:v>67190</c:v>
                </c:pt>
                <c:pt idx="65" formatCode="0.0">
                  <c:v>69030</c:v>
                </c:pt>
                <c:pt idx="66" formatCode="0.0">
                  <c:v>69930</c:v>
                </c:pt>
                <c:pt idx="67" formatCode="0.0">
                  <c:v>70370</c:v>
                </c:pt>
                <c:pt idx="68" formatCode="0.0">
                  <c:v>71450</c:v>
                </c:pt>
                <c:pt idx="69" formatCode="0.0">
                  <c:v>72450</c:v>
                </c:pt>
                <c:pt idx="70" formatCode="0.0">
                  <c:v>71040</c:v>
                </c:pt>
                <c:pt idx="71" formatCode="0.0">
                  <c:v>69930</c:v>
                </c:pt>
                <c:pt idx="72">
                  <c:v>68120</c:v>
                </c:pt>
                <c:pt idx="73">
                  <c:v>65740</c:v>
                </c:pt>
                <c:pt idx="74">
                  <c:v>64042</c:v>
                </c:pt>
                <c:pt idx="75">
                  <c:v>60535</c:v>
                </c:pt>
                <c:pt idx="76">
                  <c:v>56435</c:v>
                </c:pt>
                <c:pt idx="77">
                  <c:v>52415</c:v>
                </c:pt>
                <c:pt idx="78">
                  <c:v>48403</c:v>
                </c:pt>
                <c:pt idx="79">
                  <c:v>44400</c:v>
                </c:pt>
                <c:pt idx="80">
                  <c:v>40900</c:v>
                </c:pt>
                <c:pt idx="81">
                  <c:v>37900</c:v>
                </c:pt>
                <c:pt idx="82">
                  <c:v>35500</c:v>
                </c:pt>
                <c:pt idx="83">
                  <c:v>33600</c:v>
                </c:pt>
                <c:pt idx="84">
                  <c:v>31700</c:v>
                </c:pt>
                <c:pt idx="85">
                  <c:v>29800</c:v>
                </c:pt>
                <c:pt idx="86">
                  <c:v>27850</c:v>
                </c:pt>
                <c:pt idx="87">
                  <c:v>26400</c:v>
                </c:pt>
                <c:pt idx="88">
                  <c:v>25450</c:v>
                </c:pt>
                <c:pt idx="89">
                  <c:v>25000</c:v>
                </c:pt>
              </c:numCache>
            </c:numRef>
          </c:val>
          <c:smooth val="0"/>
          <c:extLst xmlns:c16r2="http://schemas.microsoft.com/office/drawing/2015/06/chart">
            <c:ext xmlns:c16="http://schemas.microsoft.com/office/drawing/2014/chart" uri="{C3380CC4-5D6E-409C-BE32-E72D297353CC}">
              <c16:uniqueId val="{00000000-41AE-42DC-A61E-E6F19C82E3CF}"/>
            </c:ext>
          </c:extLst>
        </c:ser>
        <c:ser>
          <c:idx val="2"/>
          <c:order val="1"/>
          <c:tx>
            <c:strRef>
              <c:f>'Data Fig 3.4'!$D$5</c:f>
              <c:strCache>
                <c:ptCount val="1"/>
                <c:pt idx="0">
                  <c:v>Scenario Two</c:v>
                </c:pt>
              </c:strCache>
            </c:strRef>
          </c:tx>
          <c:spPr>
            <a:ln w="38100">
              <a:solidFill>
                <a:srgbClr val="3E403A"/>
              </a:solidFill>
            </a:ln>
          </c:spPr>
          <c:marker>
            <c:symbol val="none"/>
          </c:marker>
          <c:cat>
            <c:numRef>
              <c:f>'Data Fig 3.4'!$B$6:$B$95</c:f>
              <c:numCache>
                <c:formatCode>m/d/yyyy</c:formatCode>
                <c:ptCount val="90"/>
                <c:pt idx="0">
                  <c:v>36586</c:v>
                </c:pt>
                <c:pt idx="1">
                  <c:v>36678</c:v>
                </c:pt>
                <c:pt idx="2">
                  <c:v>36770</c:v>
                </c:pt>
                <c:pt idx="3">
                  <c:v>36861</c:v>
                </c:pt>
                <c:pt idx="4">
                  <c:v>36951</c:v>
                </c:pt>
                <c:pt idx="5">
                  <c:v>37043</c:v>
                </c:pt>
                <c:pt idx="6">
                  <c:v>37135</c:v>
                </c:pt>
                <c:pt idx="7">
                  <c:v>37226</c:v>
                </c:pt>
                <c:pt idx="8">
                  <c:v>37316</c:v>
                </c:pt>
                <c:pt idx="9">
                  <c:v>37408</c:v>
                </c:pt>
                <c:pt idx="10">
                  <c:v>37500</c:v>
                </c:pt>
                <c:pt idx="11">
                  <c:v>37591</c:v>
                </c:pt>
                <c:pt idx="12">
                  <c:v>37681</c:v>
                </c:pt>
                <c:pt idx="13">
                  <c:v>37773</c:v>
                </c:pt>
                <c:pt idx="14">
                  <c:v>37865</c:v>
                </c:pt>
                <c:pt idx="15">
                  <c:v>37956</c:v>
                </c:pt>
                <c:pt idx="16">
                  <c:v>38047</c:v>
                </c:pt>
                <c:pt idx="17">
                  <c:v>38139</c:v>
                </c:pt>
                <c:pt idx="18">
                  <c:v>38231</c:v>
                </c:pt>
                <c:pt idx="19">
                  <c:v>38322</c:v>
                </c:pt>
                <c:pt idx="20">
                  <c:v>38412</c:v>
                </c:pt>
                <c:pt idx="21">
                  <c:v>38504</c:v>
                </c:pt>
                <c:pt idx="22">
                  <c:v>38596</c:v>
                </c:pt>
                <c:pt idx="23">
                  <c:v>38687</c:v>
                </c:pt>
                <c:pt idx="24">
                  <c:v>38777</c:v>
                </c:pt>
                <c:pt idx="25">
                  <c:v>38869</c:v>
                </c:pt>
                <c:pt idx="26">
                  <c:v>38961</c:v>
                </c:pt>
                <c:pt idx="27">
                  <c:v>39052</c:v>
                </c:pt>
                <c:pt idx="28">
                  <c:v>39142</c:v>
                </c:pt>
                <c:pt idx="29">
                  <c:v>39234</c:v>
                </c:pt>
                <c:pt idx="30">
                  <c:v>39326</c:v>
                </c:pt>
                <c:pt idx="31">
                  <c:v>39417</c:v>
                </c:pt>
                <c:pt idx="32">
                  <c:v>39508</c:v>
                </c:pt>
                <c:pt idx="33">
                  <c:v>39600</c:v>
                </c:pt>
                <c:pt idx="34">
                  <c:v>39692</c:v>
                </c:pt>
                <c:pt idx="35">
                  <c:v>39783</c:v>
                </c:pt>
                <c:pt idx="36">
                  <c:v>39873</c:v>
                </c:pt>
                <c:pt idx="37">
                  <c:v>39965</c:v>
                </c:pt>
                <c:pt idx="38">
                  <c:v>40057</c:v>
                </c:pt>
                <c:pt idx="39">
                  <c:v>40148</c:v>
                </c:pt>
                <c:pt idx="40">
                  <c:v>40238</c:v>
                </c:pt>
                <c:pt idx="41">
                  <c:v>40330</c:v>
                </c:pt>
                <c:pt idx="42">
                  <c:v>40422</c:v>
                </c:pt>
                <c:pt idx="43">
                  <c:v>40513</c:v>
                </c:pt>
                <c:pt idx="44">
                  <c:v>40603</c:v>
                </c:pt>
                <c:pt idx="45">
                  <c:v>40695</c:v>
                </c:pt>
                <c:pt idx="46">
                  <c:v>40787</c:v>
                </c:pt>
                <c:pt idx="47">
                  <c:v>40878</c:v>
                </c:pt>
                <c:pt idx="48">
                  <c:v>40969</c:v>
                </c:pt>
                <c:pt idx="49">
                  <c:v>41061</c:v>
                </c:pt>
                <c:pt idx="50">
                  <c:v>41153</c:v>
                </c:pt>
                <c:pt idx="51">
                  <c:v>41244</c:v>
                </c:pt>
                <c:pt idx="52">
                  <c:v>41334</c:v>
                </c:pt>
                <c:pt idx="53">
                  <c:v>41426</c:v>
                </c:pt>
                <c:pt idx="54">
                  <c:v>41518</c:v>
                </c:pt>
                <c:pt idx="55">
                  <c:v>41609</c:v>
                </c:pt>
                <c:pt idx="56">
                  <c:v>41699</c:v>
                </c:pt>
                <c:pt idx="57">
                  <c:v>41791</c:v>
                </c:pt>
                <c:pt idx="58">
                  <c:v>41883</c:v>
                </c:pt>
                <c:pt idx="59">
                  <c:v>41974</c:v>
                </c:pt>
                <c:pt idx="60">
                  <c:v>42064</c:v>
                </c:pt>
                <c:pt idx="61">
                  <c:v>42156</c:v>
                </c:pt>
                <c:pt idx="62">
                  <c:v>42248</c:v>
                </c:pt>
                <c:pt idx="63">
                  <c:v>42339</c:v>
                </c:pt>
                <c:pt idx="64">
                  <c:v>42430</c:v>
                </c:pt>
                <c:pt idx="65">
                  <c:v>42522</c:v>
                </c:pt>
                <c:pt idx="66">
                  <c:v>42614</c:v>
                </c:pt>
                <c:pt idx="67">
                  <c:v>42705</c:v>
                </c:pt>
                <c:pt idx="68">
                  <c:v>42795</c:v>
                </c:pt>
                <c:pt idx="69">
                  <c:v>42887</c:v>
                </c:pt>
                <c:pt idx="70">
                  <c:v>42979</c:v>
                </c:pt>
                <c:pt idx="71">
                  <c:v>43070</c:v>
                </c:pt>
                <c:pt idx="72">
                  <c:v>43160</c:v>
                </c:pt>
                <c:pt idx="73">
                  <c:v>43252</c:v>
                </c:pt>
                <c:pt idx="74">
                  <c:v>43344</c:v>
                </c:pt>
                <c:pt idx="75">
                  <c:v>43435</c:v>
                </c:pt>
                <c:pt idx="76">
                  <c:v>43525</c:v>
                </c:pt>
                <c:pt idx="77">
                  <c:v>43617</c:v>
                </c:pt>
                <c:pt idx="78">
                  <c:v>43709</c:v>
                </c:pt>
                <c:pt idx="79">
                  <c:v>43800</c:v>
                </c:pt>
                <c:pt idx="80">
                  <c:v>43891</c:v>
                </c:pt>
                <c:pt idx="81">
                  <c:v>43983</c:v>
                </c:pt>
                <c:pt idx="82">
                  <c:v>44075</c:v>
                </c:pt>
                <c:pt idx="83">
                  <c:v>44166</c:v>
                </c:pt>
                <c:pt idx="84">
                  <c:v>44256</c:v>
                </c:pt>
                <c:pt idx="85">
                  <c:v>44348</c:v>
                </c:pt>
                <c:pt idx="86">
                  <c:v>44440</c:v>
                </c:pt>
                <c:pt idx="87">
                  <c:v>44531</c:v>
                </c:pt>
                <c:pt idx="88">
                  <c:v>44621</c:v>
                </c:pt>
                <c:pt idx="89">
                  <c:v>44713</c:v>
                </c:pt>
              </c:numCache>
            </c:numRef>
          </c:cat>
          <c:val>
            <c:numRef>
              <c:f>'Data Fig 3.4'!$D$6:$D$95</c:f>
              <c:numCache>
                <c:formatCode>0</c:formatCode>
                <c:ptCount val="90"/>
                <c:pt idx="0">
                  <c:v>-8990</c:v>
                </c:pt>
                <c:pt idx="1">
                  <c:v>-9780</c:v>
                </c:pt>
                <c:pt idx="2">
                  <c:v>-9780</c:v>
                </c:pt>
                <c:pt idx="3">
                  <c:v>-11580</c:v>
                </c:pt>
                <c:pt idx="4">
                  <c:v>-12630</c:v>
                </c:pt>
                <c:pt idx="5">
                  <c:v>-8620</c:v>
                </c:pt>
                <c:pt idx="6">
                  <c:v>-770</c:v>
                </c:pt>
                <c:pt idx="7">
                  <c:v>11190</c:v>
                </c:pt>
                <c:pt idx="8">
                  <c:v>24560</c:v>
                </c:pt>
                <c:pt idx="9">
                  <c:v>32810</c:v>
                </c:pt>
                <c:pt idx="10">
                  <c:v>37250</c:v>
                </c:pt>
                <c:pt idx="11">
                  <c:v>38740</c:v>
                </c:pt>
                <c:pt idx="12">
                  <c:v>41270</c:v>
                </c:pt>
                <c:pt idx="13">
                  <c:v>41960</c:v>
                </c:pt>
                <c:pt idx="14">
                  <c:v>39840</c:v>
                </c:pt>
                <c:pt idx="15">
                  <c:v>34380</c:v>
                </c:pt>
                <c:pt idx="16">
                  <c:v>28280</c:v>
                </c:pt>
                <c:pt idx="17">
                  <c:v>21510</c:v>
                </c:pt>
                <c:pt idx="18">
                  <c:v>17150</c:v>
                </c:pt>
                <c:pt idx="19">
                  <c:v>14550</c:v>
                </c:pt>
                <c:pt idx="20">
                  <c:v>10040</c:v>
                </c:pt>
                <c:pt idx="21">
                  <c:v>8960</c:v>
                </c:pt>
                <c:pt idx="22">
                  <c:v>6590</c:v>
                </c:pt>
                <c:pt idx="23">
                  <c:v>7250</c:v>
                </c:pt>
                <c:pt idx="24">
                  <c:v>9650</c:v>
                </c:pt>
                <c:pt idx="25">
                  <c:v>10510</c:v>
                </c:pt>
                <c:pt idx="26">
                  <c:v>13080</c:v>
                </c:pt>
                <c:pt idx="27">
                  <c:v>14510</c:v>
                </c:pt>
                <c:pt idx="28">
                  <c:v>12330</c:v>
                </c:pt>
                <c:pt idx="29">
                  <c:v>10430</c:v>
                </c:pt>
                <c:pt idx="30">
                  <c:v>8370</c:v>
                </c:pt>
                <c:pt idx="31">
                  <c:v>5390</c:v>
                </c:pt>
                <c:pt idx="32">
                  <c:v>4740</c:v>
                </c:pt>
                <c:pt idx="33">
                  <c:v>5280</c:v>
                </c:pt>
                <c:pt idx="34" formatCode="0.0">
                  <c:v>4620</c:v>
                </c:pt>
                <c:pt idx="35" formatCode="0.0">
                  <c:v>4000</c:v>
                </c:pt>
                <c:pt idx="36" formatCode="0.0">
                  <c:v>7170</c:v>
                </c:pt>
                <c:pt idx="37" formatCode="0.0">
                  <c:v>12130</c:v>
                </c:pt>
                <c:pt idx="38" formatCode="0.0">
                  <c:v>16910</c:v>
                </c:pt>
                <c:pt idx="39" formatCode="0.0">
                  <c:v>21710</c:v>
                </c:pt>
                <c:pt idx="40" formatCode="0.0">
                  <c:v>21510</c:v>
                </c:pt>
                <c:pt idx="41" formatCode="0.0">
                  <c:v>16510</c:v>
                </c:pt>
                <c:pt idx="42" formatCode="0.0">
                  <c:v>13680</c:v>
                </c:pt>
                <c:pt idx="43" formatCode="0.0">
                  <c:v>9920</c:v>
                </c:pt>
                <c:pt idx="44" formatCode="0.0">
                  <c:v>6510</c:v>
                </c:pt>
                <c:pt idx="45" formatCode="0.0">
                  <c:v>4140</c:v>
                </c:pt>
                <c:pt idx="46" formatCode="0.0">
                  <c:v>720</c:v>
                </c:pt>
                <c:pt idx="47" formatCode="0.0">
                  <c:v>-2080</c:v>
                </c:pt>
                <c:pt idx="48" formatCode="0.0">
                  <c:v>-3440</c:v>
                </c:pt>
                <c:pt idx="49" formatCode="0.0">
                  <c:v>-3230</c:v>
                </c:pt>
                <c:pt idx="50" formatCode="0.0">
                  <c:v>-3210</c:v>
                </c:pt>
                <c:pt idx="51" formatCode="0.0">
                  <c:v>-1080</c:v>
                </c:pt>
                <c:pt idx="52" formatCode="0.0">
                  <c:v>2130</c:v>
                </c:pt>
                <c:pt idx="53" formatCode="0.0">
                  <c:v>8110</c:v>
                </c:pt>
                <c:pt idx="54" formatCode="0.0">
                  <c:v>15560</c:v>
                </c:pt>
                <c:pt idx="55" formatCode="0.0">
                  <c:v>23210</c:v>
                </c:pt>
                <c:pt idx="56" formatCode="0.0">
                  <c:v>31430</c:v>
                </c:pt>
                <c:pt idx="57" formatCode="0.0">
                  <c:v>38570</c:v>
                </c:pt>
                <c:pt idx="58" formatCode="0.0">
                  <c:v>45700</c:v>
                </c:pt>
                <c:pt idx="59" formatCode="0.0">
                  <c:v>51210</c:v>
                </c:pt>
                <c:pt idx="60" formatCode="0.0">
                  <c:v>55820</c:v>
                </c:pt>
                <c:pt idx="61" formatCode="0.0">
                  <c:v>58390</c:v>
                </c:pt>
                <c:pt idx="62" formatCode="0.0">
                  <c:v>61290</c:v>
                </c:pt>
                <c:pt idx="63" formatCode="0.0">
                  <c:v>64890</c:v>
                </c:pt>
                <c:pt idx="64" formatCode="0.0">
                  <c:v>67190</c:v>
                </c:pt>
                <c:pt idx="65" formatCode="0.0">
                  <c:v>69030</c:v>
                </c:pt>
                <c:pt idx="66" formatCode="0.0">
                  <c:v>69930</c:v>
                </c:pt>
                <c:pt idx="67" formatCode="0.0">
                  <c:v>70370</c:v>
                </c:pt>
                <c:pt idx="68" formatCode="0.0">
                  <c:v>71450</c:v>
                </c:pt>
                <c:pt idx="69" formatCode="0.0">
                  <c:v>72450</c:v>
                </c:pt>
                <c:pt idx="70" formatCode="0.0">
                  <c:v>71040</c:v>
                </c:pt>
                <c:pt idx="71" formatCode="0.0">
                  <c:v>69930</c:v>
                </c:pt>
                <c:pt idx="72" formatCode="0.0">
                  <c:v>67297</c:v>
                </c:pt>
                <c:pt idx="73" formatCode="0.0">
                  <c:v>66175</c:v>
                </c:pt>
                <c:pt idx="74" formatCode="0.0">
                  <c:v>66177</c:v>
                </c:pt>
                <c:pt idx="75" formatCode="0.0">
                  <c:v>65976</c:v>
                </c:pt>
                <c:pt idx="76" formatCode="0.0">
                  <c:v>63415</c:v>
                </c:pt>
                <c:pt idx="77" formatCode="0.0">
                  <c:v>60619</c:v>
                </c:pt>
                <c:pt idx="78" formatCode="0.0">
                  <c:v>57933</c:v>
                </c:pt>
                <c:pt idx="79" formatCode="0.0">
                  <c:v>55611</c:v>
                </c:pt>
                <c:pt idx="80" formatCode="0.0">
                  <c:v>53729</c:v>
                </c:pt>
                <c:pt idx="81" formatCode="0.0">
                  <c:v>52185</c:v>
                </c:pt>
                <c:pt idx="82" formatCode="0.0">
                  <c:v>50859</c:v>
                </c:pt>
                <c:pt idx="83" formatCode="0.0">
                  <c:v>49727</c:v>
                </c:pt>
                <c:pt idx="84" formatCode="0.0">
                  <c:v>48752</c:v>
                </c:pt>
                <c:pt idx="85" formatCode="0.0">
                  <c:v>47886</c:v>
                </c:pt>
                <c:pt idx="86" formatCode="0.0">
                  <c:v>47082</c:v>
                </c:pt>
                <c:pt idx="87" formatCode="0.0">
                  <c:v>46317</c:v>
                </c:pt>
                <c:pt idx="88" formatCode="General">
                  <c:v>45591</c:v>
                </c:pt>
                <c:pt idx="89" formatCode="General">
                  <c:v>44920</c:v>
                </c:pt>
              </c:numCache>
            </c:numRef>
          </c:val>
          <c:smooth val="0"/>
          <c:extLst xmlns:c16r2="http://schemas.microsoft.com/office/drawing/2015/06/chart">
            <c:ext xmlns:c16="http://schemas.microsoft.com/office/drawing/2014/chart" uri="{C3380CC4-5D6E-409C-BE32-E72D297353CC}">
              <c16:uniqueId val="{00000001-41AE-42DC-A61E-E6F19C82E3CF}"/>
            </c:ext>
          </c:extLst>
        </c:ser>
        <c:dLbls>
          <c:showLegendKey val="0"/>
          <c:showVal val="0"/>
          <c:showCatName val="0"/>
          <c:showSerName val="0"/>
          <c:showPercent val="0"/>
          <c:showBubbleSize val="0"/>
        </c:dLbls>
        <c:smooth val="0"/>
        <c:axId val="764751264"/>
        <c:axId val="764752440"/>
      </c:lineChart>
      <c:dateAx>
        <c:axId val="764751264"/>
        <c:scaling>
          <c:orientation val="minMax"/>
          <c:max val="44805"/>
        </c:scaling>
        <c:delete val="0"/>
        <c:axPos val="b"/>
        <c:title>
          <c:tx>
            <c:rich>
              <a:bodyPr/>
              <a:lstStyle/>
              <a:p>
                <a:pPr>
                  <a:defRPr b="1"/>
                </a:pPr>
                <a:r>
                  <a:rPr lang="en-NZ" b="1"/>
                  <a:t>Annual</a:t>
                </a:r>
              </a:p>
            </c:rich>
          </c:tx>
          <c:layout>
            <c:manualLayout>
              <c:xMode val="edge"/>
              <c:yMode val="edge"/>
              <c:x val="0.44116155739153295"/>
              <c:y val="0.841638947086217"/>
            </c:manualLayout>
          </c:layout>
          <c:overlay val="0"/>
        </c:title>
        <c:numFmt formatCode="yyyy" sourceLinked="0"/>
        <c:majorTickMark val="none"/>
        <c:minorTickMark val="none"/>
        <c:tickLblPos val="low"/>
        <c:spPr>
          <a:ln/>
        </c:spPr>
        <c:txPr>
          <a:bodyPr rot="0" vert="horz"/>
          <a:lstStyle/>
          <a:p>
            <a:pPr>
              <a:defRPr/>
            </a:pPr>
            <a:endParaRPr lang="en-US"/>
          </a:p>
        </c:txPr>
        <c:crossAx val="764752440"/>
        <c:crosses val="autoZero"/>
        <c:auto val="0"/>
        <c:lblOffset val="100"/>
        <c:baseTimeUnit val="months"/>
        <c:majorUnit val="4"/>
        <c:majorTimeUnit val="years"/>
      </c:dateAx>
      <c:valAx>
        <c:axId val="764752440"/>
        <c:scaling>
          <c:orientation val="minMax"/>
        </c:scaling>
        <c:delete val="0"/>
        <c:axPos val="l"/>
        <c:majorGridlines>
          <c:spPr>
            <a:ln>
              <a:solidFill>
                <a:schemeClr val="bg1">
                  <a:lumMod val="50000"/>
                </a:schemeClr>
              </a:solidFill>
            </a:ln>
          </c:spPr>
        </c:majorGridlines>
        <c:numFmt formatCode="#,##0" sourceLinked="0"/>
        <c:majorTickMark val="out"/>
        <c:minorTickMark val="none"/>
        <c:tickLblPos val="nextTo"/>
        <c:spPr>
          <a:ln>
            <a:noFill/>
          </a:ln>
        </c:spPr>
        <c:txPr>
          <a:bodyPr rot="0" vert="horz"/>
          <a:lstStyle/>
          <a:p>
            <a:pPr>
              <a:defRPr/>
            </a:pPr>
            <a:endParaRPr lang="en-US"/>
          </a:p>
        </c:txPr>
        <c:crossAx val="764751264"/>
        <c:crosses val="autoZero"/>
        <c:crossBetween val="between"/>
      </c:valAx>
      <c:spPr>
        <a:noFill/>
        <a:ln w="25400">
          <a:noFill/>
        </a:ln>
      </c:spPr>
    </c:plotArea>
    <c:legend>
      <c:legendPos val="r"/>
      <c:layout>
        <c:manualLayout>
          <c:xMode val="edge"/>
          <c:yMode val="edge"/>
          <c:x val="1.604134867756914E-2"/>
          <c:y val="0.87976423419513516"/>
          <c:w val="0.98395865132243088"/>
          <c:h val="0.12023576580486495"/>
        </c:manualLayout>
      </c:layout>
      <c:overlay val="0"/>
    </c:legend>
    <c:plotVisOnly val="1"/>
    <c:dispBlanksAs val="gap"/>
    <c:showDLblsOverMax val="0"/>
  </c:chart>
  <c:spPr>
    <a:noFill/>
    <a:ln>
      <a:noFill/>
    </a:ln>
  </c:spPr>
  <c:txPr>
    <a:bodyPr/>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userShapes r:id="rId1"/>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445050137963527E-2"/>
          <c:y val="0.1090559034451402"/>
          <c:w val="0.89445777723542697"/>
          <c:h val="0.65592609585219164"/>
        </c:manualLayout>
      </c:layout>
      <c:lineChart>
        <c:grouping val="standard"/>
        <c:varyColors val="0"/>
        <c:ser>
          <c:idx val="0"/>
          <c:order val="0"/>
          <c:tx>
            <c:strRef>
              <c:f>'Data Fig 3.5'!$C$5</c:f>
              <c:strCache>
                <c:ptCount val="1"/>
                <c:pt idx="0">
                  <c:v>Budget Update </c:v>
                </c:pt>
              </c:strCache>
            </c:strRef>
          </c:tx>
          <c:spPr>
            <a:ln w="38100">
              <a:solidFill>
                <a:srgbClr val="0083AC"/>
              </a:solidFill>
            </a:ln>
          </c:spPr>
          <c:marker>
            <c:symbol val="none"/>
          </c:marker>
          <c:cat>
            <c:numRef>
              <c:f>'Data Fig 3.5'!$B$6:$B$73</c:f>
              <c:numCache>
                <c:formatCode>m/d/yyyy</c:formatCode>
                <c:ptCount val="68"/>
                <c:pt idx="0">
                  <c:v>38596</c:v>
                </c:pt>
                <c:pt idx="1">
                  <c:v>38687</c:v>
                </c:pt>
                <c:pt idx="2">
                  <c:v>38777</c:v>
                </c:pt>
                <c:pt idx="3">
                  <c:v>38869</c:v>
                </c:pt>
                <c:pt idx="4">
                  <c:v>38961</c:v>
                </c:pt>
                <c:pt idx="5">
                  <c:v>39052</c:v>
                </c:pt>
                <c:pt idx="6">
                  <c:v>39142</c:v>
                </c:pt>
                <c:pt idx="7">
                  <c:v>39234</c:v>
                </c:pt>
                <c:pt idx="8">
                  <c:v>39326</c:v>
                </c:pt>
                <c:pt idx="9">
                  <c:v>39417</c:v>
                </c:pt>
                <c:pt idx="10">
                  <c:v>39508</c:v>
                </c:pt>
                <c:pt idx="11">
                  <c:v>39600</c:v>
                </c:pt>
                <c:pt idx="12">
                  <c:v>39692</c:v>
                </c:pt>
                <c:pt idx="13">
                  <c:v>39783</c:v>
                </c:pt>
                <c:pt idx="14">
                  <c:v>39873</c:v>
                </c:pt>
                <c:pt idx="15">
                  <c:v>39965</c:v>
                </c:pt>
                <c:pt idx="16">
                  <c:v>40057</c:v>
                </c:pt>
                <c:pt idx="17">
                  <c:v>40148</c:v>
                </c:pt>
                <c:pt idx="18">
                  <c:v>40238</c:v>
                </c:pt>
                <c:pt idx="19">
                  <c:v>40330</c:v>
                </c:pt>
                <c:pt idx="20">
                  <c:v>40422</c:v>
                </c:pt>
                <c:pt idx="21">
                  <c:v>40513</c:v>
                </c:pt>
                <c:pt idx="22">
                  <c:v>40603</c:v>
                </c:pt>
                <c:pt idx="23">
                  <c:v>40695</c:v>
                </c:pt>
                <c:pt idx="24">
                  <c:v>40787</c:v>
                </c:pt>
                <c:pt idx="25">
                  <c:v>40878</c:v>
                </c:pt>
                <c:pt idx="26">
                  <c:v>40969</c:v>
                </c:pt>
                <c:pt idx="27">
                  <c:v>41061</c:v>
                </c:pt>
                <c:pt idx="28">
                  <c:v>41153</c:v>
                </c:pt>
                <c:pt idx="29">
                  <c:v>41244</c:v>
                </c:pt>
                <c:pt idx="30">
                  <c:v>41334</c:v>
                </c:pt>
                <c:pt idx="31">
                  <c:v>41426</c:v>
                </c:pt>
                <c:pt idx="32">
                  <c:v>41518</c:v>
                </c:pt>
                <c:pt idx="33">
                  <c:v>41609</c:v>
                </c:pt>
                <c:pt idx="34">
                  <c:v>41699</c:v>
                </c:pt>
                <c:pt idx="35">
                  <c:v>41791</c:v>
                </c:pt>
                <c:pt idx="36">
                  <c:v>41883</c:v>
                </c:pt>
                <c:pt idx="37">
                  <c:v>41974</c:v>
                </c:pt>
                <c:pt idx="38">
                  <c:v>42064</c:v>
                </c:pt>
                <c:pt idx="39">
                  <c:v>42156</c:v>
                </c:pt>
                <c:pt idx="40">
                  <c:v>42248</c:v>
                </c:pt>
                <c:pt idx="41">
                  <c:v>42339</c:v>
                </c:pt>
                <c:pt idx="42">
                  <c:v>42430</c:v>
                </c:pt>
                <c:pt idx="43">
                  <c:v>42522</c:v>
                </c:pt>
                <c:pt idx="44">
                  <c:v>42614</c:v>
                </c:pt>
                <c:pt idx="45">
                  <c:v>42705</c:v>
                </c:pt>
                <c:pt idx="46">
                  <c:v>42795</c:v>
                </c:pt>
                <c:pt idx="47">
                  <c:v>42887</c:v>
                </c:pt>
                <c:pt idx="48">
                  <c:v>42979</c:v>
                </c:pt>
                <c:pt idx="49">
                  <c:v>43070</c:v>
                </c:pt>
                <c:pt idx="50">
                  <c:v>43160</c:v>
                </c:pt>
                <c:pt idx="51">
                  <c:v>43252</c:v>
                </c:pt>
                <c:pt idx="52">
                  <c:v>43344</c:v>
                </c:pt>
                <c:pt idx="53">
                  <c:v>43435</c:v>
                </c:pt>
                <c:pt idx="54">
                  <c:v>43525</c:v>
                </c:pt>
                <c:pt idx="55">
                  <c:v>43617</c:v>
                </c:pt>
                <c:pt idx="56">
                  <c:v>43709</c:v>
                </c:pt>
                <c:pt idx="57">
                  <c:v>43800</c:v>
                </c:pt>
                <c:pt idx="58">
                  <c:v>43891</c:v>
                </c:pt>
                <c:pt idx="59">
                  <c:v>43983</c:v>
                </c:pt>
                <c:pt idx="60">
                  <c:v>44075</c:v>
                </c:pt>
                <c:pt idx="61">
                  <c:v>44166</c:v>
                </c:pt>
                <c:pt idx="62">
                  <c:v>44256</c:v>
                </c:pt>
                <c:pt idx="63">
                  <c:v>44348</c:v>
                </c:pt>
                <c:pt idx="64">
                  <c:v>44440</c:v>
                </c:pt>
                <c:pt idx="65">
                  <c:v>44531</c:v>
                </c:pt>
                <c:pt idx="66">
                  <c:v>44621</c:v>
                </c:pt>
                <c:pt idx="67">
                  <c:v>44713</c:v>
                </c:pt>
              </c:numCache>
            </c:numRef>
          </c:cat>
          <c:val>
            <c:numRef>
              <c:f>'Data Fig 3.5'!$C$6:$C$73</c:f>
              <c:numCache>
                <c:formatCode>0.0</c:formatCode>
                <c:ptCount val="68"/>
                <c:pt idx="0">
                  <c:v>7.0492756760148003</c:v>
                </c:pt>
                <c:pt idx="1">
                  <c:v>7.4910606060606</c:v>
                </c:pt>
                <c:pt idx="2">
                  <c:v>7.5525301296720002</c:v>
                </c:pt>
                <c:pt idx="3">
                  <c:v>7.4772682986237902</c:v>
                </c:pt>
                <c:pt idx="4">
                  <c:v>7.5116149068322899</c:v>
                </c:pt>
                <c:pt idx="5">
                  <c:v>7.6443191311612297</c:v>
                </c:pt>
                <c:pt idx="6">
                  <c:v>7.7752175894281104</c:v>
                </c:pt>
                <c:pt idx="7">
                  <c:v>8.1312890499194808</c:v>
                </c:pt>
                <c:pt idx="8">
                  <c:v>8.6554077733860293</c:v>
                </c:pt>
                <c:pt idx="9">
                  <c:v>8.7677830940988795</c:v>
                </c:pt>
                <c:pt idx="10">
                  <c:v>8.8240964912280706</c:v>
                </c:pt>
                <c:pt idx="11">
                  <c:v>8.7508268398268392</c:v>
                </c:pt>
                <c:pt idx="12">
                  <c:v>8.2021554049814895</c:v>
                </c:pt>
                <c:pt idx="13">
                  <c:v>6.3048015873015801</c:v>
                </c:pt>
                <c:pt idx="14">
                  <c:v>3.6739417862838901</c:v>
                </c:pt>
                <c:pt idx="15">
                  <c:v>2.9051984126984101</c:v>
                </c:pt>
                <c:pt idx="16">
                  <c:v>2.7730095990965502</c:v>
                </c:pt>
                <c:pt idx="17">
                  <c:v>2.7873015873015801</c:v>
                </c:pt>
                <c:pt idx="18">
                  <c:v>2.7250575896262301</c:v>
                </c:pt>
                <c:pt idx="19">
                  <c:v>2.8819206349206299</c:v>
                </c:pt>
                <c:pt idx="20">
                  <c:v>3.22136363636363</c:v>
                </c:pt>
                <c:pt idx="21">
                  <c:v>3.1758528138528099</c:v>
                </c:pt>
                <c:pt idx="22">
                  <c:v>3.0032536231883999</c:v>
                </c:pt>
                <c:pt idx="23">
                  <c:v>2.6525480367585601</c:v>
                </c:pt>
                <c:pt idx="24">
                  <c:v>2.8293333960725202</c:v>
                </c:pt>
                <c:pt idx="25">
                  <c:v>2.7144696969696902</c:v>
                </c:pt>
                <c:pt idx="26">
                  <c:v>2.7438484848484799</c:v>
                </c:pt>
                <c:pt idx="27">
                  <c:v>2.6430660225442799</c:v>
                </c:pt>
                <c:pt idx="28">
                  <c:v>2.65125691699604</c:v>
                </c:pt>
                <c:pt idx="29">
                  <c:v>2.64369218500797</c:v>
                </c:pt>
                <c:pt idx="30">
                  <c:v>2.65272389306599</c:v>
                </c:pt>
                <c:pt idx="31">
                  <c:v>2.64164912280701</c:v>
                </c:pt>
                <c:pt idx="32">
                  <c:v>2.64200294874207</c:v>
                </c:pt>
                <c:pt idx="33">
                  <c:v>2.6856139971139901</c:v>
                </c:pt>
                <c:pt idx="34">
                  <c:v>2.9555221386800299</c:v>
                </c:pt>
                <c:pt idx="35">
                  <c:v>3.37915948963317</c:v>
                </c:pt>
                <c:pt idx="36">
                  <c:v>3.6874270656879302</c:v>
                </c:pt>
                <c:pt idx="37">
                  <c:v>3.6738961038961002</c:v>
                </c:pt>
                <c:pt idx="38">
                  <c:v>3.6443165869218501</c:v>
                </c:pt>
                <c:pt idx="39">
                  <c:v>3.4970258980785198</c:v>
                </c:pt>
                <c:pt idx="40">
                  <c:v>2.9772793148880101</c:v>
                </c:pt>
                <c:pt idx="41">
                  <c:v>2.8444444444444401</c:v>
                </c:pt>
                <c:pt idx="42">
                  <c:v>2.5926583124477798</c:v>
                </c:pt>
                <c:pt idx="43">
                  <c:v>2.3619523809523799</c:v>
                </c:pt>
                <c:pt idx="44">
                  <c:v>2.2781517033690899</c:v>
                </c:pt>
                <c:pt idx="45">
                  <c:v>2.0845909090908998</c:v>
                </c:pt>
                <c:pt idx="46">
                  <c:v>1.9929809305873301</c:v>
                </c:pt>
                <c:pt idx="47">
                  <c:v>1.96634839443023</c:v>
                </c:pt>
                <c:pt idx="48">
                  <c:v>1.9510700000000001</c:v>
                </c:pt>
                <c:pt idx="49">
                  <c:v>1.914749</c:v>
                </c:pt>
                <c:pt idx="50">
                  <c:v>1.904712</c:v>
                </c:pt>
                <c:pt idx="51">
                  <c:v>1.96</c:v>
                </c:pt>
                <c:pt idx="52">
                  <c:v>1.97</c:v>
                </c:pt>
                <c:pt idx="53">
                  <c:v>2.1225230000000002</c:v>
                </c:pt>
                <c:pt idx="54">
                  <c:v>2.3812530000000001</c:v>
                </c:pt>
                <c:pt idx="55">
                  <c:v>2.6487790000000002</c:v>
                </c:pt>
                <c:pt idx="56">
                  <c:v>2.9044349999999999</c:v>
                </c:pt>
                <c:pt idx="57">
                  <c:v>3.122109</c:v>
                </c:pt>
                <c:pt idx="58">
                  <c:v>3.301825</c:v>
                </c:pt>
                <c:pt idx="59">
                  <c:v>3.4447350000000001</c:v>
                </c:pt>
                <c:pt idx="60">
                  <c:v>3.5681280000000002</c:v>
                </c:pt>
                <c:pt idx="61">
                  <c:v>3.6791269999999998</c:v>
                </c:pt>
                <c:pt idx="62">
                  <c:v>3.7801529999999999</c:v>
                </c:pt>
                <c:pt idx="63">
                  <c:v>3.8726759999999998</c:v>
                </c:pt>
                <c:pt idx="64">
                  <c:v>3.9436</c:v>
                </c:pt>
                <c:pt idx="65">
                  <c:v>3.9864980000000001</c:v>
                </c:pt>
                <c:pt idx="66">
                  <c:v>4.0002700000000004</c:v>
                </c:pt>
                <c:pt idx="67">
                  <c:v>3.9922</c:v>
                </c:pt>
              </c:numCache>
            </c:numRef>
          </c:val>
          <c:smooth val="0"/>
          <c:extLst xmlns:c16r2="http://schemas.microsoft.com/office/drawing/2015/06/chart">
            <c:ext xmlns:c16="http://schemas.microsoft.com/office/drawing/2014/chart" uri="{C3380CC4-5D6E-409C-BE32-E72D297353CC}">
              <c16:uniqueId val="{00000000-67E1-476C-ADA6-0446A7B80545}"/>
            </c:ext>
          </c:extLst>
        </c:ser>
        <c:ser>
          <c:idx val="2"/>
          <c:order val="1"/>
          <c:tx>
            <c:strRef>
              <c:f>'Data Fig 3.5'!$D$5</c:f>
              <c:strCache>
                <c:ptCount val="1"/>
                <c:pt idx="0">
                  <c:v>Scenario Two</c:v>
                </c:pt>
              </c:strCache>
            </c:strRef>
          </c:tx>
          <c:spPr>
            <a:ln w="38100">
              <a:solidFill>
                <a:srgbClr val="3E403A"/>
              </a:solidFill>
            </a:ln>
          </c:spPr>
          <c:marker>
            <c:symbol val="none"/>
          </c:marker>
          <c:cat>
            <c:numRef>
              <c:f>'Data Fig 3.5'!$B$6:$B$73</c:f>
              <c:numCache>
                <c:formatCode>m/d/yyyy</c:formatCode>
                <c:ptCount val="68"/>
                <c:pt idx="0">
                  <c:v>38596</c:v>
                </c:pt>
                <c:pt idx="1">
                  <c:v>38687</c:v>
                </c:pt>
                <c:pt idx="2">
                  <c:v>38777</c:v>
                </c:pt>
                <c:pt idx="3">
                  <c:v>38869</c:v>
                </c:pt>
                <c:pt idx="4">
                  <c:v>38961</c:v>
                </c:pt>
                <c:pt idx="5">
                  <c:v>39052</c:v>
                </c:pt>
                <c:pt idx="6">
                  <c:v>39142</c:v>
                </c:pt>
                <c:pt idx="7">
                  <c:v>39234</c:v>
                </c:pt>
                <c:pt idx="8">
                  <c:v>39326</c:v>
                </c:pt>
                <c:pt idx="9">
                  <c:v>39417</c:v>
                </c:pt>
                <c:pt idx="10">
                  <c:v>39508</c:v>
                </c:pt>
                <c:pt idx="11">
                  <c:v>39600</c:v>
                </c:pt>
                <c:pt idx="12">
                  <c:v>39692</c:v>
                </c:pt>
                <c:pt idx="13">
                  <c:v>39783</c:v>
                </c:pt>
                <c:pt idx="14">
                  <c:v>39873</c:v>
                </c:pt>
                <c:pt idx="15">
                  <c:v>39965</c:v>
                </c:pt>
                <c:pt idx="16">
                  <c:v>40057</c:v>
                </c:pt>
                <c:pt idx="17">
                  <c:v>40148</c:v>
                </c:pt>
                <c:pt idx="18">
                  <c:v>40238</c:v>
                </c:pt>
                <c:pt idx="19">
                  <c:v>40330</c:v>
                </c:pt>
                <c:pt idx="20">
                  <c:v>40422</c:v>
                </c:pt>
                <c:pt idx="21">
                  <c:v>40513</c:v>
                </c:pt>
                <c:pt idx="22">
                  <c:v>40603</c:v>
                </c:pt>
                <c:pt idx="23">
                  <c:v>40695</c:v>
                </c:pt>
                <c:pt idx="24">
                  <c:v>40787</c:v>
                </c:pt>
                <c:pt idx="25">
                  <c:v>40878</c:v>
                </c:pt>
                <c:pt idx="26">
                  <c:v>40969</c:v>
                </c:pt>
                <c:pt idx="27">
                  <c:v>41061</c:v>
                </c:pt>
                <c:pt idx="28">
                  <c:v>41153</c:v>
                </c:pt>
                <c:pt idx="29">
                  <c:v>41244</c:v>
                </c:pt>
                <c:pt idx="30">
                  <c:v>41334</c:v>
                </c:pt>
                <c:pt idx="31">
                  <c:v>41426</c:v>
                </c:pt>
                <c:pt idx="32">
                  <c:v>41518</c:v>
                </c:pt>
                <c:pt idx="33">
                  <c:v>41609</c:v>
                </c:pt>
                <c:pt idx="34">
                  <c:v>41699</c:v>
                </c:pt>
                <c:pt idx="35">
                  <c:v>41791</c:v>
                </c:pt>
                <c:pt idx="36">
                  <c:v>41883</c:v>
                </c:pt>
                <c:pt idx="37">
                  <c:v>41974</c:v>
                </c:pt>
                <c:pt idx="38">
                  <c:v>42064</c:v>
                </c:pt>
                <c:pt idx="39">
                  <c:v>42156</c:v>
                </c:pt>
                <c:pt idx="40">
                  <c:v>42248</c:v>
                </c:pt>
                <c:pt idx="41">
                  <c:v>42339</c:v>
                </c:pt>
                <c:pt idx="42">
                  <c:v>42430</c:v>
                </c:pt>
                <c:pt idx="43">
                  <c:v>42522</c:v>
                </c:pt>
                <c:pt idx="44">
                  <c:v>42614</c:v>
                </c:pt>
                <c:pt idx="45">
                  <c:v>42705</c:v>
                </c:pt>
                <c:pt idx="46">
                  <c:v>42795</c:v>
                </c:pt>
                <c:pt idx="47">
                  <c:v>42887</c:v>
                </c:pt>
                <c:pt idx="48">
                  <c:v>42979</c:v>
                </c:pt>
                <c:pt idx="49">
                  <c:v>43070</c:v>
                </c:pt>
                <c:pt idx="50">
                  <c:v>43160</c:v>
                </c:pt>
                <c:pt idx="51">
                  <c:v>43252</c:v>
                </c:pt>
                <c:pt idx="52">
                  <c:v>43344</c:v>
                </c:pt>
                <c:pt idx="53">
                  <c:v>43435</c:v>
                </c:pt>
                <c:pt idx="54">
                  <c:v>43525</c:v>
                </c:pt>
                <c:pt idx="55">
                  <c:v>43617</c:v>
                </c:pt>
                <c:pt idx="56">
                  <c:v>43709</c:v>
                </c:pt>
                <c:pt idx="57">
                  <c:v>43800</c:v>
                </c:pt>
                <c:pt idx="58">
                  <c:v>43891</c:v>
                </c:pt>
                <c:pt idx="59">
                  <c:v>43983</c:v>
                </c:pt>
                <c:pt idx="60">
                  <c:v>44075</c:v>
                </c:pt>
                <c:pt idx="61">
                  <c:v>44166</c:v>
                </c:pt>
                <c:pt idx="62">
                  <c:v>44256</c:v>
                </c:pt>
                <c:pt idx="63">
                  <c:v>44348</c:v>
                </c:pt>
                <c:pt idx="64">
                  <c:v>44440</c:v>
                </c:pt>
                <c:pt idx="65">
                  <c:v>44531</c:v>
                </c:pt>
                <c:pt idx="66">
                  <c:v>44621</c:v>
                </c:pt>
                <c:pt idx="67">
                  <c:v>44713</c:v>
                </c:pt>
              </c:numCache>
            </c:numRef>
          </c:cat>
          <c:val>
            <c:numRef>
              <c:f>'Data Fig 3.5'!$D$6:$D$73</c:f>
              <c:numCache>
                <c:formatCode>0.0</c:formatCode>
                <c:ptCount val="68"/>
                <c:pt idx="0">
                  <c:v>7.0492756760148003</c:v>
                </c:pt>
                <c:pt idx="1">
                  <c:v>7.4910606060606</c:v>
                </c:pt>
                <c:pt idx="2">
                  <c:v>7.5525301296720002</c:v>
                </c:pt>
                <c:pt idx="3">
                  <c:v>7.4772682986237902</c:v>
                </c:pt>
                <c:pt idx="4">
                  <c:v>7.5116149068322899</c:v>
                </c:pt>
                <c:pt idx="5">
                  <c:v>7.6443191311612297</c:v>
                </c:pt>
                <c:pt idx="6">
                  <c:v>7.7752175894281104</c:v>
                </c:pt>
                <c:pt idx="7">
                  <c:v>8.1312890499194808</c:v>
                </c:pt>
                <c:pt idx="8">
                  <c:v>8.6554077733860293</c:v>
                </c:pt>
                <c:pt idx="9">
                  <c:v>8.7677830940988795</c:v>
                </c:pt>
                <c:pt idx="10">
                  <c:v>8.8240964912280706</c:v>
                </c:pt>
                <c:pt idx="11">
                  <c:v>8.7508268398268392</c:v>
                </c:pt>
                <c:pt idx="12">
                  <c:v>8.2021554049814895</c:v>
                </c:pt>
                <c:pt idx="13">
                  <c:v>6.3048015873015801</c:v>
                </c:pt>
                <c:pt idx="14">
                  <c:v>3.6739417862838901</c:v>
                </c:pt>
                <c:pt idx="15">
                  <c:v>2.9051984126984101</c:v>
                </c:pt>
                <c:pt idx="16">
                  <c:v>2.7730095990965502</c:v>
                </c:pt>
                <c:pt idx="17">
                  <c:v>2.7873015873015801</c:v>
                </c:pt>
                <c:pt idx="18">
                  <c:v>2.7250575896262301</c:v>
                </c:pt>
                <c:pt idx="19">
                  <c:v>2.8819206349206299</c:v>
                </c:pt>
                <c:pt idx="20">
                  <c:v>3.22136363636363</c:v>
                </c:pt>
                <c:pt idx="21">
                  <c:v>3.1758528138528099</c:v>
                </c:pt>
                <c:pt idx="22">
                  <c:v>3.0032536231883999</c:v>
                </c:pt>
                <c:pt idx="23">
                  <c:v>2.6525480367585601</c:v>
                </c:pt>
                <c:pt idx="24">
                  <c:v>2.8293333960725202</c:v>
                </c:pt>
                <c:pt idx="25">
                  <c:v>2.7144696969696902</c:v>
                </c:pt>
                <c:pt idx="26">
                  <c:v>2.7438484848484799</c:v>
                </c:pt>
                <c:pt idx="27">
                  <c:v>2.6430660225442799</c:v>
                </c:pt>
                <c:pt idx="28">
                  <c:v>2.65125691699604</c:v>
                </c:pt>
                <c:pt idx="29">
                  <c:v>2.64369218500797</c:v>
                </c:pt>
                <c:pt idx="30">
                  <c:v>2.65272389306599</c:v>
                </c:pt>
                <c:pt idx="31">
                  <c:v>2.64164912280701</c:v>
                </c:pt>
                <c:pt idx="32">
                  <c:v>2.64200294874207</c:v>
                </c:pt>
                <c:pt idx="33">
                  <c:v>2.6856139971139901</c:v>
                </c:pt>
                <c:pt idx="34">
                  <c:v>2.9555221386800299</c:v>
                </c:pt>
                <c:pt idx="35">
                  <c:v>3.37915948963317</c:v>
                </c:pt>
                <c:pt idx="36">
                  <c:v>3.6874270656879302</c:v>
                </c:pt>
                <c:pt idx="37">
                  <c:v>3.6738961038961002</c:v>
                </c:pt>
                <c:pt idx="38">
                  <c:v>3.6443165869218501</c:v>
                </c:pt>
                <c:pt idx="39">
                  <c:v>3.4970258980785198</c:v>
                </c:pt>
                <c:pt idx="40">
                  <c:v>2.9772793148880101</c:v>
                </c:pt>
                <c:pt idx="41">
                  <c:v>2.8444444444444401</c:v>
                </c:pt>
                <c:pt idx="42">
                  <c:v>2.5926583124477798</c:v>
                </c:pt>
                <c:pt idx="43">
                  <c:v>2.3619523809523799</c:v>
                </c:pt>
                <c:pt idx="44">
                  <c:v>2.2781517033690899</c:v>
                </c:pt>
                <c:pt idx="45">
                  <c:v>2.0845909090908998</c:v>
                </c:pt>
                <c:pt idx="46">
                  <c:v>1.9929809305873301</c:v>
                </c:pt>
                <c:pt idx="47">
                  <c:v>1.96634839443023</c:v>
                </c:pt>
                <c:pt idx="48">
                  <c:v>1.9510700000000001</c:v>
                </c:pt>
                <c:pt idx="49">
                  <c:v>1.914749</c:v>
                </c:pt>
                <c:pt idx="50">
                  <c:v>1.904712</c:v>
                </c:pt>
                <c:pt idx="51">
                  <c:v>1.96</c:v>
                </c:pt>
                <c:pt idx="52">
                  <c:v>1.97</c:v>
                </c:pt>
                <c:pt idx="53">
                  <c:v>2.1539009999999998</c:v>
                </c:pt>
                <c:pt idx="54">
                  <c:v>2.4755630000000002</c:v>
                </c:pt>
                <c:pt idx="55">
                  <c:v>2.8263440000000002</c:v>
                </c:pt>
                <c:pt idx="56">
                  <c:v>3.1780900000000001</c:v>
                </c:pt>
                <c:pt idx="57">
                  <c:v>3.4984150000000001</c:v>
                </c:pt>
                <c:pt idx="58">
                  <c:v>3.7791320000000002</c:v>
                </c:pt>
                <c:pt idx="59">
                  <c:v>4.0196740000000002</c:v>
                </c:pt>
                <c:pt idx="60">
                  <c:v>4.236002</c:v>
                </c:pt>
                <c:pt idx="61">
                  <c:v>4.4363489999999999</c:v>
                </c:pt>
                <c:pt idx="62">
                  <c:v>4.623901</c:v>
                </c:pt>
                <c:pt idx="63">
                  <c:v>4.7943720000000001</c:v>
                </c:pt>
                <c:pt idx="64">
                  <c:v>4.9312300000000002</c:v>
                </c:pt>
                <c:pt idx="65">
                  <c:v>5.02569</c:v>
                </c:pt>
                <c:pt idx="66">
                  <c:v>5.0762130000000001</c:v>
                </c:pt>
                <c:pt idx="67">
                  <c:v>5.0915229999999898</c:v>
                </c:pt>
              </c:numCache>
            </c:numRef>
          </c:val>
          <c:smooth val="0"/>
          <c:extLst xmlns:c16r2="http://schemas.microsoft.com/office/drawing/2015/06/chart">
            <c:ext xmlns:c16="http://schemas.microsoft.com/office/drawing/2014/chart" uri="{C3380CC4-5D6E-409C-BE32-E72D297353CC}">
              <c16:uniqueId val="{00000001-67E1-476C-ADA6-0446A7B80545}"/>
            </c:ext>
          </c:extLst>
        </c:ser>
        <c:dLbls>
          <c:showLegendKey val="0"/>
          <c:showVal val="0"/>
          <c:showCatName val="0"/>
          <c:showSerName val="0"/>
          <c:showPercent val="0"/>
          <c:showBubbleSize val="0"/>
        </c:dLbls>
        <c:smooth val="0"/>
        <c:axId val="764741072"/>
        <c:axId val="764741464"/>
      </c:lineChart>
      <c:dateAx>
        <c:axId val="764741072"/>
        <c:scaling>
          <c:orientation val="minMax"/>
          <c:max val="44805"/>
        </c:scaling>
        <c:delete val="0"/>
        <c:axPos val="b"/>
        <c:title>
          <c:tx>
            <c:rich>
              <a:bodyPr/>
              <a:lstStyle/>
              <a:p>
                <a:pPr>
                  <a:defRPr b="1"/>
                </a:pPr>
                <a:r>
                  <a:rPr lang="en-NZ" b="1"/>
                  <a:t>Quarterly</a:t>
                </a:r>
              </a:p>
            </c:rich>
          </c:tx>
          <c:layout>
            <c:manualLayout>
              <c:xMode val="edge"/>
              <c:yMode val="edge"/>
              <c:x val="0.44116155739153295"/>
              <c:y val="0.841638947086217"/>
            </c:manualLayout>
          </c:layout>
          <c:overlay val="0"/>
        </c:title>
        <c:numFmt formatCode="yyyy" sourceLinked="0"/>
        <c:majorTickMark val="none"/>
        <c:minorTickMark val="none"/>
        <c:tickLblPos val="low"/>
        <c:spPr>
          <a:ln/>
        </c:spPr>
        <c:txPr>
          <a:bodyPr rot="0" vert="horz"/>
          <a:lstStyle/>
          <a:p>
            <a:pPr>
              <a:defRPr/>
            </a:pPr>
            <a:endParaRPr lang="en-US"/>
          </a:p>
        </c:txPr>
        <c:crossAx val="764741464"/>
        <c:crosses val="autoZero"/>
        <c:auto val="0"/>
        <c:lblOffset val="100"/>
        <c:baseTimeUnit val="months"/>
        <c:majorUnit val="3"/>
        <c:majorTimeUnit val="years"/>
      </c:dateAx>
      <c:valAx>
        <c:axId val="764741464"/>
        <c:scaling>
          <c:orientation val="minMax"/>
        </c:scaling>
        <c:delete val="0"/>
        <c:axPos val="l"/>
        <c:majorGridlines>
          <c:spPr>
            <a:ln>
              <a:solidFill>
                <a:schemeClr val="bg1">
                  <a:lumMod val="50000"/>
                </a:schemeClr>
              </a:solidFill>
            </a:ln>
          </c:spPr>
        </c:majorGridlines>
        <c:numFmt formatCode="#,##0" sourceLinked="0"/>
        <c:majorTickMark val="out"/>
        <c:minorTickMark val="none"/>
        <c:tickLblPos val="nextTo"/>
        <c:spPr>
          <a:ln>
            <a:noFill/>
          </a:ln>
        </c:spPr>
        <c:txPr>
          <a:bodyPr rot="0" vert="horz"/>
          <a:lstStyle/>
          <a:p>
            <a:pPr>
              <a:defRPr/>
            </a:pPr>
            <a:endParaRPr lang="en-US"/>
          </a:p>
        </c:txPr>
        <c:crossAx val="764741072"/>
        <c:crosses val="autoZero"/>
        <c:crossBetween val="between"/>
      </c:valAx>
      <c:spPr>
        <a:noFill/>
        <a:ln w="25400">
          <a:noFill/>
        </a:ln>
      </c:spPr>
    </c:plotArea>
    <c:legend>
      <c:legendPos val="r"/>
      <c:layout>
        <c:manualLayout>
          <c:xMode val="edge"/>
          <c:yMode val="edge"/>
          <c:x val="1.604134867756914E-2"/>
          <c:y val="0.87976423419513516"/>
          <c:w val="0.98395865132243088"/>
          <c:h val="0.12023576580486495"/>
        </c:manualLayout>
      </c:layout>
      <c:overlay val="0"/>
    </c:legend>
    <c:plotVisOnly val="1"/>
    <c:dispBlanksAs val="gap"/>
    <c:showDLblsOverMax val="0"/>
  </c:chart>
  <c:spPr>
    <a:noFill/>
    <a:ln>
      <a:noFill/>
    </a:ln>
  </c:spPr>
  <c:txPr>
    <a:bodyPr/>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userShapes r:id="rId1"/>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71036763665279E-2"/>
          <c:y val="9.8649964615607655E-2"/>
          <c:w val="0.87132717148342564"/>
          <c:h val="0.76156877646795573"/>
        </c:manualLayout>
      </c:layout>
      <c:areaChart>
        <c:grouping val="stacked"/>
        <c:varyColors val="0"/>
        <c:ser>
          <c:idx val="0"/>
          <c:order val="0"/>
          <c:tx>
            <c:strRef>
              <c:f>'Data Fig 3.6'!$D$5</c:f>
              <c:strCache>
                <c:ptCount val="1"/>
                <c:pt idx="0">
                  <c:v>GDP 5th percentile increment</c:v>
                </c:pt>
              </c:strCache>
            </c:strRef>
          </c:tx>
          <c:spPr>
            <a:noFill/>
            <a:ln>
              <a:noFill/>
            </a:ln>
          </c:spPr>
          <c:cat>
            <c:numRef>
              <c:f>'Data Fig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3.6'!$D$6:$D$16</c:f>
              <c:numCache>
                <c:formatCode>0.0</c:formatCode>
                <c:ptCount val="11"/>
                <c:pt idx="0">
                  <c:v>215.12200000000001</c:v>
                </c:pt>
                <c:pt idx="1">
                  <c:v>218.75700000000001</c:v>
                </c:pt>
                <c:pt idx="2">
                  <c:v>236.65</c:v>
                </c:pt>
                <c:pt idx="3">
                  <c:v>245.01900000000001</c:v>
                </c:pt>
                <c:pt idx="4">
                  <c:v>257.73599999999999</c:v>
                </c:pt>
                <c:pt idx="5">
                  <c:v>274.22000000000003</c:v>
                </c:pt>
                <c:pt idx="6">
                  <c:v>287.6419707773066</c:v>
                </c:pt>
                <c:pt idx="7">
                  <c:v>290.12524639030153</c:v>
                </c:pt>
                <c:pt idx="8">
                  <c:v>299.95812511162495</c:v>
                </c:pt>
                <c:pt idx="9">
                  <c:v>312.20313682713623</c:v>
                </c:pt>
                <c:pt idx="10">
                  <c:v>325.48642101111824</c:v>
                </c:pt>
              </c:numCache>
            </c:numRef>
          </c:val>
          <c:extLst xmlns:c16r2="http://schemas.microsoft.com/office/drawing/2015/06/chart">
            <c:ext xmlns:c16="http://schemas.microsoft.com/office/drawing/2014/chart" uri="{C3380CC4-5D6E-409C-BE32-E72D297353CC}">
              <c16:uniqueId val="{00000000-7290-4C94-9D77-0C3A3F3D2040}"/>
            </c:ext>
          </c:extLst>
        </c:ser>
        <c:ser>
          <c:idx val="1"/>
          <c:order val="1"/>
          <c:tx>
            <c:strRef>
              <c:f>'Data Fig 3.6'!$E$5</c:f>
              <c:strCache>
                <c:ptCount val="1"/>
                <c:pt idx="0">
                  <c:v>GDP 15th percentile increment</c:v>
                </c:pt>
              </c:strCache>
            </c:strRef>
          </c:tx>
          <c:spPr>
            <a:solidFill>
              <a:srgbClr val="0083AC"/>
            </a:solidFill>
          </c:spPr>
          <c:cat>
            <c:numRef>
              <c:f>'Data Fig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3.6'!$E$6:$E$16</c:f>
              <c:numCache>
                <c:formatCode>0.0</c:formatCode>
                <c:ptCount val="11"/>
                <c:pt idx="0">
                  <c:v>0</c:v>
                </c:pt>
                <c:pt idx="1">
                  <c:v>0</c:v>
                </c:pt>
                <c:pt idx="2">
                  <c:v>0</c:v>
                </c:pt>
                <c:pt idx="3">
                  <c:v>0</c:v>
                </c:pt>
                <c:pt idx="4">
                  <c:v>0</c:v>
                </c:pt>
                <c:pt idx="5">
                  <c:v>0</c:v>
                </c:pt>
                <c:pt idx="6">
                  <c:v>1.2494083388056023</c:v>
                </c:pt>
                <c:pt idx="7">
                  <c:v>5.3509008371949891</c:v>
                </c:pt>
                <c:pt idx="8">
                  <c:v>7.4026963648183735</c:v>
                </c:pt>
                <c:pt idx="9">
                  <c:v>8.3290552641356488</c:v>
                </c:pt>
                <c:pt idx="10">
                  <c:v>8.9904493472399771</c:v>
                </c:pt>
              </c:numCache>
            </c:numRef>
          </c:val>
          <c:extLst xmlns:c16r2="http://schemas.microsoft.com/office/drawing/2015/06/chart">
            <c:ext xmlns:c16="http://schemas.microsoft.com/office/drawing/2014/chart" uri="{C3380CC4-5D6E-409C-BE32-E72D297353CC}">
              <c16:uniqueId val="{00000001-7290-4C94-9D77-0C3A3F3D2040}"/>
            </c:ext>
          </c:extLst>
        </c:ser>
        <c:ser>
          <c:idx val="2"/>
          <c:order val="2"/>
          <c:tx>
            <c:strRef>
              <c:f>'Data Fig 3.6'!$F$5</c:f>
              <c:strCache>
                <c:ptCount val="1"/>
                <c:pt idx="0">
                  <c:v>GDP 50th percentile increment</c:v>
                </c:pt>
              </c:strCache>
            </c:strRef>
          </c:tx>
          <c:spPr>
            <a:solidFill>
              <a:srgbClr val="67A854"/>
            </a:solidFill>
          </c:spPr>
          <c:cat>
            <c:numRef>
              <c:f>'Data Fig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3.6'!$F$6:$F$16</c:f>
              <c:numCache>
                <c:formatCode>0.0</c:formatCode>
                <c:ptCount val="11"/>
                <c:pt idx="0">
                  <c:v>0</c:v>
                </c:pt>
                <c:pt idx="1">
                  <c:v>0</c:v>
                </c:pt>
                <c:pt idx="2">
                  <c:v>0</c:v>
                </c:pt>
                <c:pt idx="3">
                  <c:v>0</c:v>
                </c:pt>
                <c:pt idx="4">
                  <c:v>0</c:v>
                </c:pt>
                <c:pt idx="5">
                  <c:v>0</c:v>
                </c:pt>
                <c:pt idx="6">
                  <c:v>2.1283455738769264</c:v>
                </c:pt>
                <c:pt idx="7">
                  <c:v>9.1151673631250159</c:v>
                </c:pt>
                <c:pt idx="8">
                  <c:v>12.610365685470402</c:v>
                </c:pt>
                <c:pt idx="9">
                  <c:v>14.188402106347551</c:v>
                </c:pt>
                <c:pt idx="10">
                  <c:v>15.315075528992864</c:v>
                </c:pt>
              </c:numCache>
            </c:numRef>
          </c:val>
          <c:extLst xmlns:c16r2="http://schemas.microsoft.com/office/drawing/2015/06/chart">
            <c:ext xmlns:c16="http://schemas.microsoft.com/office/drawing/2014/chart" uri="{C3380CC4-5D6E-409C-BE32-E72D297353CC}">
              <c16:uniqueId val="{00000002-7290-4C94-9D77-0C3A3F3D2040}"/>
            </c:ext>
          </c:extLst>
        </c:ser>
        <c:ser>
          <c:idx val="3"/>
          <c:order val="3"/>
          <c:tx>
            <c:strRef>
              <c:f>'Data Fig 3.6'!$G$5</c:f>
              <c:strCache>
                <c:ptCount val="1"/>
                <c:pt idx="0">
                  <c:v>GDP 85th percentile increment</c:v>
                </c:pt>
              </c:strCache>
            </c:strRef>
          </c:tx>
          <c:spPr>
            <a:solidFill>
              <a:srgbClr val="67A854"/>
            </a:solidFill>
          </c:spPr>
          <c:cat>
            <c:numRef>
              <c:f>'Data Fig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3.6'!$G$6:$G$16</c:f>
              <c:numCache>
                <c:formatCode>0.0</c:formatCode>
                <c:ptCount val="11"/>
                <c:pt idx="0">
                  <c:v>0</c:v>
                </c:pt>
                <c:pt idx="1">
                  <c:v>0</c:v>
                </c:pt>
                <c:pt idx="2">
                  <c:v>0</c:v>
                </c:pt>
                <c:pt idx="3">
                  <c:v>0</c:v>
                </c:pt>
                <c:pt idx="4">
                  <c:v>0</c:v>
                </c:pt>
                <c:pt idx="5">
                  <c:v>0</c:v>
                </c:pt>
                <c:pt idx="6">
                  <c:v>2.1283455738768682</c:v>
                </c:pt>
                <c:pt idx="7">
                  <c:v>9.1151673631249004</c:v>
                </c:pt>
                <c:pt idx="8">
                  <c:v>12.610365685470343</c:v>
                </c:pt>
                <c:pt idx="9">
                  <c:v>14.188402106347786</c:v>
                </c:pt>
                <c:pt idx="10">
                  <c:v>15.315075528992923</c:v>
                </c:pt>
              </c:numCache>
            </c:numRef>
          </c:val>
          <c:extLst xmlns:c16r2="http://schemas.microsoft.com/office/drawing/2015/06/chart">
            <c:ext xmlns:c16="http://schemas.microsoft.com/office/drawing/2014/chart" uri="{C3380CC4-5D6E-409C-BE32-E72D297353CC}">
              <c16:uniqueId val="{00000003-7290-4C94-9D77-0C3A3F3D2040}"/>
            </c:ext>
          </c:extLst>
        </c:ser>
        <c:ser>
          <c:idx val="4"/>
          <c:order val="4"/>
          <c:tx>
            <c:strRef>
              <c:f>'Data Fig 3.6'!$H$5</c:f>
              <c:strCache>
                <c:ptCount val="1"/>
                <c:pt idx="0">
                  <c:v>GDP 95th percentile increment</c:v>
                </c:pt>
              </c:strCache>
            </c:strRef>
          </c:tx>
          <c:spPr>
            <a:solidFill>
              <a:srgbClr val="0083AC"/>
            </a:solidFill>
            <a:ln>
              <a:noFill/>
            </a:ln>
          </c:spPr>
          <c:cat>
            <c:numRef>
              <c:f>'Data Fig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3.6'!$H$6:$H$16</c:f>
              <c:numCache>
                <c:formatCode>0.0</c:formatCode>
                <c:ptCount val="11"/>
                <c:pt idx="0">
                  <c:v>0</c:v>
                </c:pt>
                <c:pt idx="1">
                  <c:v>0</c:v>
                </c:pt>
                <c:pt idx="2">
                  <c:v>0</c:v>
                </c:pt>
                <c:pt idx="3">
                  <c:v>0</c:v>
                </c:pt>
                <c:pt idx="4">
                  <c:v>0</c:v>
                </c:pt>
                <c:pt idx="5">
                  <c:v>0</c:v>
                </c:pt>
                <c:pt idx="6">
                  <c:v>1.2494083388056023</c:v>
                </c:pt>
                <c:pt idx="7">
                  <c:v>5.3509008371949891</c:v>
                </c:pt>
                <c:pt idx="8">
                  <c:v>7.4026963648184321</c:v>
                </c:pt>
                <c:pt idx="9">
                  <c:v>8.3290552641354729</c:v>
                </c:pt>
                <c:pt idx="10">
                  <c:v>8.9904493472399185</c:v>
                </c:pt>
              </c:numCache>
            </c:numRef>
          </c:val>
          <c:extLst xmlns:c16r2="http://schemas.microsoft.com/office/drawing/2015/06/chart">
            <c:ext xmlns:c16="http://schemas.microsoft.com/office/drawing/2014/chart" uri="{C3380CC4-5D6E-409C-BE32-E72D297353CC}">
              <c16:uniqueId val="{00000004-7290-4C94-9D77-0C3A3F3D2040}"/>
            </c:ext>
          </c:extLst>
        </c:ser>
        <c:dLbls>
          <c:showLegendKey val="0"/>
          <c:showVal val="0"/>
          <c:showCatName val="0"/>
          <c:showSerName val="0"/>
          <c:showPercent val="0"/>
          <c:showBubbleSize val="0"/>
        </c:dLbls>
        <c:axId val="764743816"/>
        <c:axId val="764744600"/>
      </c:areaChart>
      <c:lineChart>
        <c:grouping val="standard"/>
        <c:varyColors val="0"/>
        <c:ser>
          <c:idx val="5"/>
          <c:order val="5"/>
          <c:tx>
            <c:strRef>
              <c:f>'Data Fig 3.6'!$C$5</c:f>
              <c:strCache>
                <c:ptCount val="1"/>
                <c:pt idx="0">
                  <c:v>Actual and Forecast</c:v>
                </c:pt>
              </c:strCache>
            </c:strRef>
          </c:tx>
          <c:spPr>
            <a:ln w="38100">
              <a:solidFill>
                <a:srgbClr val="3E403A"/>
              </a:solidFill>
            </a:ln>
          </c:spPr>
          <c:marker>
            <c:symbol val="none"/>
          </c:marker>
          <c:cat>
            <c:numRef>
              <c:f>'Data Fig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3.6'!$C$6:$C$16</c:f>
              <c:numCache>
                <c:formatCode>0.0</c:formatCode>
                <c:ptCount val="11"/>
                <c:pt idx="0">
                  <c:v>215.12200000000001</c:v>
                </c:pt>
                <c:pt idx="1">
                  <c:v>218.75700000000001</c:v>
                </c:pt>
                <c:pt idx="2">
                  <c:v>236.65</c:v>
                </c:pt>
                <c:pt idx="3">
                  <c:v>245.01900000000001</c:v>
                </c:pt>
                <c:pt idx="4">
                  <c:v>257.73599999999999</c:v>
                </c:pt>
                <c:pt idx="5">
                  <c:v>274.22000000000003</c:v>
                </c:pt>
                <c:pt idx="6">
                  <c:v>291.01972468998912</c:v>
                </c:pt>
                <c:pt idx="7">
                  <c:v>304.59131459062149</c:v>
                </c:pt>
                <c:pt idx="8">
                  <c:v>319.97118716191375</c:v>
                </c:pt>
                <c:pt idx="9">
                  <c:v>334.72059419761939</c:v>
                </c:pt>
                <c:pt idx="10">
                  <c:v>349.79194588735106</c:v>
                </c:pt>
              </c:numCache>
            </c:numRef>
          </c:val>
          <c:smooth val="0"/>
          <c:extLst xmlns:c16r2="http://schemas.microsoft.com/office/drawing/2015/06/chart">
            <c:ext xmlns:c16="http://schemas.microsoft.com/office/drawing/2014/chart" uri="{C3380CC4-5D6E-409C-BE32-E72D297353CC}">
              <c16:uniqueId val="{00000005-7290-4C94-9D77-0C3A3F3D2040}"/>
            </c:ext>
          </c:extLst>
        </c:ser>
        <c:dLbls>
          <c:showLegendKey val="0"/>
          <c:showVal val="0"/>
          <c:showCatName val="0"/>
          <c:showSerName val="0"/>
          <c:showPercent val="0"/>
          <c:showBubbleSize val="0"/>
        </c:dLbls>
        <c:marker val="1"/>
        <c:smooth val="0"/>
        <c:axId val="764743816"/>
        <c:axId val="764744600"/>
      </c:lineChart>
      <c:dateAx>
        <c:axId val="764743816"/>
        <c:scaling>
          <c:orientation val="minMax"/>
          <c:max val="44562"/>
          <c:min val="40909"/>
        </c:scaling>
        <c:delete val="0"/>
        <c:axPos val="b"/>
        <c:title>
          <c:tx>
            <c:rich>
              <a:bodyPr/>
              <a:lstStyle/>
              <a:p>
                <a:pPr>
                  <a:defRPr sz="1800">
                    <a:latin typeface="Arial" pitchFamily="34" charset="0"/>
                    <a:cs typeface="Arial" pitchFamily="34" charset="0"/>
                  </a:defRPr>
                </a:pPr>
                <a:r>
                  <a:rPr lang="en-US" sz="1800">
                    <a:latin typeface="Arial" pitchFamily="34" charset="0"/>
                    <a:cs typeface="Arial" pitchFamily="34" charset="0"/>
                  </a:rPr>
                  <a:t>Years ended 30 June</a:t>
                </a:r>
              </a:p>
            </c:rich>
          </c:tx>
          <c:layout/>
          <c:overlay val="0"/>
        </c:title>
        <c:numFmt formatCode="yyyy" sourceLinked="0"/>
        <c:majorTickMark val="none"/>
        <c:minorTickMark val="none"/>
        <c:tickLblPos val="nextTo"/>
        <c:spPr>
          <a:ln>
            <a:solidFill>
              <a:schemeClr val="tx1"/>
            </a:solidFill>
          </a:ln>
        </c:spPr>
        <c:txPr>
          <a:bodyPr/>
          <a:lstStyle/>
          <a:p>
            <a:pPr>
              <a:defRPr sz="1800">
                <a:latin typeface="Arial" pitchFamily="34" charset="0"/>
                <a:cs typeface="Arial" pitchFamily="34" charset="0"/>
              </a:defRPr>
            </a:pPr>
            <a:endParaRPr lang="en-US"/>
          </a:p>
        </c:txPr>
        <c:crossAx val="764744600"/>
        <c:crosses val="autoZero"/>
        <c:auto val="0"/>
        <c:lblOffset val="100"/>
        <c:baseTimeUnit val="years"/>
        <c:majorUnit val="2"/>
        <c:majorTimeUnit val="years"/>
      </c:dateAx>
      <c:valAx>
        <c:axId val="764744600"/>
        <c:scaling>
          <c:orientation val="minMax"/>
          <c:min val="200"/>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a:noFill/>
          </a:ln>
        </c:spPr>
        <c:txPr>
          <a:bodyPr/>
          <a:lstStyle/>
          <a:p>
            <a:pPr>
              <a:defRPr sz="1800">
                <a:latin typeface="Arial" pitchFamily="34" charset="0"/>
                <a:cs typeface="Arial" pitchFamily="34" charset="0"/>
              </a:defRPr>
            </a:pPr>
            <a:endParaRPr lang="en-US"/>
          </a:p>
        </c:txPr>
        <c:crossAx val="764743816"/>
        <c:crosses val="autoZero"/>
        <c:crossBetween val="midCat"/>
        <c:majorUnit val="20"/>
      </c:valAx>
      <c:spPr>
        <a:noFill/>
        <a:ln>
          <a:noFill/>
        </a:ln>
      </c:spPr>
    </c:plotArea>
    <c:plotVisOnly val="1"/>
    <c:dispBlanksAs val="zero"/>
    <c:showDLblsOverMax val="0"/>
  </c:chart>
  <c:spPr>
    <a:noFill/>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0"/>
          <c:order val="0"/>
          <c:tx>
            <c:strRef>
              <c:f>'Data Fig 1.4'!$B$5</c:f>
              <c:strCache>
                <c:ptCount val="1"/>
                <c:pt idx="0">
                  <c:v>Budget Update</c:v>
                </c:pt>
              </c:strCache>
            </c:strRef>
          </c:tx>
          <c:spPr>
            <a:ln w="38100">
              <a:solidFill>
                <a:srgbClr val="0083AC"/>
              </a:solidFill>
            </a:ln>
          </c:spPr>
          <c:marker>
            <c:symbol val="none"/>
          </c:marker>
          <c:cat>
            <c:numRef>
              <c:f>'Data Fig 1.4'!$A$6:$A$94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1.4'!$B$6:$B$94</c:f>
              <c:numCache>
                <c:formatCode>0.0</c:formatCode>
                <c:ptCount val="89"/>
                <c:pt idx="0">
                  <c:v>6.0339975233592202</c:v>
                </c:pt>
                <c:pt idx="1">
                  <c:v>5.33035584251662</c:v>
                </c:pt>
                <c:pt idx="2">
                  <c:v>4.3014278882284698</c:v>
                </c:pt>
                <c:pt idx="3">
                  <c:v>2.9304940878946502</c:v>
                </c:pt>
                <c:pt idx="4">
                  <c:v>2.1432742329334298</c:v>
                </c:pt>
                <c:pt idx="5">
                  <c:v>2.0410985060475602</c:v>
                </c:pt>
                <c:pt idx="6">
                  <c:v>2.5336355180590302</c:v>
                </c:pt>
                <c:pt idx="7">
                  <c:v>3.44953768745712</c:v>
                </c:pt>
                <c:pt idx="8">
                  <c:v>3.9997661335377401</c:v>
                </c:pt>
                <c:pt idx="9">
                  <c:v>4.54061518012118</c:v>
                </c:pt>
                <c:pt idx="10">
                  <c:v>4.7165472038023601</c:v>
                </c:pt>
                <c:pt idx="11">
                  <c:v>4.6692017130512697</c:v>
                </c:pt>
                <c:pt idx="12">
                  <c:v>4.4112411066206096</c:v>
                </c:pt>
                <c:pt idx="13">
                  <c:v>4.3285848311277899</c:v>
                </c:pt>
                <c:pt idx="14">
                  <c:v>4.25764258740704</c:v>
                </c:pt>
                <c:pt idx="15">
                  <c:v>4.5399683777292301</c:v>
                </c:pt>
                <c:pt idx="16">
                  <c:v>5.1659258284326199</c:v>
                </c:pt>
                <c:pt idx="17">
                  <c:v>5.0310893396991103</c:v>
                </c:pt>
                <c:pt idx="18">
                  <c:v>4.6929126486284103</c:v>
                </c:pt>
                <c:pt idx="19">
                  <c:v>3.9548805338597899</c:v>
                </c:pt>
                <c:pt idx="20">
                  <c:v>3.31535713473047</c:v>
                </c:pt>
                <c:pt idx="21">
                  <c:v>3.2033481099288599</c:v>
                </c:pt>
                <c:pt idx="22">
                  <c:v>3.1249301348118701</c:v>
                </c:pt>
                <c:pt idx="23">
                  <c:v>3.30797423367392</c:v>
                </c:pt>
                <c:pt idx="24">
                  <c:v>2.9644965201303699</c:v>
                </c:pt>
                <c:pt idx="25">
                  <c:v>2.6940290361314201</c:v>
                </c:pt>
                <c:pt idx="26">
                  <c:v>2.8259090441013099</c:v>
                </c:pt>
                <c:pt idx="27">
                  <c:v>2.7123636695925901</c:v>
                </c:pt>
                <c:pt idx="28">
                  <c:v>2.9855614973261999</c:v>
                </c:pt>
                <c:pt idx="29">
                  <c:v>3.25687195731201</c:v>
                </c:pt>
                <c:pt idx="30">
                  <c:v>3.2363312443008398</c:v>
                </c:pt>
                <c:pt idx="31">
                  <c:v>2.9950335717986398</c:v>
                </c:pt>
                <c:pt idx="32">
                  <c:v>2.3626176765342701</c:v>
                </c:pt>
                <c:pt idx="33">
                  <c:v>1.2739082991908699</c:v>
                </c:pt>
                <c:pt idx="34">
                  <c:v>8.2711719025230196E-2</c:v>
                </c:pt>
                <c:pt idx="35">
                  <c:v>-1.01267237787465</c:v>
                </c:pt>
                <c:pt idx="36">
                  <c:v>-1.66537312372865</c:v>
                </c:pt>
                <c:pt idx="37">
                  <c:v>-1.78085881713161</c:v>
                </c:pt>
                <c:pt idx="38">
                  <c:v>-1.34065900430051</c:v>
                </c:pt>
                <c:pt idx="39">
                  <c:v>-0.29823471739565099</c:v>
                </c:pt>
                <c:pt idx="40">
                  <c:v>0.849110136703634</c:v>
                </c:pt>
                <c:pt idx="41">
                  <c:v>1.6832682207445999</c:v>
                </c:pt>
                <c:pt idx="42">
                  <c:v>1.7006644432379301</c:v>
                </c:pt>
                <c:pt idx="43">
                  <c:v>1.5697722311462401</c:v>
                </c:pt>
                <c:pt idx="44">
                  <c:v>1.16831034906084</c:v>
                </c:pt>
                <c:pt idx="45">
                  <c:v>1.166873613288</c:v>
                </c:pt>
                <c:pt idx="46">
                  <c:v>1.87763112403651</c:v>
                </c:pt>
                <c:pt idx="47">
                  <c:v>2.3235891951074801</c:v>
                </c:pt>
                <c:pt idx="48">
                  <c:v>2.7171604813429102</c:v>
                </c:pt>
                <c:pt idx="49">
                  <c:v>2.6453589267659599</c:v>
                </c:pt>
                <c:pt idx="50">
                  <c:v>2.5491947678625699</c:v>
                </c:pt>
                <c:pt idx="51">
                  <c:v>2.2415971069774399</c:v>
                </c:pt>
                <c:pt idx="52">
                  <c:v>2.2076848105378102</c:v>
                </c:pt>
                <c:pt idx="53">
                  <c:v>2.50955601293736</c:v>
                </c:pt>
                <c:pt idx="54">
                  <c:v>2.22838650023116</c:v>
                </c:pt>
                <c:pt idx="55">
                  <c:v>2.5883036968845401</c:v>
                </c:pt>
                <c:pt idx="56">
                  <c:v>2.68205876545351</c:v>
                </c:pt>
                <c:pt idx="57">
                  <c:v>2.79423083358432</c:v>
                </c:pt>
                <c:pt idx="58">
                  <c:v>3.556535151192</c:v>
                </c:pt>
                <c:pt idx="59">
                  <c:v>3.6678442559461901</c:v>
                </c:pt>
                <c:pt idx="60">
                  <c:v>3.9210536190011598</c:v>
                </c:pt>
                <c:pt idx="61">
                  <c:v>3.9464994930845601</c:v>
                </c:pt>
                <c:pt idx="62">
                  <c:v>3.54563633438296</c:v>
                </c:pt>
                <c:pt idx="63">
                  <c:v>3.6255455630575102</c:v>
                </c:pt>
                <c:pt idx="64">
                  <c:v>3.7762673310225199</c:v>
                </c:pt>
                <c:pt idx="65">
                  <c:v>3.9129890117756498</c:v>
                </c:pt>
                <c:pt idx="66">
                  <c:v>3.9884926836198198</c:v>
                </c:pt>
                <c:pt idx="67">
                  <c:v>3.75105514912774</c:v>
                </c:pt>
                <c:pt idx="68">
                  <c:v>3.34746776262857</c:v>
                </c:pt>
                <c:pt idx="69">
                  <c:v>2.99365360934822</c:v>
                </c:pt>
                <c:pt idx="70">
                  <c:v>2.86254653505926</c:v>
                </c:pt>
                <c:pt idx="71">
                  <c:v>2.8150202552671999</c:v>
                </c:pt>
                <c:pt idx="72">
                  <c:v>2.7529373148397398</c:v>
                </c:pt>
                <c:pt idx="73">
                  <c:v>2.7825183624498901</c:v>
                </c:pt>
                <c:pt idx="74">
                  <c:v>2.8414730821749901</c:v>
                </c:pt>
                <c:pt idx="75">
                  <c:v>3.01278760172181</c:v>
                </c:pt>
                <c:pt idx="76">
                  <c:v>3.3119597650624799</c:v>
                </c:pt>
                <c:pt idx="77">
                  <c:v>3.5499789744125598</c:v>
                </c:pt>
                <c:pt idx="78">
                  <c:v>3.63806402339852</c:v>
                </c:pt>
                <c:pt idx="79">
                  <c:v>3.5528094682478502</c:v>
                </c:pt>
                <c:pt idx="80">
                  <c:v>3.35431030108521</c:v>
                </c:pt>
                <c:pt idx="81">
                  <c:v>3.1223668997529099</c:v>
                </c:pt>
                <c:pt idx="82">
                  <c:v>2.9347112066865799</c:v>
                </c:pt>
                <c:pt idx="83">
                  <c:v>2.8160195656457598</c:v>
                </c:pt>
                <c:pt idx="84">
                  <c:v>2.74913460641916</c:v>
                </c:pt>
                <c:pt idx="85">
                  <c:v>2.7044535498561699</c:v>
                </c:pt>
                <c:pt idx="86">
                  <c:v>2.65485393211328</c:v>
                </c:pt>
                <c:pt idx="87">
                  <c:v>2.5871497611227001</c:v>
                </c:pt>
                <c:pt idx="88">
                  <c:v>2.49365392559231</c:v>
                </c:pt>
              </c:numCache>
            </c:numRef>
          </c:val>
          <c:smooth val="0"/>
          <c:extLst xmlns:c16r2="http://schemas.microsoft.com/office/drawing/2015/06/chart">
            <c:ext xmlns:c16="http://schemas.microsoft.com/office/drawing/2014/chart" uri="{C3380CC4-5D6E-409C-BE32-E72D297353CC}">
              <c16:uniqueId val="{00000000-CA5F-4DCB-AF29-E784F3A6333C}"/>
            </c:ext>
          </c:extLst>
        </c:ser>
        <c:ser>
          <c:idx val="1"/>
          <c:order val="1"/>
          <c:tx>
            <c:strRef>
              <c:f>'Data Fig 1.4'!$C$5</c:f>
              <c:strCache>
                <c:ptCount val="1"/>
                <c:pt idx="0">
                  <c:v>Half Year Update</c:v>
                </c:pt>
              </c:strCache>
            </c:strRef>
          </c:tx>
          <c:spPr>
            <a:ln w="38100">
              <a:solidFill>
                <a:srgbClr val="3E403A"/>
              </a:solidFill>
            </a:ln>
          </c:spPr>
          <c:marker>
            <c:symbol val="none"/>
          </c:marker>
          <c:cat>
            <c:numRef>
              <c:f>'Data Fig 1.4'!$A$6:$A$94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1.4'!$C$6:$C$94</c:f>
              <c:numCache>
                <c:formatCode>0.0</c:formatCode>
                <c:ptCount val="89"/>
                <c:pt idx="0">
                  <c:v>6.0326293157961297</c:v>
                </c:pt>
                <c:pt idx="1">
                  <c:v>5.3291688020277803</c:v>
                </c:pt>
                <c:pt idx="2">
                  <c:v>4.3016401495510701</c:v>
                </c:pt>
                <c:pt idx="3">
                  <c:v>2.9297976948496798</c:v>
                </c:pt>
                <c:pt idx="4">
                  <c:v>2.1429707379134899</c:v>
                </c:pt>
                <c:pt idx="5">
                  <c:v>2.0402527467469702</c:v>
                </c:pt>
                <c:pt idx="6">
                  <c:v>2.53013860816211</c:v>
                </c:pt>
                <c:pt idx="7">
                  <c:v>3.44413557286975</c:v>
                </c:pt>
                <c:pt idx="8">
                  <c:v>3.99426517716969</c:v>
                </c:pt>
                <c:pt idx="9">
                  <c:v>4.5363163049641804</c:v>
                </c:pt>
                <c:pt idx="10">
                  <c:v>4.7184918179208299</c:v>
                </c:pt>
                <c:pt idx="11">
                  <c:v>4.6743710731497998</c:v>
                </c:pt>
                <c:pt idx="12">
                  <c:v>4.4191312701571297</c:v>
                </c:pt>
                <c:pt idx="13">
                  <c:v>4.3369988658217897</c:v>
                </c:pt>
                <c:pt idx="14">
                  <c:v>4.2658446092079298</c:v>
                </c:pt>
                <c:pt idx="15">
                  <c:v>4.5524124049320696</c:v>
                </c:pt>
                <c:pt idx="16">
                  <c:v>5.1802111275069</c:v>
                </c:pt>
                <c:pt idx="17">
                  <c:v>5.0470260179124198</c:v>
                </c:pt>
                <c:pt idx="18">
                  <c:v>4.7048374750939299</c:v>
                </c:pt>
                <c:pt idx="19">
                  <c:v>3.9622336991607501</c:v>
                </c:pt>
                <c:pt idx="20">
                  <c:v>3.3182246759590499</c:v>
                </c:pt>
                <c:pt idx="21">
                  <c:v>3.2050885490773902</c:v>
                </c:pt>
                <c:pt idx="22">
                  <c:v>3.1262032980830798</c:v>
                </c:pt>
                <c:pt idx="23">
                  <c:v>3.30834654749891</c:v>
                </c:pt>
                <c:pt idx="24">
                  <c:v>2.9642660802638701</c:v>
                </c:pt>
                <c:pt idx="25">
                  <c:v>2.7033949103591102</c:v>
                </c:pt>
                <c:pt idx="26">
                  <c:v>2.8717998668809499</c:v>
                </c:pt>
                <c:pt idx="27">
                  <c:v>2.7918359460953499</c:v>
                </c:pt>
                <c:pt idx="28">
                  <c:v>3.0930312026141</c:v>
                </c:pt>
                <c:pt idx="29">
                  <c:v>3.3209353163086099</c:v>
                </c:pt>
                <c:pt idx="30">
                  <c:v>3.2108740478895701</c:v>
                </c:pt>
                <c:pt idx="31">
                  <c:v>2.8804736570059202</c:v>
                </c:pt>
                <c:pt idx="32">
                  <c:v>2.1700287438174799</c:v>
                </c:pt>
                <c:pt idx="33">
                  <c:v>1.1035793149489099</c:v>
                </c:pt>
                <c:pt idx="34">
                  <c:v>-5.09663214547817E-2</c:v>
                </c:pt>
                <c:pt idx="35">
                  <c:v>-1.11495676180423</c:v>
                </c:pt>
                <c:pt idx="36">
                  <c:v>-1.7270307945761001</c:v>
                </c:pt>
                <c:pt idx="37">
                  <c:v>-1.83869280116213</c:v>
                </c:pt>
                <c:pt idx="38">
                  <c:v>-1.3880106879882499</c:v>
                </c:pt>
                <c:pt idx="39">
                  <c:v>-0.31819184915653498</c:v>
                </c:pt>
                <c:pt idx="40">
                  <c:v>0.83407266800090696</c:v>
                </c:pt>
                <c:pt idx="41">
                  <c:v>1.66150088741015</c:v>
                </c:pt>
                <c:pt idx="42">
                  <c:v>1.68574767563318</c:v>
                </c:pt>
                <c:pt idx="43">
                  <c:v>1.53734470810529</c:v>
                </c:pt>
                <c:pt idx="44">
                  <c:v>1.1243829449829801</c:v>
                </c:pt>
                <c:pt idx="45">
                  <c:v>1.13299740418384</c:v>
                </c:pt>
                <c:pt idx="46">
                  <c:v>1.80680003661402</c:v>
                </c:pt>
                <c:pt idx="47">
                  <c:v>2.2467637171237702</c:v>
                </c:pt>
                <c:pt idx="48">
                  <c:v>2.6481791555166501</c:v>
                </c:pt>
                <c:pt idx="49">
                  <c:v>2.5778073036196001</c:v>
                </c:pt>
                <c:pt idx="50">
                  <c:v>2.5174950923830801</c:v>
                </c:pt>
                <c:pt idx="51">
                  <c:v>2.2326033484091101</c:v>
                </c:pt>
                <c:pt idx="52">
                  <c:v>2.2477059698991599</c:v>
                </c:pt>
                <c:pt idx="53">
                  <c:v>2.5091012570037798</c:v>
                </c:pt>
                <c:pt idx="54">
                  <c:v>2.1643060042194602</c:v>
                </c:pt>
                <c:pt idx="55">
                  <c:v>2.4666504972107699</c:v>
                </c:pt>
                <c:pt idx="56">
                  <c:v>2.4860347312258102</c:v>
                </c:pt>
                <c:pt idx="57">
                  <c:v>2.62573468879827</c:v>
                </c:pt>
                <c:pt idx="58">
                  <c:v>3.37989612792766</c:v>
                </c:pt>
                <c:pt idx="59">
                  <c:v>3.3990579212725001</c:v>
                </c:pt>
                <c:pt idx="60">
                  <c:v>3.32961808151921</c:v>
                </c:pt>
                <c:pt idx="61">
                  <c:v>3.03286104711357</c:v>
                </c:pt>
                <c:pt idx="62">
                  <c:v>2.4823774726896901</c:v>
                </c:pt>
                <c:pt idx="63">
                  <c:v>2.4229105143877399</c:v>
                </c:pt>
                <c:pt idx="64">
                  <c:v>2.6966506915714299</c:v>
                </c:pt>
                <c:pt idx="65">
                  <c:v>2.9630501400953202</c:v>
                </c:pt>
                <c:pt idx="66">
                  <c:v>3.0421023727318102</c:v>
                </c:pt>
                <c:pt idx="67">
                  <c:v>2.9543107725730402</c:v>
                </c:pt>
                <c:pt idx="68">
                  <c:v>2.7073860362875699</c:v>
                </c:pt>
                <c:pt idx="69">
                  <c:v>2.4949227800076401</c:v>
                </c:pt>
                <c:pt idx="70">
                  <c:v>2.5701394050859001</c:v>
                </c:pt>
                <c:pt idx="71">
                  <c:v>2.7402868267945002</c:v>
                </c:pt>
                <c:pt idx="72">
                  <c:v>2.9293332102126901</c:v>
                </c:pt>
                <c:pt idx="73">
                  <c:v>3.2378305617750001</c:v>
                </c:pt>
                <c:pt idx="74">
                  <c:v>3.4738587829913699</c:v>
                </c:pt>
                <c:pt idx="75">
                  <c:v>3.6026867175517201</c:v>
                </c:pt>
                <c:pt idx="76">
                  <c:v>3.6425755723634001</c:v>
                </c:pt>
                <c:pt idx="77">
                  <c:v>3.53988785927783</c:v>
                </c:pt>
                <c:pt idx="78">
                  <c:v>3.3374383521706101</c:v>
                </c:pt>
                <c:pt idx="79">
                  <c:v>3.1351495597062802</c:v>
                </c:pt>
                <c:pt idx="80">
                  <c:v>2.99622920068964</c:v>
                </c:pt>
                <c:pt idx="81">
                  <c:v>2.8716783275991098</c:v>
                </c:pt>
                <c:pt idx="82">
                  <c:v>2.7959564190592698</c:v>
                </c:pt>
                <c:pt idx="83">
                  <c:v>2.7291371970566898</c:v>
                </c:pt>
                <c:pt idx="84">
                  <c:v>2.6344438178862801</c:v>
                </c:pt>
                <c:pt idx="85">
                  <c:v>2.5316381633248599</c:v>
                </c:pt>
                <c:pt idx="86">
                  <c:v>2.4066771835435699</c:v>
                </c:pt>
                <c:pt idx="87">
                  <c:v>2.2690248594306999</c:v>
                </c:pt>
                <c:pt idx="88">
                  <c:v>2.1298895320331002</c:v>
                </c:pt>
              </c:numCache>
            </c:numRef>
          </c:val>
          <c:smooth val="0"/>
          <c:extLst xmlns:c16r2="http://schemas.microsoft.com/office/drawing/2015/06/chart">
            <c:ext xmlns:c16="http://schemas.microsoft.com/office/drawing/2014/chart" uri="{C3380CC4-5D6E-409C-BE32-E72D297353CC}">
              <c16:uniqueId val="{00000001-CA5F-4DCB-AF29-E784F3A6333C}"/>
            </c:ext>
          </c:extLst>
        </c:ser>
        <c:dLbls>
          <c:showLegendKey val="0"/>
          <c:showVal val="0"/>
          <c:showCatName val="0"/>
          <c:showSerName val="0"/>
          <c:showPercent val="0"/>
          <c:showBubbleSize val="0"/>
        </c:dLbls>
        <c:smooth val="0"/>
        <c:axId val="858934656"/>
        <c:axId val="858929168"/>
      </c:lineChart>
      <c:dateAx>
        <c:axId val="858934656"/>
        <c:scaling>
          <c:orientation val="minMax"/>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29168"/>
        <c:crosses val="autoZero"/>
        <c:auto val="1"/>
        <c:lblOffset val="100"/>
        <c:baseTimeUnit val="months"/>
        <c:majorUnit val="36"/>
        <c:majorTimeUnit val="months"/>
        <c:minorUnit val="12"/>
        <c:minorTimeUnit val="days"/>
      </c:dateAx>
      <c:valAx>
        <c:axId val="858929168"/>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34656"/>
        <c:crosses val="autoZero"/>
        <c:crossBetween val="between"/>
      </c:valAx>
      <c:spPr>
        <a:noFill/>
        <a:ln w="25400">
          <a:noFill/>
        </a:ln>
      </c:spPr>
    </c:plotArea>
    <c:legend>
      <c:legendPos val="b"/>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71036763665279E-2"/>
          <c:y val="9.8649964615607655E-2"/>
          <c:w val="0.87132717148342564"/>
          <c:h val="0.76156877646795573"/>
        </c:manualLayout>
      </c:layout>
      <c:areaChart>
        <c:grouping val="stacked"/>
        <c:varyColors val="0"/>
        <c:ser>
          <c:idx val="0"/>
          <c:order val="0"/>
          <c:tx>
            <c:strRef>
              <c:f>'Data Fig 3.7'!$D$5</c:f>
              <c:strCache>
                <c:ptCount val="1"/>
                <c:pt idx="0">
                  <c:v>CC Tax 5th percentile increment</c:v>
                </c:pt>
              </c:strCache>
            </c:strRef>
          </c:tx>
          <c:spPr>
            <a:noFill/>
            <a:ln>
              <a:noFill/>
            </a:ln>
          </c:spPr>
          <c:cat>
            <c:numRef>
              <c:f>'Data Fig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3.7'!$D$6:$D$16</c:f>
              <c:numCache>
                <c:formatCode>0.0</c:formatCode>
                <c:ptCount val="11"/>
                <c:pt idx="0">
                  <c:v>55.081578999999998</c:v>
                </c:pt>
                <c:pt idx="1">
                  <c:v>58.651000000000003</c:v>
                </c:pt>
                <c:pt idx="2">
                  <c:v>61.563000000000002</c:v>
                </c:pt>
                <c:pt idx="3">
                  <c:v>66.635999999999996</c:v>
                </c:pt>
                <c:pt idx="4">
                  <c:v>70.400000000000006</c:v>
                </c:pt>
                <c:pt idx="5">
                  <c:v>75.599999999999994</c:v>
                </c:pt>
                <c:pt idx="6">
                  <c:v>78.323107229916204</c:v>
                </c:pt>
                <c:pt idx="7">
                  <c:v>79.483896982360605</c:v>
                </c:pt>
                <c:pt idx="8">
                  <c:v>81.241225441669897</c:v>
                </c:pt>
                <c:pt idx="9">
                  <c:v>83.706184132330904</c:v>
                </c:pt>
                <c:pt idx="10">
                  <c:v>87.845425128828595</c:v>
                </c:pt>
              </c:numCache>
            </c:numRef>
          </c:val>
          <c:extLst xmlns:c16r2="http://schemas.microsoft.com/office/drawing/2015/06/chart">
            <c:ext xmlns:c16="http://schemas.microsoft.com/office/drawing/2014/chart" uri="{C3380CC4-5D6E-409C-BE32-E72D297353CC}">
              <c16:uniqueId val="{00000000-73BB-45C7-A383-12376BA63552}"/>
            </c:ext>
          </c:extLst>
        </c:ser>
        <c:ser>
          <c:idx val="1"/>
          <c:order val="1"/>
          <c:tx>
            <c:strRef>
              <c:f>'Data Fig 3.7'!$E$5</c:f>
              <c:strCache>
                <c:ptCount val="1"/>
                <c:pt idx="0">
                  <c:v>CC Tax 15th percentile increment</c:v>
                </c:pt>
              </c:strCache>
            </c:strRef>
          </c:tx>
          <c:spPr>
            <a:solidFill>
              <a:srgbClr val="0083AC"/>
            </a:solidFill>
          </c:spPr>
          <c:cat>
            <c:numRef>
              <c:f>'Data Fig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3.7'!$E$6:$E$16</c:f>
              <c:numCache>
                <c:formatCode>0.0</c:formatCode>
                <c:ptCount val="11"/>
                <c:pt idx="0">
                  <c:v>0</c:v>
                </c:pt>
                <c:pt idx="1">
                  <c:v>0</c:v>
                </c:pt>
                <c:pt idx="2">
                  <c:v>0</c:v>
                </c:pt>
                <c:pt idx="3">
                  <c:v>0</c:v>
                </c:pt>
                <c:pt idx="4">
                  <c:v>0</c:v>
                </c:pt>
                <c:pt idx="5">
                  <c:v>0</c:v>
                </c:pt>
                <c:pt idx="6">
                  <c:v>0.4353246799009014</c:v>
                </c:pt>
                <c:pt idx="7">
                  <c:v>1.6334866535263899</c:v>
                </c:pt>
                <c:pt idx="8">
                  <c:v>2.8699182600878999</c:v>
                </c:pt>
                <c:pt idx="9">
                  <c:v>3.7706235796202918</c:v>
                </c:pt>
                <c:pt idx="10">
                  <c:v>4.1260018403192049</c:v>
                </c:pt>
              </c:numCache>
            </c:numRef>
          </c:val>
          <c:extLst xmlns:c16r2="http://schemas.microsoft.com/office/drawing/2015/06/chart">
            <c:ext xmlns:c16="http://schemas.microsoft.com/office/drawing/2014/chart" uri="{C3380CC4-5D6E-409C-BE32-E72D297353CC}">
              <c16:uniqueId val="{00000001-73BB-45C7-A383-12376BA63552}"/>
            </c:ext>
          </c:extLst>
        </c:ser>
        <c:ser>
          <c:idx val="2"/>
          <c:order val="2"/>
          <c:tx>
            <c:strRef>
              <c:f>'Data Fig 3.7'!$F$5</c:f>
              <c:strCache>
                <c:ptCount val="1"/>
                <c:pt idx="0">
                  <c:v>CC Tax 50th percentile increment</c:v>
                </c:pt>
              </c:strCache>
            </c:strRef>
          </c:tx>
          <c:spPr>
            <a:solidFill>
              <a:srgbClr val="67A854"/>
            </a:solidFill>
          </c:spPr>
          <c:cat>
            <c:numRef>
              <c:f>'Data Fig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3.7'!$F$6:$F$16</c:f>
              <c:numCache>
                <c:formatCode>0.0</c:formatCode>
                <c:ptCount val="11"/>
                <c:pt idx="0">
                  <c:v>0</c:v>
                </c:pt>
                <c:pt idx="1">
                  <c:v>0</c:v>
                </c:pt>
                <c:pt idx="2">
                  <c:v>0</c:v>
                </c:pt>
                <c:pt idx="3">
                  <c:v>0</c:v>
                </c:pt>
                <c:pt idx="4">
                  <c:v>0</c:v>
                </c:pt>
                <c:pt idx="5">
                  <c:v>0</c:v>
                </c:pt>
                <c:pt idx="6">
                  <c:v>0.74156809018289493</c:v>
                </c:pt>
                <c:pt idx="7">
                  <c:v>2.7826163641130108</c:v>
                </c:pt>
                <c:pt idx="8">
                  <c:v>4.888856298242203</c:v>
                </c:pt>
                <c:pt idx="9">
                  <c:v>6.4231922880488099</c:v>
                </c:pt>
                <c:pt idx="10">
                  <c:v>7.0285730308522005</c:v>
                </c:pt>
              </c:numCache>
            </c:numRef>
          </c:val>
          <c:extLst xmlns:c16r2="http://schemas.microsoft.com/office/drawing/2015/06/chart">
            <c:ext xmlns:c16="http://schemas.microsoft.com/office/drawing/2014/chart" uri="{C3380CC4-5D6E-409C-BE32-E72D297353CC}">
              <c16:uniqueId val="{00000002-73BB-45C7-A383-12376BA63552}"/>
            </c:ext>
          </c:extLst>
        </c:ser>
        <c:ser>
          <c:idx val="3"/>
          <c:order val="3"/>
          <c:tx>
            <c:strRef>
              <c:f>'Data Fig 3.7'!$G$5</c:f>
              <c:strCache>
                <c:ptCount val="1"/>
                <c:pt idx="0">
                  <c:v>CC Tax 85th percentile increment</c:v>
                </c:pt>
              </c:strCache>
            </c:strRef>
          </c:tx>
          <c:spPr>
            <a:solidFill>
              <a:srgbClr val="67A854"/>
            </a:solidFill>
          </c:spPr>
          <c:cat>
            <c:numRef>
              <c:f>'Data Fig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3.7'!$G$6:$G$16</c:f>
              <c:numCache>
                <c:formatCode>0.0</c:formatCode>
                <c:ptCount val="11"/>
                <c:pt idx="0">
                  <c:v>0</c:v>
                </c:pt>
                <c:pt idx="1">
                  <c:v>0</c:v>
                </c:pt>
                <c:pt idx="2">
                  <c:v>0</c:v>
                </c:pt>
                <c:pt idx="3">
                  <c:v>0</c:v>
                </c:pt>
                <c:pt idx="4">
                  <c:v>0</c:v>
                </c:pt>
                <c:pt idx="5">
                  <c:v>0</c:v>
                </c:pt>
                <c:pt idx="6">
                  <c:v>0.74156809018279546</c:v>
                </c:pt>
                <c:pt idx="7">
                  <c:v>2.7826163641128971</c:v>
                </c:pt>
                <c:pt idx="8">
                  <c:v>4.888856298242203</c:v>
                </c:pt>
                <c:pt idx="9">
                  <c:v>6.4231922880479999</c:v>
                </c:pt>
                <c:pt idx="10">
                  <c:v>7.0285730308520016</c:v>
                </c:pt>
              </c:numCache>
            </c:numRef>
          </c:val>
          <c:extLst xmlns:c16r2="http://schemas.microsoft.com/office/drawing/2015/06/chart">
            <c:ext xmlns:c16="http://schemas.microsoft.com/office/drawing/2014/chart" uri="{C3380CC4-5D6E-409C-BE32-E72D297353CC}">
              <c16:uniqueId val="{00000003-73BB-45C7-A383-12376BA63552}"/>
            </c:ext>
          </c:extLst>
        </c:ser>
        <c:ser>
          <c:idx val="4"/>
          <c:order val="4"/>
          <c:tx>
            <c:strRef>
              <c:f>'Data Fig 3.7'!$H$5</c:f>
              <c:strCache>
                <c:ptCount val="1"/>
                <c:pt idx="0">
                  <c:v>CC Tax 95th percentile increment</c:v>
                </c:pt>
              </c:strCache>
            </c:strRef>
          </c:tx>
          <c:spPr>
            <a:solidFill>
              <a:srgbClr val="0083AC"/>
            </a:solidFill>
          </c:spPr>
          <c:cat>
            <c:numRef>
              <c:f>'Data Fig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3.7'!$H$6:$H$16</c:f>
              <c:numCache>
                <c:formatCode>0.0</c:formatCode>
                <c:ptCount val="11"/>
                <c:pt idx="0">
                  <c:v>0</c:v>
                </c:pt>
                <c:pt idx="1">
                  <c:v>0</c:v>
                </c:pt>
                <c:pt idx="2">
                  <c:v>0</c:v>
                </c:pt>
                <c:pt idx="3">
                  <c:v>0</c:v>
                </c:pt>
                <c:pt idx="4">
                  <c:v>0</c:v>
                </c:pt>
                <c:pt idx="5">
                  <c:v>0</c:v>
                </c:pt>
                <c:pt idx="6">
                  <c:v>0.4353246799009014</c:v>
                </c:pt>
                <c:pt idx="7">
                  <c:v>1.6334866535264041</c:v>
                </c:pt>
                <c:pt idx="8">
                  <c:v>2.8699182600878004</c:v>
                </c:pt>
                <c:pt idx="9">
                  <c:v>3.7706235796209882</c:v>
                </c:pt>
                <c:pt idx="10">
                  <c:v>4.1260018403189918</c:v>
                </c:pt>
              </c:numCache>
            </c:numRef>
          </c:val>
          <c:extLst xmlns:c16r2="http://schemas.microsoft.com/office/drawing/2015/06/chart">
            <c:ext xmlns:c16="http://schemas.microsoft.com/office/drawing/2014/chart" uri="{C3380CC4-5D6E-409C-BE32-E72D297353CC}">
              <c16:uniqueId val="{00000004-73BB-45C7-A383-12376BA63552}"/>
            </c:ext>
          </c:extLst>
        </c:ser>
        <c:dLbls>
          <c:showLegendKey val="0"/>
          <c:showVal val="0"/>
          <c:showCatName val="0"/>
          <c:showSerName val="0"/>
          <c:showPercent val="0"/>
          <c:showBubbleSize val="0"/>
        </c:dLbls>
        <c:axId val="771147224"/>
        <c:axId val="771148400"/>
      </c:areaChart>
      <c:lineChart>
        <c:grouping val="standard"/>
        <c:varyColors val="0"/>
        <c:ser>
          <c:idx val="5"/>
          <c:order val="5"/>
          <c:tx>
            <c:strRef>
              <c:f>'Data Fig 3.7'!$C$5</c:f>
              <c:strCache>
                <c:ptCount val="1"/>
                <c:pt idx="0">
                  <c:v>Actual and Forecast</c:v>
                </c:pt>
              </c:strCache>
            </c:strRef>
          </c:tx>
          <c:spPr>
            <a:ln w="38100">
              <a:solidFill>
                <a:srgbClr val="3E403A"/>
              </a:solidFill>
            </a:ln>
          </c:spPr>
          <c:marker>
            <c:symbol val="none"/>
          </c:marker>
          <c:cat>
            <c:numRef>
              <c:f>'Data Fig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Fig 3.7'!$C$6:$C$16</c:f>
              <c:numCache>
                <c:formatCode>0.0</c:formatCode>
                <c:ptCount val="11"/>
                <c:pt idx="0">
                  <c:v>55.081578999999998</c:v>
                </c:pt>
                <c:pt idx="1">
                  <c:v>58.651000000000003</c:v>
                </c:pt>
                <c:pt idx="2">
                  <c:v>61.563000000000002</c:v>
                </c:pt>
                <c:pt idx="3">
                  <c:v>66.635999999999996</c:v>
                </c:pt>
                <c:pt idx="4">
                  <c:v>70.400000000000006</c:v>
                </c:pt>
                <c:pt idx="5">
                  <c:v>75.599999999999994</c:v>
                </c:pt>
                <c:pt idx="6">
                  <c:v>79.5</c:v>
                </c:pt>
                <c:pt idx="7">
                  <c:v>83.9</c:v>
                </c:pt>
                <c:pt idx="8">
                  <c:v>89</c:v>
                </c:pt>
                <c:pt idx="9">
                  <c:v>93.9</c:v>
                </c:pt>
                <c:pt idx="10">
                  <c:v>99</c:v>
                </c:pt>
              </c:numCache>
            </c:numRef>
          </c:val>
          <c:smooth val="0"/>
          <c:extLst xmlns:c16r2="http://schemas.microsoft.com/office/drawing/2015/06/chart">
            <c:ext xmlns:c16="http://schemas.microsoft.com/office/drawing/2014/chart" uri="{C3380CC4-5D6E-409C-BE32-E72D297353CC}">
              <c16:uniqueId val="{00000005-73BB-45C7-A383-12376BA63552}"/>
            </c:ext>
          </c:extLst>
        </c:ser>
        <c:dLbls>
          <c:showLegendKey val="0"/>
          <c:showVal val="0"/>
          <c:showCatName val="0"/>
          <c:showSerName val="0"/>
          <c:showPercent val="0"/>
          <c:showBubbleSize val="0"/>
        </c:dLbls>
        <c:marker val="1"/>
        <c:smooth val="0"/>
        <c:axId val="771147224"/>
        <c:axId val="771148400"/>
      </c:lineChart>
      <c:dateAx>
        <c:axId val="771147224"/>
        <c:scaling>
          <c:orientation val="minMax"/>
          <c:max val="44562"/>
          <c:min val="40909"/>
        </c:scaling>
        <c:delete val="0"/>
        <c:axPos val="b"/>
        <c:title>
          <c:tx>
            <c:rich>
              <a:bodyPr/>
              <a:lstStyle/>
              <a:p>
                <a:pPr>
                  <a:defRPr sz="1800">
                    <a:latin typeface="Arial" pitchFamily="34" charset="0"/>
                    <a:cs typeface="Arial" pitchFamily="34" charset="0"/>
                  </a:defRPr>
                </a:pPr>
                <a:r>
                  <a:rPr lang="en-US" sz="1800">
                    <a:latin typeface="Arial" pitchFamily="34" charset="0"/>
                    <a:cs typeface="Arial" pitchFamily="34" charset="0"/>
                  </a:rPr>
                  <a:t>Years ended 30 June</a:t>
                </a:r>
              </a:p>
            </c:rich>
          </c:tx>
          <c:layout/>
          <c:overlay val="0"/>
        </c:title>
        <c:numFmt formatCode="yyyy" sourceLinked="0"/>
        <c:majorTickMark val="none"/>
        <c:minorTickMark val="none"/>
        <c:tickLblPos val="nextTo"/>
        <c:spPr>
          <a:ln>
            <a:solidFill>
              <a:schemeClr val="tx1"/>
            </a:solidFill>
          </a:ln>
        </c:spPr>
        <c:txPr>
          <a:bodyPr/>
          <a:lstStyle/>
          <a:p>
            <a:pPr>
              <a:defRPr sz="1800">
                <a:latin typeface="Arial" pitchFamily="34" charset="0"/>
                <a:cs typeface="Arial" pitchFamily="34" charset="0"/>
              </a:defRPr>
            </a:pPr>
            <a:endParaRPr lang="en-US"/>
          </a:p>
        </c:txPr>
        <c:crossAx val="771148400"/>
        <c:crosses val="autoZero"/>
        <c:auto val="0"/>
        <c:lblOffset val="100"/>
        <c:baseTimeUnit val="years"/>
        <c:majorUnit val="2"/>
        <c:majorTimeUnit val="years"/>
      </c:dateAx>
      <c:valAx>
        <c:axId val="771148400"/>
        <c:scaling>
          <c:orientation val="minMax"/>
          <c:max val="120"/>
          <c:min val="50"/>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a:noFill/>
          </a:ln>
        </c:spPr>
        <c:txPr>
          <a:bodyPr/>
          <a:lstStyle/>
          <a:p>
            <a:pPr>
              <a:defRPr sz="1800">
                <a:latin typeface="Arial" pitchFamily="34" charset="0"/>
                <a:cs typeface="Arial" pitchFamily="34" charset="0"/>
              </a:defRPr>
            </a:pPr>
            <a:endParaRPr lang="en-US"/>
          </a:p>
        </c:txPr>
        <c:crossAx val="771147224"/>
        <c:crosses val="autoZero"/>
        <c:crossBetween val="midCat"/>
        <c:majorUnit val="10"/>
      </c:valAx>
      <c:spPr>
        <a:noFill/>
        <a:ln>
          <a:noFill/>
        </a:ln>
      </c:spPr>
    </c:plotArea>
    <c:plotVisOnly val="1"/>
    <c:dispBlanksAs val="zero"/>
    <c:showDLblsOverMax val="0"/>
  </c:chart>
  <c:spPr>
    <a:noFill/>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695085906906747E-2"/>
          <c:y val="8.4036748581635748E-2"/>
          <c:w val="0.86885857729322302"/>
          <c:h val="0.72233049321500564"/>
        </c:manualLayout>
      </c:layout>
      <c:lineChart>
        <c:grouping val="standard"/>
        <c:varyColors val="0"/>
        <c:ser>
          <c:idx val="1"/>
          <c:order val="0"/>
          <c:tx>
            <c:strRef>
              <c:f>'Data Fig 1.5'!$B$5</c:f>
              <c:strCache>
                <c:ptCount val="1"/>
                <c:pt idx="0">
                  <c:v>Budget Update</c:v>
                </c:pt>
              </c:strCache>
            </c:strRef>
          </c:tx>
          <c:spPr>
            <a:ln w="38100">
              <a:solidFill>
                <a:srgbClr val="0083AC"/>
              </a:solidFill>
            </a:ln>
          </c:spPr>
          <c:marker>
            <c:symbol val="none"/>
          </c:marker>
          <c:cat>
            <c:numRef>
              <c:f>'Data Fig 1.5'!$A$6:$A$94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1.5'!$B$6:$B$94</c:f>
              <c:numCache>
                <c:formatCode>0.00</c:formatCode>
                <c:ptCount val="89"/>
                <c:pt idx="0">
                  <c:v>2300</c:v>
                </c:pt>
                <c:pt idx="1">
                  <c:v>2324</c:v>
                </c:pt>
                <c:pt idx="2">
                  <c:v>2006</c:v>
                </c:pt>
                <c:pt idx="3">
                  <c:v>1996</c:v>
                </c:pt>
                <c:pt idx="4">
                  <c:v>2090</c:v>
                </c:pt>
                <c:pt idx="5">
                  <c:v>2035</c:v>
                </c:pt>
                <c:pt idx="6">
                  <c:v>2431</c:v>
                </c:pt>
                <c:pt idx="7">
                  <c:v>2266</c:v>
                </c:pt>
                <c:pt idx="8">
                  <c:v>2427</c:v>
                </c:pt>
                <c:pt idx="9">
                  <c:v>2757</c:v>
                </c:pt>
                <c:pt idx="10">
                  <c:v>2775</c:v>
                </c:pt>
                <c:pt idx="11">
                  <c:v>2930</c:v>
                </c:pt>
                <c:pt idx="12">
                  <c:v>3024</c:v>
                </c:pt>
                <c:pt idx="13">
                  <c:v>3158</c:v>
                </c:pt>
                <c:pt idx="14">
                  <c:v>3141</c:v>
                </c:pt>
                <c:pt idx="15">
                  <c:v>3141</c:v>
                </c:pt>
                <c:pt idx="16">
                  <c:v>3355</c:v>
                </c:pt>
                <c:pt idx="17">
                  <c:v>3180</c:v>
                </c:pt>
                <c:pt idx="18">
                  <c:v>3067</c:v>
                </c:pt>
                <c:pt idx="19">
                  <c:v>3153</c:v>
                </c:pt>
                <c:pt idx="20">
                  <c:v>3103</c:v>
                </c:pt>
                <c:pt idx="21">
                  <c:v>2960</c:v>
                </c:pt>
                <c:pt idx="22">
                  <c:v>3017</c:v>
                </c:pt>
                <c:pt idx="23">
                  <c:v>3044</c:v>
                </c:pt>
                <c:pt idx="24">
                  <c:v>2886</c:v>
                </c:pt>
                <c:pt idx="25">
                  <c:v>3007</c:v>
                </c:pt>
                <c:pt idx="26">
                  <c:v>3072</c:v>
                </c:pt>
                <c:pt idx="27">
                  <c:v>3028</c:v>
                </c:pt>
                <c:pt idx="28">
                  <c:v>3096</c:v>
                </c:pt>
                <c:pt idx="29">
                  <c:v>3139</c:v>
                </c:pt>
                <c:pt idx="30">
                  <c:v>3126</c:v>
                </c:pt>
                <c:pt idx="31">
                  <c:v>2845</c:v>
                </c:pt>
                <c:pt idx="32">
                  <c:v>2629</c:v>
                </c:pt>
                <c:pt idx="33">
                  <c:v>2507</c:v>
                </c:pt>
                <c:pt idx="34">
                  <c:v>2222</c:v>
                </c:pt>
                <c:pt idx="35">
                  <c:v>2253</c:v>
                </c:pt>
                <c:pt idx="36">
                  <c:v>2177</c:v>
                </c:pt>
                <c:pt idx="37">
                  <c:v>2147</c:v>
                </c:pt>
                <c:pt idx="38">
                  <c:v>2258</c:v>
                </c:pt>
                <c:pt idx="39">
                  <c:v>2161</c:v>
                </c:pt>
                <c:pt idx="40">
                  <c:v>2361</c:v>
                </c:pt>
                <c:pt idx="41">
                  <c:v>2258</c:v>
                </c:pt>
                <c:pt idx="42">
                  <c:v>2131</c:v>
                </c:pt>
                <c:pt idx="43">
                  <c:v>2139</c:v>
                </c:pt>
                <c:pt idx="44">
                  <c:v>2121</c:v>
                </c:pt>
                <c:pt idx="45">
                  <c:v>2251</c:v>
                </c:pt>
                <c:pt idx="46">
                  <c:v>2389</c:v>
                </c:pt>
                <c:pt idx="47">
                  <c:v>2397</c:v>
                </c:pt>
                <c:pt idx="48">
                  <c:v>2492</c:v>
                </c:pt>
                <c:pt idx="49">
                  <c:v>2579</c:v>
                </c:pt>
                <c:pt idx="50">
                  <c:v>2785</c:v>
                </c:pt>
                <c:pt idx="51">
                  <c:v>2918</c:v>
                </c:pt>
                <c:pt idx="52">
                  <c:v>2976</c:v>
                </c:pt>
                <c:pt idx="53">
                  <c:v>3043</c:v>
                </c:pt>
                <c:pt idx="54">
                  <c:v>3133</c:v>
                </c:pt>
                <c:pt idx="55">
                  <c:v>3248</c:v>
                </c:pt>
                <c:pt idx="56">
                  <c:v>3306</c:v>
                </c:pt>
                <c:pt idx="57">
                  <c:v>3337</c:v>
                </c:pt>
                <c:pt idx="58">
                  <c:v>3359</c:v>
                </c:pt>
                <c:pt idx="59">
                  <c:v>3414</c:v>
                </c:pt>
                <c:pt idx="60">
                  <c:v>3433</c:v>
                </c:pt>
                <c:pt idx="61">
                  <c:v>3558</c:v>
                </c:pt>
                <c:pt idx="62">
                  <c:v>3638</c:v>
                </c:pt>
                <c:pt idx="63">
                  <c:v>3806</c:v>
                </c:pt>
                <c:pt idx="64">
                  <c:v>3975</c:v>
                </c:pt>
                <c:pt idx="65">
                  <c:v>3955</c:v>
                </c:pt>
                <c:pt idx="66">
                  <c:v>3967</c:v>
                </c:pt>
                <c:pt idx="67">
                  <c:v>3904</c:v>
                </c:pt>
                <c:pt idx="68">
                  <c:v>3883</c:v>
                </c:pt>
                <c:pt idx="69">
                  <c:v>3999</c:v>
                </c:pt>
                <c:pt idx="70">
                  <c:v>4018</c:v>
                </c:pt>
                <c:pt idx="71">
                  <c:v>4038.09</c:v>
                </c:pt>
                <c:pt idx="72">
                  <c:v>4009.8229999999999</c:v>
                </c:pt>
                <c:pt idx="73">
                  <c:v>4010.279</c:v>
                </c:pt>
                <c:pt idx="74">
                  <c:v>4040.6909999999998</c:v>
                </c:pt>
                <c:pt idx="75">
                  <c:v>4094.9140000000002</c:v>
                </c:pt>
                <c:pt idx="76">
                  <c:v>4143.3829999999998</c:v>
                </c:pt>
                <c:pt idx="77">
                  <c:v>4197.6040000000003</c:v>
                </c:pt>
                <c:pt idx="78">
                  <c:v>4247.0569999999998</c:v>
                </c:pt>
                <c:pt idx="79">
                  <c:v>4302.6859999999997</c:v>
                </c:pt>
                <c:pt idx="80">
                  <c:v>4356.8419999999896</c:v>
                </c:pt>
                <c:pt idx="81">
                  <c:v>4418.3220000000001</c:v>
                </c:pt>
                <c:pt idx="82">
                  <c:v>4479.6890000000003</c:v>
                </c:pt>
                <c:pt idx="83">
                  <c:v>4542.3680000000004</c:v>
                </c:pt>
                <c:pt idx="84">
                  <c:v>4606.0290000000005</c:v>
                </c:pt>
                <c:pt idx="85">
                  <c:v>4653.5079999999998</c:v>
                </c:pt>
                <c:pt idx="86">
                  <c:v>4682.7790000000005</c:v>
                </c:pt>
                <c:pt idx="87">
                  <c:v>4697.8280000000004</c:v>
                </c:pt>
                <c:pt idx="88">
                  <c:v>4713.2219999999998</c:v>
                </c:pt>
              </c:numCache>
            </c:numRef>
          </c:val>
          <c:smooth val="0"/>
          <c:extLst xmlns:c16r2="http://schemas.microsoft.com/office/drawing/2015/06/chart">
            <c:ext xmlns:c16="http://schemas.microsoft.com/office/drawing/2014/chart" uri="{C3380CC4-5D6E-409C-BE32-E72D297353CC}">
              <c16:uniqueId val="{00000000-8508-4F31-9DB1-1E9D8E3BF00A}"/>
            </c:ext>
          </c:extLst>
        </c:ser>
        <c:ser>
          <c:idx val="0"/>
          <c:order val="1"/>
          <c:tx>
            <c:strRef>
              <c:f>'Data Fig 1.5'!$C$5</c:f>
              <c:strCache>
                <c:ptCount val="1"/>
                <c:pt idx="0">
                  <c:v>Half Year Update</c:v>
                </c:pt>
              </c:strCache>
            </c:strRef>
          </c:tx>
          <c:spPr>
            <a:ln w="38100">
              <a:solidFill>
                <a:srgbClr val="3E403A"/>
              </a:solidFill>
            </a:ln>
          </c:spPr>
          <c:marker>
            <c:symbol val="none"/>
          </c:marker>
          <c:cat>
            <c:numRef>
              <c:f>'Data Fig 1.5'!$A$6:$A$94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1.5'!$C$6:$C$94</c:f>
              <c:numCache>
                <c:formatCode>0.00</c:formatCode>
                <c:ptCount val="89"/>
                <c:pt idx="0">
                  <c:v>2300</c:v>
                </c:pt>
                <c:pt idx="1">
                  <c:v>2324</c:v>
                </c:pt>
                <c:pt idx="2">
                  <c:v>2006</c:v>
                </c:pt>
                <c:pt idx="3">
                  <c:v>1996</c:v>
                </c:pt>
                <c:pt idx="4">
                  <c:v>2090</c:v>
                </c:pt>
                <c:pt idx="5">
                  <c:v>2035</c:v>
                </c:pt>
                <c:pt idx="6">
                  <c:v>2431</c:v>
                </c:pt>
                <c:pt idx="7">
                  <c:v>2265</c:v>
                </c:pt>
                <c:pt idx="8">
                  <c:v>2427</c:v>
                </c:pt>
                <c:pt idx="9">
                  <c:v>2756</c:v>
                </c:pt>
                <c:pt idx="10">
                  <c:v>2775</c:v>
                </c:pt>
                <c:pt idx="11">
                  <c:v>2931</c:v>
                </c:pt>
                <c:pt idx="12">
                  <c:v>3024</c:v>
                </c:pt>
                <c:pt idx="13">
                  <c:v>3159</c:v>
                </c:pt>
                <c:pt idx="14">
                  <c:v>3142</c:v>
                </c:pt>
                <c:pt idx="15">
                  <c:v>3141</c:v>
                </c:pt>
                <c:pt idx="16">
                  <c:v>3356</c:v>
                </c:pt>
                <c:pt idx="17">
                  <c:v>3180</c:v>
                </c:pt>
                <c:pt idx="18">
                  <c:v>3067</c:v>
                </c:pt>
                <c:pt idx="19">
                  <c:v>3153</c:v>
                </c:pt>
                <c:pt idx="20">
                  <c:v>3102</c:v>
                </c:pt>
                <c:pt idx="21">
                  <c:v>2960</c:v>
                </c:pt>
                <c:pt idx="22">
                  <c:v>3017</c:v>
                </c:pt>
                <c:pt idx="23">
                  <c:v>3044</c:v>
                </c:pt>
                <c:pt idx="24">
                  <c:v>2886</c:v>
                </c:pt>
                <c:pt idx="25">
                  <c:v>3007</c:v>
                </c:pt>
                <c:pt idx="26">
                  <c:v>3071</c:v>
                </c:pt>
                <c:pt idx="27">
                  <c:v>3028</c:v>
                </c:pt>
                <c:pt idx="28">
                  <c:v>3096</c:v>
                </c:pt>
                <c:pt idx="29">
                  <c:v>3139</c:v>
                </c:pt>
                <c:pt idx="30">
                  <c:v>3126</c:v>
                </c:pt>
                <c:pt idx="31">
                  <c:v>2845</c:v>
                </c:pt>
                <c:pt idx="32">
                  <c:v>2629</c:v>
                </c:pt>
                <c:pt idx="33">
                  <c:v>2507</c:v>
                </c:pt>
                <c:pt idx="34">
                  <c:v>2222</c:v>
                </c:pt>
                <c:pt idx="35">
                  <c:v>2253</c:v>
                </c:pt>
                <c:pt idx="36">
                  <c:v>2177</c:v>
                </c:pt>
                <c:pt idx="37">
                  <c:v>2147</c:v>
                </c:pt>
                <c:pt idx="38">
                  <c:v>2258</c:v>
                </c:pt>
                <c:pt idx="39">
                  <c:v>2161</c:v>
                </c:pt>
                <c:pt idx="40">
                  <c:v>2362</c:v>
                </c:pt>
                <c:pt idx="41">
                  <c:v>2258</c:v>
                </c:pt>
                <c:pt idx="42">
                  <c:v>2131</c:v>
                </c:pt>
                <c:pt idx="43">
                  <c:v>2138</c:v>
                </c:pt>
                <c:pt idx="44">
                  <c:v>2120</c:v>
                </c:pt>
                <c:pt idx="45">
                  <c:v>2250</c:v>
                </c:pt>
                <c:pt idx="46">
                  <c:v>2388</c:v>
                </c:pt>
                <c:pt idx="47">
                  <c:v>2397</c:v>
                </c:pt>
                <c:pt idx="48">
                  <c:v>2493</c:v>
                </c:pt>
                <c:pt idx="49">
                  <c:v>2580</c:v>
                </c:pt>
                <c:pt idx="50">
                  <c:v>2785</c:v>
                </c:pt>
                <c:pt idx="51">
                  <c:v>2914</c:v>
                </c:pt>
                <c:pt idx="52">
                  <c:v>2967</c:v>
                </c:pt>
                <c:pt idx="53">
                  <c:v>3034</c:v>
                </c:pt>
                <c:pt idx="54">
                  <c:v>3134</c:v>
                </c:pt>
                <c:pt idx="55">
                  <c:v>3265</c:v>
                </c:pt>
                <c:pt idx="56">
                  <c:v>3337</c:v>
                </c:pt>
                <c:pt idx="57">
                  <c:v>3381</c:v>
                </c:pt>
                <c:pt idx="58">
                  <c:v>3380</c:v>
                </c:pt>
                <c:pt idx="59">
                  <c:v>3391</c:v>
                </c:pt>
                <c:pt idx="60">
                  <c:v>3336</c:v>
                </c:pt>
                <c:pt idx="61">
                  <c:v>3427</c:v>
                </c:pt>
                <c:pt idx="62">
                  <c:v>3471</c:v>
                </c:pt>
                <c:pt idx="63">
                  <c:v>3632</c:v>
                </c:pt>
                <c:pt idx="64">
                  <c:v>3812</c:v>
                </c:pt>
                <c:pt idx="65">
                  <c:v>3839</c:v>
                </c:pt>
                <c:pt idx="66">
                  <c:v>3846</c:v>
                </c:pt>
                <c:pt idx="67">
                  <c:v>3797</c:v>
                </c:pt>
                <c:pt idx="68">
                  <c:v>3760</c:v>
                </c:pt>
                <c:pt idx="69">
                  <c:v>3722.4</c:v>
                </c:pt>
                <c:pt idx="70">
                  <c:v>3759.6239999999998</c:v>
                </c:pt>
                <c:pt idx="71">
                  <c:v>3759.232</c:v>
                </c:pt>
                <c:pt idx="72">
                  <c:v>3778.1930000000002</c:v>
                </c:pt>
                <c:pt idx="73">
                  <c:v>3810.154</c:v>
                </c:pt>
                <c:pt idx="74">
                  <c:v>3845.5149999999999</c:v>
                </c:pt>
                <c:pt idx="75">
                  <c:v>3885.652</c:v>
                </c:pt>
                <c:pt idx="76">
                  <c:v>3926.855</c:v>
                </c:pt>
                <c:pt idx="77">
                  <c:v>3984.7809999999999</c:v>
                </c:pt>
                <c:pt idx="78">
                  <c:v>4059.491</c:v>
                </c:pt>
                <c:pt idx="79">
                  <c:v>4145.2939999999999</c:v>
                </c:pt>
                <c:pt idx="80">
                  <c:v>4236.0529999999999</c:v>
                </c:pt>
                <c:pt idx="81">
                  <c:v>4323.3620000000001</c:v>
                </c:pt>
                <c:pt idx="82">
                  <c:v>4401.4840000000004</c:v>
                </c:pt>
                <c:pt idx="83">
                  <c:v>4474.116</c:v>
                </c:pt>
                <c:pt idx="84">
                  <c:v>4537.4960000000001</c:v>
                </c:pt>
                <c:pt idx="85">
                  <c:v>4589.2709999999997</c:v>
                </c:pt>
                <c:pt idx="86">
                  <c:v>4627.8720000000003</c:v>
                </c:pt>
                <c:pt idx="87">
                  <c:v>4652.2470000000003</c:v>
                </c:pt>
                <c:pt idx="88">
                  <c:v>4662.0360000000001</c:v>
                </c:pt>
              </c:numCache>
            </c:numRef>
          </c:val>
          <c:smooth val="0"/>
          <c:extLst xmlns:c16r2="http://schemas.microsoft.com/office/drawing/2015/06/chart">
            <c:ext xmlns:c16="http://schemas.microsoft.com/office/drawing/2014/chart" uri="{C3380CC4-5D6E-409C-BE32-E72D297353CC}">
              <c16:uniqueId val="{00000001-8508-4F31-9DB1-1E9D8E3BF00A}"/>
            </c:ext>
          </c:extLst>
        </c:ser>
        <c:dLbls>
          <c:showLegendKey val="0"/>
          <c:showVal val="0"/>
          <c:showCatName val="0"/>
          <c:showSerName val="0"/>
          <c:showPercent val="0"/>
          <c:showBubbleSize val="0"/>
        </c:dLbls>
        <c:smooth val="0"/>
        <c:axId val="858939360"/>
        <c:axId val="858946416"/>
      </c:lineChart>
      <c:dateAx>
        <c:axId val="858939360"/>
        <c:scaling>
          <c:orientation val="minMax"/>
          <c:max val="44713"/>
        </c:scaling>
        <c:delete val="0"/>
        <c:axPos val="b"/>
        <c:numFmt formatCode="mmm\-yy" sourceLinked="1"/>
        <c:majorTickMark val="none"/>
        <c:minorTickMark val="none"/>
        <c:tickLblPos val="nextTo"/>
        <c:spPr>
          <a:ln>
            <a:solidFill>
              <a:schemeClr val="bg1">
                <a:lumMod val="50000"/>
              </a:schemeClr>
            </a:solidFill>
          </a:ln>
        </c:spPr>
        <c:txPr>
          <a:bodyPr rot="0"/>
          <a:lstStyle/>
          <a:p>
            <a:pPr>
              <a:defRPr/>
            </a:pPr>
            <a:endParaRPr lang="en-US"/>
          </a:p>
        </c:txPr>
        <c:crossAx val="858946416"/>
        <c:crosses val="autoZero"/>
        <c:auto val="1"/>
        <c:lblOffset val="100"/>
        <c:baseTimeUnit val="months"/>
        <c:majorUnit val="36"/>
        <c:majorTimeUnit val="months"/>
      </c:dateAx>
      <c:valAx>
        <c:axId val="858946416"/>
        <c:scaling>
          <c:orientation val="minMax"/>
        </c:scaling>
        <c:delete val="0"/>
        <c:axPos val="l"/>
        <c:majorGridlines>
          <c:spPr>
            <a:ln w="9525">
              <a:solidFill>
                <a:schemeClr val="bg1">
                  <a:lumMod val="50000"/>
                </a:schemeClr>
              </a:solidFill>
            </a:ln>
          </c:spPr>
        </c:majorGridlines>
        <c:numFmt formatCode="0" sourceLinked="0"/>
        <c:majorTickMark val="out"/>
        <c:minorTickMark val="none"/>
        <c:tickLblPos val="nextTo"/>
        <c:spPr>
          <a:ln>
            <a:noFill/>
          </a:ln>
        </c:spPr>
        <c:crossAx val="858939360"/>
        <c:crosses val="autoZero"/>
        <c:crossBetween val="between"/>
      </c:valAx>
    </c:plotArea>
    <c:legend>
      <c:legendPos val="b"/>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668734918994133E-2"/>
          <c:y val="0.11073446327683679"/>
          <c:w val="0.89727680110306796"/>
          <c:h val="0.68360812041354435"/>
        </c:manualLayout>
      </c:layout>
      <c:lineChart>
        <c:grouping val="standard"/>
        <c:varyColors val="0"/>
        <c:ser>
          <c:idx val="1"/>
          <c:order val="0"/>
          <c:tx>
            <c:strRef>
              <c:f>'Data Fig 1.6'!$B$5</c:f>
              <c:strCache>
                <c:ptCount val="1"/>
                <c:pt idx="0">
                  <c:v>Budget Update</c:v>
                </c:pt>
              </c:strCache>
            </c:strRef>
          </c:tx>
          <c:spPr>
            <a:ln w="38100">
              <a:solidFill>
                <a:srgbClr val="0083AC"/>
              </a:solidFill>
            </a:ln>
          </c:spPr>
          <c:marker>
            <c:symbol val="none"/>
          </c:marker>
          <c:cat>
            <c:numRef>
              <c:f>'Data Fig 1.6'!$A$6:$A$94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1.6'!$B$6:$B$94</c:f>
              <c:numCache>
                <c:formatCode>0.0</c:formatCode>
                <c:ptCount val="89"/>
                <c:pt idx="0">
                  <c:v>6672</c:v>
                </c:pt>
                <c:pt idx="1">
                  <c:v>6768</c:v>
                </c:pt>
                <c:pt idx="2">
                  <c:v>6826</c:v>
                </c:pt>
                <c:pt idx="3">
                  <c:v>6972</c:v>
                </c:pt>
                <c:pt idx="4">
                  <c:v>7076</c:v>
                </c:pt>
                <c:pt idx="5">
                  <c:v>7075</c:v>
                </c:pt>
                <c:pt idx="6">
                  <c:v>7075</c:v>
                </c:pt>
                <c:pt idx="7">
                  <c:v>7120</c:v>
                </c:pt>
                <c:pt idx="8">
                  <c:v>7188</c:v>
                </c:pt>
                <c:pt idx="9">
                  <c:v>7213</c:v>
                </c:pt>
                <c:pt idx="10">
                  <c:v>7205</c:v>
                </c:pt>
                <c:pt idx="11">
                  <c:v>7215</c:v>
                </c:pt>
                <c:pt idx="12">
                  <c:v>7331</c:v>
                </c:pt>
                <c:pt idx="13">
                  <c:v>7525</c:v>
                </c:pt>
                <c:pt idx="14">
                  <c:v>7637</c:v>
                </c:pt>
                <c:pt idx="15">
                  <c:v>7689</c:v>
                </c:pt>
                <c:pt idx="16">
                  <c:v>7741</c:v>
                </c:pt>
                <c:pt idx="17">
                  <c:v>7788</c:v>
                </c:pt>
                <c:pt idx="18">
                  <c:v>7956</c:v>
                </c:pt>
                <c:pt idx="19">
                  <c:v>8133</c:v>
                </c:pt>
                <c:pt idx="20">
                  <c:v>8353</c:v>
                </c:pt>
                <c:pt idx="21">
                  <c:v>8390</c:v>
                </c:pt>
                <c:pt idx="22">
                  <c:v>8505</c:v>
                </c:pt>
                <c:pt idx="23">
                  <c:v>8620</c:v>
                </c:pt>
                <c:pt idx="24">
                  <c:v>8677</c:v>
                </c:pt>
                <c:pt idx="25">
                  <c:v>8786</c:v>
                </c:pt>
                <c:pt idx="26">
                  <c:v>8841</c:v>
                </c:pt>
                <c:pt idx="27">
                  <c:v>8893</c:v>
                </c:pt>
                <c:pt idx="28">
                  <c:v>9116</c:v>
                </c:pt>
                <c:pt idx="29">
                  <c:v>9199</c:v>
                </c:pt>
                <c:pt idx="30">
                  <c:v>9209</c:v>
                </c:pt>
                <c:pt idx="31">
                  <c:v>9348</c:v>
                </c:pt>
                <c:pt idx="32">
                  <c:v>9433</c:v>
                </c:pt>
                <c:pt idx="33">
                  <c:v>9505</c:v>
                </c:pt>
                <c:pt idx="34">
                  <c:v>9713</c:v>
                </c:pt>
                <c:pt idx="35">
                  <c:v>9694</c:v>
                </c:pt>
                <c:pt idx="36">
                  <c:v>9506</c:v>
                </c:pt>
                <c:pt idx="37">
                  <c:v>9592</c:v>
                </c:pt>
                <c:pt idx="38">
                  <c:v>9561</c:v>
                </c:pt>
                <c:pt idx="39">
                  <c:v>9505</c:v>
                </c:pt>
                <c:pt idx="40">
                  <c:v>9602</c:v>
                </c:pt>
                <c:pt idx="41">
                  <c:v>9712</c:v>
                </c:pt>
                <c:pt idx="42">
                  <c:v>9703</c:v>
                </c:pt>
                <c:pt idx="43">
                  <c:v>9880</c:v>
                </c:pt>
                <c:pt idx="44">
                  <c:v>9926</c:v>
                </c:pt>
                <c:pt idx="45">
                  <c:v>9838</c:v>
                </c:pt>
                <c:pt idx="46">
                  <c:v>9942</c:v>
                </c:pt>
                <c:pt idx="47">
                  <c:v>9862</c:v>
                </c:pt>
                <c:pt idx="48">
                  <c:v>9874</c:v>
                </c:pt>
                <c:pt idx="49">
                  <c:v>9827</c:v>
                </c:pt>
                <c:pt idx="50">
                  <c:v>9872</c:v>
                </c:pt>
                <c:pt idx="51">
                  <c:v>9922</c:v>
                </c:pt>
                <c:pt idx="52">
                  <c:v>9888</c:v>
                </c:pt>
                <c:pt idx="53">
                  <c:v>10041</c:v>
                </c:pt>
                <c:pt idx="54">
                  <c:v>10154</c:v>
                </c:pt>
                <c:pt idx="55">
                  <c:v>10223</c:v>
                </c:pt>
                <c:pt idx="56">
                  <c:v>10254</c:v>
                </c:pt>
                <c:pt idx="57">
                  <c:v>10386</c:v>
                </c:pt>
                <c:pt idx="58">
                  <c:v>10447</c:v>
                </c:pt>
                <c:pt idx="59">
                  <c:v>10496</c:v>
                </c:pt>
                <c:pt idx="60">
                  <c:v>10688</c:v>
                </c:pt>
                <c:pt idx="61">
                  <c:v>10623</c:v>
                </c:pt>
                <c:pt idx="62">
                  <c:v>10605</c:v>
                </c:pt>
                <c:pt idx="63">
                  <c:v>10700</c:v>
                </c:pt>
                <c:pt idx="64">
                  <c:v>10702</c:v>
                </c:pt>
                <c:pt idx="65">
                  <c:v>10807</c:v>
                </c:pt>
                <c:pt idx="66">
                  <c:v>10937</c:v>
                </c:pt>
                <c:pt idx="67">
                  <c:v>11044</c:v>
                </c:pt>
                <c:pt idx="68">
                  <c:v>11185</c:v>
                </c:pt>
                <c:pt idx="69">
                  <c:v>11468</c:v>
                </c:pt>
                <c:pt idx="70">
                  <c:v>11461</c:v>
                </c:pt>
                <c:pt idx="71">
                  <c:v>11479</c:v>
                </c:pt>
                <c:pt idx="72">
                  <c:v>11512.35</c:v>
                </c:pt>
                <c:pt idx="73">
                  <c:v>11576.73</c:v>
                </c:pt>
                <c:pt idx="74">
                  <c:v>11641.62</c:v>
                </c:pt>
                <c:pt idx="75">
                  <c:v>11707.04</c:v>
                </c:pt>
                <c:pt idx="76">
                  <c:v>11772.97</c:v>
                </c:pt>
                <c:pt idx="77">
                  <c:v>11812.4</c:v>
                </c:pt>
                <c:pt idx="78">
                  <c:v>11852</c:v>
                </c:pt>
                <c:pt idx="79">
                  <c:v>11891.76</c:v>
                </c:pt>
                <c:pt idx="80">
                  <c:v>11931.7</c:v>
                </c:pt>
                <c:pt idx="81">
                  <c:v>11991.82</c:v>
                </c:pt>
                <c:pt idx="82">
                  <c:v>12052.31</c:v>
                </c:pt>
                <c:pt idx="83">
                  <c:v>12113.17</c:v>
                </c:pt>
                <c:pt idx="84">
                  <c:v>12174.4</c:v>
                </c:pt>
                <c:pt idx="85">
                  <c:v>12220.91</c:v>
                </c:pt>
                <c:pt idx="86">
                  <c:v>12267.64</c:v>
                </c:pt>
                <c:pt idx="87">
                  <c:v>12314.59</c:v>
                </c:pt>
                <c:pt idx="88">
                  <c:v>12361.76</c:v>
                </c:pt>
              </c:numCache>
            </c:numRef>
          </c:val>
          <c:smooth val="0"/>
          <c:extLst xmlns:c16r2="http://schemas.microsoft.com/office/drawing/2015/06/chart">
            <c:ext xmlns:c16="http://schemas.microsoft.com/office/drawing/2014/chart" uri="{C3380CC4-5D6E-409C-BE32-E72D297353CC}">
              <c16:uniqueId val="{00000000-301E-4C02-BB24-37620AB3E477}"/>
            </c:ext>
          </c:extLst>
        </c:ser>
        <c:ser>
          <c:idx val="0"/>
          <c:order val="1"/>
          <c:tx>
            <c:strRef>
              <c:f>'Data Fig 1.6'!$C$5</c:f>
              <c:strCache>
                <c:ptCount val="1"/>
                <c:pt idx="0">
                  <c:v>Half Year Update</c:v>
                </c:pt>
              </c:strCache>
            </c:strRef>
          </c:tx>
          <c:spPr>
            <a:ln w="38100">
              <a:solidFill>
                <a:srgbClr val="3E403A"/>
              </a:solidFill>
            </a:ln>
          </c:spPr>
          <c:marker>
            <c:symbol val="none"/>
          </c:marker>
          <c:cat>
            <c:numRef>
              <c:f>'Data Fig 1.6'!$A$6:$A$94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1.6'!$C$6:$C$94</c:f>
              <c:numCache>
                <c:formatCode>0.0</c:formatCode>
                <c:ptCount val="89"/>
                <c:pt idx="0">
                  <c:v>6672</c:v>
                </c:pt>
                <c:pt idx="1">
                  <c:v>6768</c:v>
                </c:pt>
                <c:pt idx="2">
                  <c:v>6826</c:v>
                </c:pt>
                <c:pt idx="3">
                  <c:v>6972</c:v>
                </c:pt>
                <c:pt idx="4">
                  <c:v>7076</c:v>
                </c:pt>
                <c:pt idx="5">
                  <c:v>7075</c:v>
                </c:pt>
                <c:pt idx="6">
                  <c:v>7075</c:v>
                </c:pt>
                <c:pt idx="7">
                  <c:v>7120</c:v>
                </c:pt>
                <c:pt idx="8">
                  <c:v>7188</c:v>
                </c:pt>
                <c:pt idx="9">
                  <c:v>7213</c:v>
                </c:pt>
                <c:pt idx="10">
                  <c:v>7205</c:v>
                </c:pt>
                <c:pt idx="11">
                  <c:v>7215</c:v>
                </c:pt>
                <c:pt idx="12">
                  <c:v>7331</c:v>
                </c:pt>
                <c:pt idx="13">
                  <c:v>7525</c:v>
                </c:pt>
                <c:pt idx="14">
                  <c:v>7637</c:v>
                </c:pt>
                <c:pt idx="15">
                  <c:v>7689</c:v>
                </c:pt>
                <c:pt idx="16">
                  <c:v>7741</c:v>
                </c:pt>
                <c:pt idx="17">
                  <c:v>7788</c:v>
                </c:pt>
                <c:pt idx="18">
                  <c:v>7956</c:v>
                </c:pt>
                <c:pt idx="19">
                  <c:v>8133</c:v>
                </c:pt>
                <c:pt idx="20">
                  <c:v>8354</c:v>
                </c:pt>
                <c:pt idx="21">
                  <c:v>8391</c:v>
                </c:pt>
                <c:pt idx="22">
                  <c:v>8505</c:v>
                </c:pt>
                <c:pt idx="23">
                  <c:v>8621</c:v>
                </c:pt>
                <c:pt idx="24">
                  <c:v>8678</c:v>
                </c:pt>
                <c:pt idx="25">
                  <c:v>8786</c:v>
                </c:pt>
                <c:pt idx="26">
                  <c:v>8839</c:v>
                </c:pt>
                <c:pt idx="27">
                  <c:v>8891</c:v>
                </c:pt>
                <c:pt idx="28">
                  <c:v>9119</c:v>
                </c:pt>
                <c:pt idx="29">
                  <c:v>9199</c:v>
                </c:pt>
                <c:pt idx="30">
                  <c:v>9209</c:v>
                </c:pt>
                <c:pt idx="31">
                  <c:v>9344</c:v>
                </c:pt>
                <c:pt idx="32">
                  <c:v>9429</c:v>
                </c:pt>
                <c:pt idx="33">
                  <c:v>9507</c:v>
                </c:pt>
                <c:pt idx="34">
                  <c:v>9713</c:v>
                </c:pt>
                <c:pt idx="35">
                  <c:v>9696</c:v>
                </c:pt>
                <c:pt idx="36">
                  <c:v>9499</c:v>
                </c:pt>
                <c:pt idx="37">
                  <c:v>9599</c:v>
                </c:pt>
                <c:pt idx="38">
                  <c:v>9560</c:v>
                </c:pt>
                <c:pt idx="39">
                  <c:v>9505</c:v>
                </c:pt>
                <c:pt idx="40">
                  <c:v>9604</c:v>
                </c:pt>
                <c:pt idx="41">
                  <c:v>9700</c:v>
                </c:pt>
                <c:pt idx="42">
                  <c:v>9710</c:v>
                </c:pt>
                <c:pt idx="43">
                  <c:v>9882</c:v>
                </c:pt>
                <c:pt idx="44">
                  <c:v>9946</c:v>
                </c:pt>
                <c:pt idx="45">
                  <c:v>9852</c:v>
                </c:pt>
                <c:pt idx="46">
                  <c:v>9925</c:v>
                </c:pt>
                <c:pt idx="47">
                  <c:v>9844</c:v>
                </c:pt>
                <c:pt idx="48">
                  <c:v>9877</c:v>
                </c:pt>
                <c:pt idx="49">
                  <c:v>9814</c:v>
                </c:pt>
                <c:pt idx="50">
                  <c:v>9883</c:v>
                </c:pt>
                <c:pt idx="51">
                  <c:v>9919</c:v>
                </c:pt>
                <c:pt idx="52">
                  <c:v>9884</c:v>
                </c:pt>
                <c:pt idx="53">
                  <c:v>10018</c:v>
                </c:pt>
                <c:pt idx="54">
                  <c:v>10149</c:v>
                </c:pt>
                <c:pt idx="55">
                  <c:v>10234</c:v>
                </c:pt>
                <c:pt idx="56">
                  <c:v>10259</c:v>
                </c:pt>
                <c:pt idx="57">
                  <c:v>10385</c:v>
                </c:pt>
                <c:pt idx="58">
                  <c:v>10417</c:v>
                </c:pt>
                <c:pt idx="59">
                  <c:v>10468</c:v>
                </c:pt>
                <c:pt idx="60">
                  <c:v>10657</c:v>
                </c:pt>
                <c:pt idx="61">
                  <c:v>10616</c:v>
                </c:pt>
                <c:pt idx="62">
                  <c:v>10613</c:v>
                </c:pt>
                <c:pt idx="63">
                  <c:v>10726</c:v>
                </c:pt>
                <c:pt idx="64">
                  <c:v>10733</c:v>
                </c:pt>
                <c:pt idx="65">
                  <c:v>10866</c:v>
                </c:pt>
                <c:pt idx="66">
                  <c:v>10979</c:v>
                </c:pt>
                <c:pt idx="67">
                  <c:v>11085</c:v>
                </c:pt>
                <c:pt idx="68">
                  <c:v>11207</c:v>
                </c:pt>
                <c:pt idx="69">
                  <c:v>11262.069667761099</c:v>
                </c:pt>
                <c:pt idx="70">
                  <c:v>11304.2720166694</c:v>
                </c:pt>
                <c:pt idx="71">
                  <c:v>11374.3446809243</c:v>
                </c:pt>
                <c:pt idx="72">
                  <c:v>11435.997658800899</c:v>
                </c:pt>
                <c:pt idx="73">
                  <c:v>11486.925589673199</c:v>
                </c:pt>
                <c:pt idx="74">
                  <c:v>11537.1640215225</c:v>
                </c:pt>
                <c:pt idx="75">
                  <c:v>11585.672950866499</c:v>
                </c:pt>
                <c:pt idx="76">
                  <c:v>11633.462374246699</c:v>
                </c:pt>
                <c:pt idx="77">
                  <c:v>11651.872205424999</c:v>
                </c:pt>
                <c:pt idx="78">
                  <c:v>11670.3021966385</c:v>
                </c:pt>
                <c:pt idx="79">
                  <c:v>11688.7823472495</c:v>
                </c:pt>
                <c:pt idx="80">
                  <c:v>11706.252656623001</c:v>
                </c:pt>
                <c:pt idx="81">
                  <c:v>11742.3383805301</c:v>
                </c:pt>
                <c:pt idx="82">
                  <c:v>11777.5244013228</c:v>
                </c:pt>
                <c:pt idx="83">
                  <c:v>11811.820717377201</c:v>
                </c:pt>
                <c:pt idx="84">
                  <c:v>11846.237327078299</c:v>
                </c:pt>
                <c:pt idx="85">
                  <c:v>11859.884228819799</c:v>
                </c:pt>
                <c:pt idx="86">
                  <c:v>11872.511421004299</c:v>
                </c:pt>
                <c:pt idx="87">
                  <c:v>11885.158902043</c:v>
                </c:pt>
                <c:pt idx="88">
                  <c:v>11896.786670356099</c:v>
                </c:pt>
              </c:numCache>
            </c:numRef>
          </c:val>
          <c:smooth val="0"/>
          <c:extLst xmlns:c16r2="http://schemas.microsoft.com/office/drawing/2015/06/chart">
            <c:ext xmlns:c16="http://schemas.microsoft.com/office/drawing/2014/chart" uri="{C3380CC4-5D6E-409C-BE32-E72D297353CC}">
              <c16:uniqueId val="{00000001-301E-4C02-BB24-37620AB3E477}"/>
            </c:ext>
          </c:extLst>
        </c:ser>
        <c:dLbls>
          <c:showLegendKey val="0"/>
          <c:showVal val="0"/>
          <c:showCatName val="0"/>
          <c:showSerName val="0"/>
          <c:showPercent val="0"/>
          <c:showBubbleSize val="0"/>
        </c:dLbls>
        <c:smooth val="0"/>
        <c:axId val="858944456"/>
        <c:axId val="858940144"/>
      </c:lineChart>
      <c:dateAx>
        <c:axId val="858944456"/>
        <c:scaling>
          <c:orientation val="minMax"/>
        </c:scaling>
        <c:delete val="0"/>
        <c:axPos val="b"/>
        <c:title>
          <c:tx>
            <c:rich>
              <a:bodyPr/>
              <a:lstStyle/>
              <a:p>
                <a:pPr>
                  <a:defRPr/>
                </a:pPr>
                <a:r>
                  <a:rPr lang="en-NZ" b="1"/>
                  <a:t>Quarterly</a:t>
                </a:r>
              </a:p>
            </c:rich>
          </c:tx>
          <c:layout>
            <c:manualLayout>
              <c:xMode val="edge"/>
              <c:yMode val="edge"/>
              <c:x val="0.44090245196034838"/>
              <c:y val="0.8716130126591790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40144"/>
        <c:crosses val="autoZero"/>
        <c:auto val="1"/>
        <c:lblOffset val="100"/>
        <c:baseTimeUnit val="months"/>
        <c:majorUnit val="36"/>
        <c:majorTimeUnit val="months"/>
        <c:minorUnit val="12"/>
        <c:minorTimeUnit val="days"/>
      </c:dateAx>
      <c:valAx>
        <c:axId val="858940144"/>
        <c:scaling>
          <c:orientation val="minMax"/>
          <c:min val="45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44456"/>
        <c:crosses val="autoZero"/>
        <c:crossBetween val="between"/>
      </c:valAx>
      <c:spPr>
        <a:noFill/>
        <a:ln w="25400">
          <a:noFill/>
        </a:ln>
      </c:spPr>
    </c:plotArea>
    <c:legend>
      <c:legendPos val="b"/>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11251978812934E-2"/>
          <c:y val="0.11242937853107346"/>
          <c:w val="0.87829337395590001"/>
          <c:h val="0.66192011712824872"/>
        </c:manualLayout>
      </c:layout>
      <c:lineChart>
        <c:grouping val="standard"/>
        <c:varyColors val="0"/>
        <c:ser>
          <c:idx val="0"/>
          <c:order val="0"/>
          <c:tx>
            <c:strRef>
              <c:f>'Data Fig 1.7'!$B$5</c:f>
              <c:strCache>
                <c:ptCount val="1"/>
                <c:pt idx="0">
                  <c:v>Budget Update</c:v>
                </c:pt>
              </c:strCache>
            </c:strRef>
          </c:tx>
          <c:spPr>
            <a:ln w="38100">
              <a:solidFill>
                <a:srgbClr val="0083AC"/>
              </a:solidFill>
            </a:ln>
          </c:spPr>
          <c:marker>
            <c:symbol val="none"/>
          </c:marker>
          <c:cat>
            <c:numRef>
              <c:f>'Data Fig 1.7'!$A$6:$A$94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1.7'!$B$6:$B$94</c:f>
              <c:numCache>
                <c:formatCode>0.0</c:formatCode>
                <c:ptCount val="89"/>
                <c:pt idx="0">
                  <c:v>13.2215288611544</c:v>
                </c:pt>
                <c:pt idx="1">
                  <c:v>13.285155400999701</c:v>
                </c:pt>
                <c:pt idx="2">
                  <c:v>5.4772762207306398</c:v>
                </c:pt>
                <c:pt idx="3">
                  <c:v>2.2606249372048599</c:v>
                </c:pt>
                <c:pt idx="4">
                  <c:v>2.7164017518822798</c:v>
                </c:pt>
                <c:pt idx="5">
                  <c:v>1.13674516763393</c:v>
                </c:pt>
                <c:pt idx="6">
                  <c:v>3.5995336636549</c:v>
                </c:pt>
                <c:pt idx="7">
                  <c:v>10.955000982511301</c:v>
                </c:pt>
                <c:pt idx="8">
                  <c:v>8.5948354333349197</c:v>
                </c:pt>
                <c:pt idx="9">
                  <c:v>8.6218343924879104</c:v>
                </c:pt>
                <c:pt idx="10">
                  <c:v>9.0308060205373408</c:v>
                </c:pt>
                <c:pt idx="11">
                  <c:v>1.79757371823252</c:v>
                </c:pt>
                <c:pt idx="12">
                  <c:v>4.0322936427405498</c:v>
                </c:pt>
                <c:pt idx="13">
                  <c:v>5.1781348236116003</c:v>
                </c:pt>
                <c:pt idx="14">
                  <c:v>6.4206769019051304</c:v>
                </c:pt>
                <c:pt idx="15">
                  <c:v>14.4441544885177</c:v>
                </c:pt>
                <c:pt idx="16">
                  <c:v>16.110427886858002</c:v>
                </c:pt>
                <c:pt idx="17">
                  <c:v>18.908260689082599</c:v>
                </c:pt>
                <c:pt idx="18">
                  <c:v>18.6575608179099</c:v>
                </c:pt>
                <c:pt idx="19">
                  <c:v>10.815946490327899</c:v>
                </c:pt>
                <c:pt idx="20">
                  <c:v>9.1271000730460194</c:v>
                </c:pt>
                <c:pt idx="21">
                  <c:v>6.8458718799092297</c:v>
                </c:pt>
                <c:pt idx="22">
                  <c:v>6.9815754520995803</c:v>
                </c:pt>
                <c:pt idx="23">
                  <c:v>10.2644123598203</c:v>
                </c:pt>
                <c:pt idx="24">
                  <c:v>6.1113156397469801</c:v>
                </c:pt>
                <c:pt idx="25">
                  <c:v>2.6596092269489602</c:v>
                </c:pt>
                <c:pt idx="26">
                  <c:v>-0.78629866615732502</c:v>
                </c:pt>
                <c:pt idx="27">
                  <c:v>-1.8381438168698601</c:v>
                </c:pt>
                <c:pt idx="28">
                  <c:v>1.9239867528781001</c:v>
                </c:pt>
                <c:pt idx="29">
                  <c:v>5.1241247612985301</c:v>
                </c:pt>
                <c:pt idx="30">
                  <c:v>9.3499326188795493</c:v>
                </c:pt>
                <c:pt idx="31">
                  <c:v>9.9901777510218199</c:v>
                </c:pt>
                <c:pt idx="32">
                  <c:v>10.3759863840321</c:v>
                </c:pt>
                <c:pt idx="33">
                  <c:v>7.6718135028761703</c:v>
                </c:pt>
                <c:pt idx="34">
                  <c:v>2.5469483568075102</c:v>
                </c:pt>
                <c:pt idx="35">
                  <c:v>-2.43705709512012</c:v>
                </c:pt>
                <c:pt idx="36">
                  <c:v>-8.8566782550184993</c:v>
                </c:pt>
                <c:pt idx="37">
                  <c:v>-11.3401192216848</c:v>
                </c:pt>
                <c:pt idx="38">
                  <c:v>-12.544351608103399</c:v>
                </c:pt>
                <c:pt idx="39">
                  <c:v>-10.5438762253454</c:v>
                </c:pt>
                <c:pt idx="40">
                  <c:v>-8.0070134424313295</c:v>
                </c:pt>
                <c:pt idx="41">
                  <c:v>-5.0109416130157598</c:v>
                </c:pt>
                <c:pt idx="42">
                  <c:v>0.55620992016751603</c:v>
                </c:pt>
                <c:pt idx="43">
                  <c:v>4.3073571640756398</c:v>
                </c:pt>
                <c:pt idx="44">
                  <c:v>8.1889921754831896</c:v>
                </c:pt>
                <c:pt idx="45">
                  <c:v>10.163266668892501</c:v>
                </c:pt>
                <c:pt idx="46">
                  <c:v>8.3783432029673897</c:v>
                </c:pt>
                <c:pt idx="47">
                  <c:v>6.8603252958673497</c:v>
                </c:pt>
                <c:pt idx="48">
                  <c:v>5.98052851182198</c:v>
                </c:pt>
                <c:pt idx="49">
                  <c:v>4.4643127746628304</c:v>
                </c:pt>
                <c:pt idx="50">
                  <c:v>3.6476627938394999</c:v>
                </c:pt>
                <c:pt idx="51">
                  <c:v>1.57536274800118</c:v>
                </c:pt>
                <c:pt idx="52">
                  <c:v>0.78740157480314799</c:v>
                </c:pt>
                <c:pt idx="53">
                  <c:v>2.74747591969362</c:v>
                </c:pt>
                <c:pt idx="54">
                  <c:v>4.9067315490673096</c:v>
                </c:pt>
                <c:pt idx="55">
                  <c:v>8.0782461664042895</c:v>
                </c:pt>
                <c:pt idx="56">
                  <c:v>9.4762731481481399</c:v>
                </c:pt>
                <c:pt idx="57">
                  <c:v>9.3745588027671793</c:v>
                </c:pt>
                <c:pt idx="58">
                  <c:v>9.4207300237451008</c:v>
                </c:pt>
                <c:pt idx="59">
                  <c:v>8.2593801418822306</c:v>
                </c:pt>
                <c:pt idx="60">
                  <c:v>7.2789744945156603</c:v>
                </c:pt>
                <c:pt idx="61">
                  <c:v>5.8629146766490301</c:v>
                </c:pt>
                <c:pt idx="62">
                  <c:v>3.7143578097400902</c:v>
                </c:pt>
                <c:pt idx="63">
                  <c:v>3.7573190482122798</c:v>
                </c:pt>
                <c:pt idx="64">
                  <c:v>3.79413141491538</c:v>
                </c:pt>
                <c:pt idx="65">
                  <c:v>3.4312051894844702</c:v>
                </c:pt>
                <c:pt idx="66">
                  <c:v>4.5326261495790998</c:v>
                </c:pt>
                <c:pt idx="67">
                  <c:v>4.1831760439929804</c:v>
                </c:pt>
                <c:pt idx="68">
                  <c:v>3.8666951506088401</c:v>
                </c:pt>
                <c:pt idx="69">
                  <c:v>3.9893428901516002</c:v>
                </c:pt>
                <c:pt idx="70">
                  <c:v>4.22436867217501</c:v>
                </c:pt>
                <c:pt idx="71">
                  <c:v>4.1985248357727203</c:v>
                </c:pt>
                <c:pt idx="72">
                  <c:v>4.47246217834451</c:v>
                </c:pt>
                <c:pt idx="73">
                  <c:v>4.7363110758417299</c:v>
                </c:pt>
                <c:pt idx="74">
                  <c:v>4.0644037516748499</c:v>
                </c:pt>
                <c:pt idx="75">
                  <c:v>4.7698418790382604</c:v>
                </c:pt>
                <c:pt idx="76">
                  <c:v>5.3393564396503104</c:v>
                </c:pt>
                <c:pt idx="77">
                  <c:v>6.18063620885418</c:v>
                </c:pt>
                <c:pt idx="78">
                  <c:v>7.1043286658123197</c:v>
                </c:pt>
                <c:pt idx="79">
                  <c:v>7.0549023590450002</c:v>
                </c:pt>
                <c:pt idx="80">
                  <c:v>6.8004680626173997</c:v>
                </c:pt>
                <c:pt idx="81">
                  <c:v>6.1122717411536902</c:v>
                </c:pt>
                <c:pt idx="82">
                  <c:v>5.3517224576873801</c:v>
                </c:pt>
                <c:pt idx="83">
                  <c:v>4.6599680776014498</c:v>
                </c:pt>
                <c:pt idx="84">
                  <c:v>4.0870272626625601</c:v>
                </c:pt>
                <c:pt idx="85">
                  <c:v>3.7430562813946802</c:v>
                </c:pt>
                <c:pt idx="86">
                  <c:v>3.5337172181825798</c:v>
                </c:pt>
                <c:pt idx="87">
                  <c:v>3.3669128899480101</c:v>
                </c:pt>
                <c:pt idx="88">
                  <c:v>3.16464102268572</c:v>
                </c:pt>
              </c:numCache>
            </c:numRef>
          </c:val>
          <c:smooth val="0"/>
          <c:extLst xmlns:c16r2="http://schemas.microsoft.com/office/drawing/2015/06/chart">
            <c:ext xmlns:c16="http://schemas.microsoft.com/office/drawing/2014/chart" uri="{C3380CC4-5D6E-409C-BE32-E72D297353CC}">
              <c16:uniqueId val="{00000000-BAF5-4FDC-B5A6-B812F444010D}"/>
            </c:ext>
          </c:extLst>
        </c:ser>
        <c:ser>
          <c:idx val="2"/>
          <c:order val="1"/>
          <c:tx>
            <c:strRef>
              <c:f>'Data Fig 1.7'!$C$5</c:f>
              <c:strCache>
                <c:ptCount val="1"/>
                <c:pt idx="0">
                  <c:v>Half Year Update</c:v>
                </c:pt>
              </c:strCache>
            </c:strRef>
          </c:tx>
          <c:spPr>
            <a:ln w="38100">
              <a:solidFill>
                <a:srgbClr val="3E403A"/>
              </a:solidFill>
              <a:prstDash val="solid"/>
            </a:ln>
          </c:spPr>
          <c:marker>
            <c:symbol val="none"/>
          </c:marker>
          <c:cat>
            <c:numRef>
              <c:f>'Data Fig 1.7'!$A$6:$A$94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1.7'!$C$6:$C$94</c:f>
              <c:numCache>
                <c:formatCode>0.0</c:formatCode>
                <c:ptCount val="89"/>
                <c:pt idx="0">
                  <c:v>13.898230332432799</c:v>
                </c:pt>
                <c:pt idx="1">
                  <c:v>13.298985670584401</c:v>
                </c:pt>
                <c:pt idx="2">
                  <c:v>4.6641036017806403</c:v>
                </c:pt>
                <c:pt idx="3">
                  <c:v>-6.9019917176094098E-2</c:v>
                </c:pt>
                <c:pt idx="4">
                  <c:v>0.36302032913844101</c:v>
                </c:pt>
                <c:pt idx="5">
                  <c:v>-1.0705319501681601</c:v>
                </c:pt>
                <c:pt idx="6">
                  <c:v>2.4069598840019202</c:v>
                </c:pt>
                <c:pt idx="7">
                  <c:v>10.488406512086801</c:v>
                </c:pt>
                <c:pt idx="8">
                  <c:v>8.6327465637810494</c:v>
                </c:pt>
                <c:pt idx="9">
                  <c:v>9.6576490304046008</c:v>
                </c:pt>
                <c:pt idx="10">
                  <c:v>10.0103832357938</c:v>
                </c:pt>
                <c:pt idx="11">
                  <c:v>3.7774602607608401</c:v>
                </c:pt>
                <c:pt idx="12">
                  <c:v>6.0199778024417201</c:v>
                </c:pt>
                <c:pt idx="13">
                  <c:v>6.4666841323901698</c:v>
                </c:pt>
                <c:pt idx="14">
                  <c:v>7.5249903470762298</c:v>
                </c:pt>
                <c:pt idx="15">
                  <c:v>14.202736425436701</c:v>
                </c:pt>
                <c:pt idx="16">
                  <c:v>15.4558016833465</c:v>
                </c:pt>
                <c:pt idx="17">
                  <c:v>17.856703440921901</c:v>
                </c:pt>
                <c:pt idx="18">
                  <c:v>17.360252164545301</c:v>
                </c:pt>
                <c:pt idx="19">
                  <c:v>10.123196322947599</c:v>
                </c:pt>
                <c:pt idx="20">
                  <c:v>8.5739155665167601</c:v>
                </c:pt>
                <c:pt idx="21">
                  <c:v>6.4585725719455702</c:v>
                </c:pt>
                <c:pt idx="22">
                  <c:v>6.7042904739239804</c:v>
                </c:pt>
                <c:pt idx="23">
                  <c:v>9.8049948682860002</c:v>
                </c:pt>
                <c:pt idx="24">
                  <c:v>5.6353554249064697</c:v>
                </c:pt>
                <c:pt idx="25">
                  <c:v>2.5234530775013901</c:v>
                </c:pt>
                <c:pt idx="26">
                  <c:v>-0.91123430829032004</c:v>
                </c:pt>
                <c:pt idx="27">
                  <c:v>-1.86627617148554</c:v>
                </c:pt>
                <c:pt idx="28">
                  <c:v>1.9068399582582201</c:v>
                </c:pt>
                <c:pt idx="29">
                  <c:v>5.0597800095647898</c:v>
                </c:pt>
                <c:pt idx="30">
                  <c:v>9.2893890675241195</c:v>
                </c:pt>
                <c:pt idx="31">
                  <c:v>9.8580817220687607</c:v>
                </c:pt>
                <c:pt idx="32">
                  <c:v>10.296034258052501</c:v>
                </c:pt>
                <c:pt idx="33">
                  <c:v>7.7324593347899802</c:v>
                </c:pt>
                <c:pt idx="34">
                  <c:v>2.7126423254582201</c:v>
                </c:pt>
                <c:pt idx="35">
                  <c:v>-2.2050748511646598</c:v>
                </c:pt>
                <c:pt idx="36">
                  <c:v>-8.6146747693000201</c:v>
                </c:pt>
                <c:pt idx="37">
                  <c:v>-11.129577464788699</c:v>
                </c:pt>
                <c:pt idx="38">
                  <c:v>-12.3915098393056</c:v>
                </c:pt>
                <c:pt idx="39">
                  <c:v>-10.4967640887733</c:v>
                </c:pt>
                <c:pt idx="40">
                  <c:v>-7.9921187119019699</c:v>
                </c:pt>
                <c:pt idx="41">
                  <c:v>-5.0809851342356298</c:v>
                </c:pt>
                <c:pt idx="42">
                  <c:v>0.47408860552557902</c:v>
                </c:pt>
                <c:pt idx="43">
                  <c:v>4.2559513982896897</c:v>
                </c:pt>
                <c:pt idx="44">
                  <c:v>8.2480091012514301</c:v>
                </c:pt>
                <c:pt idx="45">
                  <c:v>10.1749816336071</c:v>
                </c:pt>
                <c:pt idx="46">
                  <c:v>8.3859420761470904</c:v>
                </c:pt>
                <c:pt idx="47">
                  <c:v>6.8849759310868999</c:v>
                </c:pt>
                <c:pt idx="48">
                  <c:v>5.9719946833173703</c:v>
                </c:pt>
                <c:pt idx="49">
                  <c:v>4.2857575849422496</c:v>
                </c:pt>
                <c:pt idx="50">
                  <c:v>3.44372053922599</c:v>
                </c:pt>
                <c:pt idx="51">
                  <c:v>1.50814814814814</c:v>
                </c:pt>
                <c:pt idx="52">
                  <c:v>0.80214683662456199</c:v>
                </c:pt>
                <c:pt idx="53">
                  <c:v>2.8686023192954799</c:v>
                </c:pt>
                <c:pt idx="54">
                  <c:v>5.0415046148487699</c:v>
                </c:pt>
                <c:pt idx="55">
                  <c:v>7.97746577541667</c:v>
                </c:pt>
                <c:pt idx="56">
                  <c:v>8.6839516175704503</c:v>
                </c:pt>
                <c:pt idx="57">
                  <c:v>7.8629146182968901</c:v>
                </c:pt>
                <c:pt idx="58">
                  <c:v>7.44936586444142</c:v>
                </c:pt>
                <c:pt idx="59">
                  <c:v>5.9391219723183397</c:v>
                </c:pt>
                <c:pt idx="60">
                  <c:v>5.2157938177267598</c:v>
                </c:pt>
                <c:pt idx="61">
                  <c:v>4.2983995599444604</c:v>
                </c:pt>
                <c:pt idx="62">
                  <c:v>2.2681101653508802</c:v>
                </c:pt>
                <c:pt idx="63">
                  <c:v>2.46497741713236</c:v>
                </c:pt>
                <c:pt idx="64">
                  <c:v>2.3887848575332602</c:v>
                </c:pt>
                <c:pt idx="65">
                  <c:v>1.80069315385</c:v>
                </c:pt>
                <c:pt idx="66">
                  <c:v>3.2286454273429102</c:v>
                </c:pt>
                <c:pt idx="67">
                  <c:v>3.6707757439920301</c:v>
                </c:pt>
                <c:pt idx="68">
                  <c:v>3.8332262369630699</c:v>
                </c:pt>
                <c:pt idx="69">
                  <c:v>5.1990255334895803</c:v>
                </c:pt>
                <c:pt idx="70">
                  <c:v>5.8200899447056198</c:v>
                </c:pt>
                <c:pt idx="71">
                  <c:v>5.8583764322947802</c:v>
                </c:pt>
                <c:pt idx="72">
                  <c:v>6.7311606526551104</c:v>
                </c:pt>
                <c:pt idx="73">
                  <c:v>6.7051006714556802</c:v>
                </c:pt>
                <c:pt idx="74">
                  <c:v>5.7897998695869601</c:v>
                </c:pt>
                <c:pt idx="75">
                  <c:v>5.7252515855913098</c:v>
                </c:pt>
                <c:pt idx="76">
                  <c:v>5.4889041992080001</c:v>
                </c:pt>
                <c:pt idx="77">
                  <c:v>5.55067099745321</c:v>
                </c:pt>
                <c:pt idx="78">
                  <c:v>6.0755094729276902</c:v>
                </c:pt>
                <c:pt idx="79">
                  <c:v>6.14526158880164</c:v>
                </c:pt>
                <c:pt idx="80">
                  <c:v>5.9971261403265199</c:v>
                </c:pt>
                <c:pt idx="81">
                  <c:v>5.7891295925530804</c:v>
                </c:pt>
                <c:pt idx="82">
                  <c:v>5.5524854511925099</c:v>
                </c:pt>
                <c:pt idx="83">
                  <c:v>5.3296645967254097</c:v>
                </c:pt>
                <c:pt idx="84">
                  <c:v>5.10037742065734</c:v>
                </c:pt>
                <c:pt idx="85">
                  <c:v>4.8668240930878701</c:v>
                </c:pt>
                <c:pt idx="86">
                  <c:v>4.63799145375551</c:v>
                </c:pt>
                <c:pt idx="87">
                  <c:v>4.3977181867706596</c:v>
                </c:pt>
                <c:pt idx="88">
                  <c:v>4.1802085740602504</c:v>
                </c:pt>
              </c:numCache>
            </c:numRef>
          </c:val>
          <c:smooth val="0"/>
          <c:extLst xmlns:c16r2="http://schemas.microsoft.com/office/drawing/2015/06/chart">
            <c:ext xmlns:c16="http://schemas.microsoft.com/office/drawing/2014/chart" uri="{C3380CC4-5D6E-409C-BE32-E72D297353CC}">
              <c16:uniqueId val="{00000001-BAF5-4FDC-B5A6-B812F444010D}"/>
            </c:ext>
          </c:extLst>
        </c:ser>
        <c:dLbls>
          <c:showLegendKey val="0"/>
          <c:showVal val="0"/>
          <c:showCatName val="0"/>
          <c:showSerName val="0"/>
          <c:showPercent val="0"/>
          <c:showBubbleSize val="0"/>
        </c:dLbls>
        <c:smooth val="0"/>
        <c:axId val="858946808"/>
        <c:axId val="858946024"/>
        <c:extLst xmlns:c16r2="http://schemas.microsoft.com/office/drawing/2015/06/chart"/>
      </c:lineChart>
      <c:dateAx>
        <c:axId val="858946808"/>
        <c:scaling>
          <c:orientation val="minMax"/>
          <c:max val="44713"/>
        </c:scaling>
        <c:delete val="0"/>
        <c:axPos val="b"/>
        <c:title>
          <c:tx>
            <c:rich>
              <a:bodyPr/>
              <a:lstStyle/>
              <a:p>
                <a:pPr>
                  <a:defRPr b="1"/>
                </a:pPr>
                <a:r>
                  <a:rPr lang="en-US" b="1"/>
                  <a:t>Quarterly</a:t>
                </a:r>
              </a:p>
            </c:rich>
          </c:tx>
          <c:layout>
            <c:manualLayout>
              <c:xMode val="edge"/>
              <c:yMode val="edge"/>
              <c:x val="0.44560335130522483"/>
              <c:y val="0.86118149953828282"/>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46024"/>
        <c:crossesAt val="0"/>
        <c:auto val="1"/>
        <c:lblOffset val="100"/>
        <c:baseTimeUnit val="months"/>
        <c:majorUnit val="3"/>
        <c:majorTimeUnit val="years"/>
        <c:minorUnit val="1"/>
        <c:minorTimeUnit val="years"/>
      </c:dateAx>
      <c:valAx>
        <c:axId val="858946024"/>
        <c:scaling>
          <c:orientation val="minMax"/>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w="9525">
            <a:noFill/>
          </a:ln>
        </c:spPr>
        <c:txPr>
          <a:bodyPr rot="0" vert="horz"/>
          <a:lstStyle/>
          <a:p>
            <a:pPr>
              <a:defRPr/>
            </a:pPr>
            <a:endParaRPr lang="en-US"/>
          </a:p>
        </c:txPr>
        <c:crossAx val="858946808"/>
        <c:crosses val="autoZero"/>
        <c:crossBetween val="between"/>
      </c:valAx>
      <c:spPr>
        <a:noFill/>
        <a:ln w="25400">
          <a:noFill/>
        </a:ln>
      </c:spPr>
    </c:plotArea>
    <c:legend>
      <c:legendPos val="r"/>
      <c:layout>
        <c:manualLayout>
          <c:xMode val="edge"/>
          <c:yMode val="edge"/>
          <c:x val="0.22878747371652652"/>
          <c:y val="0.92035200778075765"/>
          <c:w val="0.52934519574257566"/>
          <c:h val="7.6419159774006817E-2"/>
        </c:manualLayout>
      </c:layout>
      <c:overlay val="0"/>
      <c:spPr>
        <a:noFill/>
        <a:ln w="25400">
          <a:noFill/>
        </a:ln>
      </c:spPr>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024585056364372E-2"/>
          <c:y val="0.11242934436949648"/>
          <c:w val="0.89092769878585332"/>
          <c:h val="0.69463540243592214"/>
        </c:manualLayout>
      </c:layout>
      <c:lineChart>
        <c:grouping val="standard"/>
        <c:varyColors val="0"/>
        <c:ser>
          <c:idx val="2"/>
          <c:order val="0"/>
          <c:tx>
            <c:strRef>
              <c:f>'Data Fig 1.8'!$B$5</c:f>
              <c:strCache>
                <c:ptCount val="1"/>
                <c:pt idx="0">
                  <c:v>Budget Update</c:v>
                </c:pt>
              </c:strCache>
            </c:strRef>
          </c:tx>
          <c:spPr>
            <a:ln w="38100">
              <a:solidFill>
                <a:srgbClr val="0083AC"/>
              </a:solidFill>
              <a:prstDash val="solid"/>
            </a:ln>
          </c:spPr>
          <c:marker>
            <c:symbol val="none"/>
          </c:marker>
          <c:cat>
            <c:numRef>
              <c:f>'Data Fig 1.8'!$A$6:$A$94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1.8'!$B$6:$B$94</c:f>
              <c:numCache>
                <c:formatCode>0.0</c:formatCode>
                <c:ptCount val="89"/>
                <c:pt idx="0">
                  <c:v>6.7157573174197198</c:v>
                </c:pt>
                <c:pt idx="1">
                  <c:v>6.7399930986887497</c:v>
                </c:pt>
                <c:pt idx="2">
                  <c:v>6.6691691349586</c:v>
                </c:pt>
                <c:pt idx="3">
                  <c:v>6.4206907420065296</c:v>
                </c:pt>
                <c:pt idx="4">
                  <c:v>5.8572536231883996</c:v>
                </c:pt>
                <c:pt idx="5">
                  <c:v>5.73012121212121</c:v>
                </c:pt>
                <c:pt idx="6">
                  <c:v>4.9625917065390697</c:v>
                </c:pt>
                <c:pt idx="7">
                  <c:v>5.0340584795321597</c:v>
                </c:pt>
                <c:pt idx="8">
                  <c:v>5.8213993135011401</c:v>
                </c:pt>
                <c:pt idx="9">
                  <c:v>5.9105354790137401</c:v>
                </c:pt>
                <c:pt idx="10">
                  <c:v>5.8989870129870097</c:v>
                </c:pt>
                <c:pt idx="11">
                  <c:v>5.82839598997493</c:v>
                </c:pt>
                <c:pt idx="12">
                  <c:v>5.4461905901116401</c:v>
                </c:pt>
                <c:pt idx="13">
                  <c:v>5.1224998431520099</c:v>
                </c:pt>
                <c:pt idx="14">
                  <c:v>5.2939062049062002</c:v>
                </c:pt>
                <c:pt idx="15">
                  <c:v>5.4931994660564403</c:v>
                </c:pt>
                <c:pt idx="16">
                  <c:v>5.8525317460317403</c:v>
                </c:pt>
                <c:pt idx="17">
                  <c:v>6.43984848484848</c:v>
                </c:pt>
                <c:pt idx="18">
                  <c:v>6.7278326118326097</c:v>
                </c:pt>
                <c:pt idx="19">
                  <c:v>6.8595346700083502</c:v>
                </c:pt>
                <c:pt idx="20">
                  <c:v>7.0434444444444404</c:v>
                </c:pt>
                <c:pt idx="21">
                  <c:v>7.0492756760148003</c:v>
                </c:pt>
                <c:pt idx="22">
                  <c:v>7.4910606060606</c:v>
                </c:pt>
                <c:pt idx="23">
                  <c:v>7.5525301296720002</c:v>
                </c:pt>
                <c:pt idx="24">
                  <c:v>7.4772682986237902</c:v>
                </c:pt>
                <c:pt idx="25">
                  <c:v>7.5116149068322899</c:v>
                </c:pt>
                <c:pt idx="26">
                  <c:v>7.6443191311612297</c:v>
                </c:pt>
                <c:pt idx="27">
                  <c:v>7.7752175894281104</c:v>
                </c:pt>
                <c:pt idx="28">
                  <c:v>8.1312890499194808</c:v>
                </c:pt>
                <c:pt idx="29">
                  <c:v>8.6554077733860293</c:v>
                </c:pt>
                <c:pt idx="30">
                  <c:v>8.7677830940988795</c:v>
                </c:pt>
                <c:pt idx="31">
                  <c:v>8.8240964912280706</c:v>
                </c:pt>
                <c:pt idx="32">
                  <c:v>8.7508268398268392</c:v>
                </c:pt>
                <c:pt idx="33">
                  <c:v>8.2021554049814895</c:v>
                </c:pt>
                <c:pt idx="34">
                  <c:v>6.3048015873015801</c:v>
                </c:pt>
                <c:pt idx="35">
                  <c:v>3.6739417862838901</c:v>
                </c:pt>
                <c:pt idx="36">
                  <c:v>2.9051984126984101</c:v>
                </c:pt>
                <c:pt idx="37">
                  <c:v>2.7730095990965502</c:v>
                </c:pt>
                <c:pt idx="38">
                  <c:v>2.7873015873015801</c:v>
                </c:pt>
                <c:pt idx="39">
                  <c:v>2.7250575896262301</c:v>
                </c:pt>
                <c:pt idx="40">
                  <c:v>2.8819206349206299</c:v>
                </c:pt>
                <c:pt idx="41">
                  <c:v>3.22136363636363</c:v>
                </c:pt>
                <c:pt idx="42">
                  <c:v>3.1758528138528099</c:v>
                </c:pt>
                <c:pt idx="43">
                  <c:v>3.0032536231883999</c:v>
                </c:pt>
                <c:pt idx="44">
                  <c:v>2.6525480367585601</c:v>
                </c:pt>
                <c:pt idx="45">
                  <c:v>2.8293333960725202</c:v>
                </c:pt>
                <c:pt idx="46">
                  <c:v>2.7144696969696902</c:v>
                </c:pt>
                <c:pt idx="47">
                  <c:v>2.7438484848484799</c:v>
                </c:pt>
                <c:pt idx="48">
                  <c:v>2.6430660225442799</c:v>
                </c:pt>
                <c:pt idx="49">
                  <c:v>2.65125691699604</c:v>
                </c:pt>
                <c:pt idx="50">
                  <c:v>2.64369218500797</c:v>
                </c:pt>
                <c:pt idx="51">
                  <c:v>2.65272389306599</c:v>
                </c:pt>
                <c:pt idx="52">
                  <c:v>2.64164912280701</c:v>
                </c:pt>
                <c:pt idx="53">
                  <c:v>2.64200294874207</c:v>
                </c:pt>
                <c:pt idx="54">
                  <c:v>2.6856139971139901</c:v>
                </c:pt>
                <c:pt idx="55">
                  <c:v>2.9555221386800299</c:v>
                </c:pt>
                <c:pt idx="56">
                  <c:v>3.37915948963317</c:v>
                </c:pt>
                <c:pt idx="57">
                  <c:v>3.6874270656879302</c:v>
                </c:pt>
                <c:pt idx="58">
                  <c:v>3.6738961038961002</c:v>
                </c:pt>
                <c:pt idx="59">
                  <c:v>3.6443165869218501</c:v>
                </c:pt>
                <c:pt idx="60">
                  <c:v>3.4970258980785198</c:v>
                </c:pt>
                <c:pt idx="61">
                  <c:v>2.9772793148880101</c:v>
                </c:pt>
                <c:pt idx="62">
                  <c:v>2.8444444444444401</c:v>
                </c:pt>
                <c:pt idx="63">
                  <c:v>2.5926583124477798</c:v>
                </c:pt>
                <c:pt idx="64">
                  <c:v>2.3619523809523799</c:v>
                </c:pt>
                <c:pt idx="65">
                  <c:v>2.2781517033690899</c:v>
                </c:pt>
                <c:pt idx="66">
                  <c:v>2.0845909090908998</c:v>
                </c:pt>
                <c:pt idx="67">
                  <c:v>1.9929809305873301</c:v>
                </c:pt>
                <c:pt idx="68">
                  <c:v>1.96634839443023</c:v>
                </c:pt>
                <c:pt idx="69">
                  <c:v>1.9510700000000001</c:v>
                </c:pt>
                <c:pt idx="70">
                  <c:v>1.914749</c:v>
                </c:pt>
                <c:pt idx="71">
                  <c:v>1.904712</c:v>
                </c:pt>
                <c:pt idx="72">
                  <c:v>1.96</c:v>
                </c:pt>
                <c:pt idx="73">
                  <c:v>1.97</c:v>
                </c:pt>
                <c:pt idx="74">
                  <c:v>2.1225230000000002</c:v>
                </c:pt>
                <c:pt idx="75">
                  <c:v>2.3812530000000001</c:v>
                </c:pt>
                <c:pt idx="76">
                  <c:v>2.6487790000000002</c:v>
                </c:pt>
                <c:pt idx="77">
                  <c:v>2.9044349999999999</c:v>
                </c:pt>
                <c:pt idx="78">
                  <c:v>3.122109</c:v>
                </c:pt>
                <c:pt idx="79">
                  <c:v>3.301825</c:v>
                </c:pt>
                <c:pt idx="80">
                  <c:v>3.4447350000000001</c:v>
                </c:pt>
                <c:pt idx="81">
                  <c:v>3.5681280000000002</c:v>
                </c:pt>
                <c:pt idx="82">
                  <c:v>3.6791269999999998</c:v>
                </c:pt>
                <c:pt idx="83">
                  <c:v>3.7801529999999999</c:v>
                </c:pt>
                <c:pt idx="84">
                  <c:v>3.8726759999999998</c:v>
                </c:pt>
                <c:pt idx="85">
                  <c:v>3.9436</c:v>
                </c:pt>
                <c:pt idx="86">
                  <c:v>3.9864980000000001</c:v>
                </c:pt>
                <c:pt idx="87">
                  <c:v>4.0002700000000004</c:v>
                </c:pt>
                <c:pt idx="88">
                  <c:v>3.9922</c:v>
                </c:pt>
              </c:numCache>
            </c:numRef>
          </c:val>
          <c:smooth val="0"/>
          <c:extLst xmlns:c16r2="http://schemas.microsoft.com/office/drawing/2015/06/chart">
            <c:ext xmlns:c16="http://schemas.microsoft.com/office/drawing/2014/chart" uri="{C3380CC4-5D6E-409C-BE32-E72D297353CC}">
              <c16:uniqueId val="{00000000-4F88-4A2F-8B62-5589CBCC2606}"/>
            </c:ext>
          </c:extLst>
        </c:ser>
        <c:ser>
          <c:idx val="0"/>
          <c:order val="1"/>
          <c:tx>
            <c:strRef>
              <c:f>'Data Fig 1.8'!$C$5</c:f>
              <c:strCache>
                <c:ptCount val="1"/>
                <c:pt idx="0">
                  <c:v>Half Year Update</c:v>
                </c:pt>
              </c:strCache>
            </c:strRef>
          </c:tx>
          <c:spPr>
            <a:ln w="38100">
              <a:solidFill>
                <a:srgbClr val="3E403A"/>
              </a:solidFill>
            </a:ln>
          </c:spPr>
          <c:marker>
            <c:symbol val="none"/>
          </c:marker>
          <c:cat>
            <c:numRef>
              <c:f>'Data Fig 1.8'!$A$6:$A$94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1.8'!$C$6:$C$94</c:f>
              <c:numCache>
                <c:formatCode>0.0</c:formatCode>
                <c:ptCount val="89"/>
                <c:pt idx="0">
                  <c:v>6.7157573174197198</c:v>
                </c:pt>
                <c:pt idx="1">
                  <c:v>6.7399930986887497</c:v>
                </c:pt>
                <c:pt idx="2">
                  <c:v>6.6691691349586</c:v>
                </c:pt>
                <c:pt idx="3">
                  <c:v>6.4206907420065296</c:v>
                </c:pt>
                <c:pt idx="4">
                  <c:v>5.8572536231883996</c:v>
                </c:pt>
                <c:pt idx="5">
                  <c:v>5.73012121212121</c:v>
                </c:pt>
                <c:pt idx="6">
                  <c:v>4.9625917065390697</c:v>
                </c:pt>
                <c:pt idx="7">
                  <c:v>5.0340584795321597</c:v>
                </c:pt>
                <c:pt idx="8">
                  <c:v>5.8213993135011401</c:v>
                </c:pt>
                <c:pt idx="9">
                  <c:v>5.9105354790137401</c:v>
                </c:pt>
                <c:pt idx="10">
                  <c:v>5.8989870129870097</c:v>
                </c:pt>
                <c:pt idx="11">
                  <c:v>5.82839598997493</c:v>
                </c:pt>
                <c:pt idx="12">
                  <c:v>5.4461905901116401</c:v>
                </c:pt>
                <c:pt idx="13">
                  <c:v>5.1224998431520099</c:v>
                </c:pt>
                <c:pt idx="14">
                  <c:v>5.2939062049062002</c:v>
                </c:pt>
                <c:pt idx="15">
                  <c:v>5.4931994660564403</c:v>
                </c:pt>
                <c:pt idx="16">
                  <c:v>5.8525317460317403</c:v>
                </c:pt>
                <c:pt idx="17">
                  <c:v>6.43984848484848</c:v>
                </c:pt>
                <c:pt idx="18">
                  <c:v>6.7278326118326097</c:v>
                </c:pt>
                <c:pt idx="19">
                  <c:v>6.8595346700083502</c:v>
                </c:pt>
                <c:pt idx="20">
                  <c:v>7.0434444444444404</c:v>
                </c:pt>
                <c:pt idx="21">
                  <c:v>7.0492756760148003</c:v>
                </c:pt>
                <c:pt idx="22">
                  <c:v>7.4910606060606</c:v>
                </c:pt>
                <c:pt idx="23">
                  <c:v>7.5525301296720002</c:v>
                </c:pt>
                <c:pt idx="24">
                  <c:v>7.4772682986237902</c:v>
                </c:pt>
                <c:pt idx="25">
                  <c:v>7.5116149068322899</c:v>
                </c:pt>
                <c:pt idx="26">
                  <c:v>7.6443191311612297</c:v>
                </c:pt>
                <c:pt idx="27">
                  <c:v>7.7752175894281104</c:v>
                </c:pt>
                <c:pt idx="28">
                  <c:v>8.1312890499194808</c:v>
                </c:pt>
                <c:pt idx="29">
                  <c:v>8.6554077733860293</c:v>
                </c:pt>
                <c:pt idx="30">
                  <c:v>8.7677830940988795</c:v>
                </c:pt>
                <c:pt idx="31">
                  <c:v>8.8240964912280706</c:v>
                </c:pt>
                <c:pt idx="32">
                  <c:v>8.7508268398268392</c:v>
                </c:pt>
                <c:pt idx="33">
                  <c:v>8.2021554049814895</c:v>
                </c:pt>
                <c:pt idx="34">
                  <c:v>6.3048015873015801</c:v>
                </c:pt>
                <c:pt idx="35">
                  <c:v>3.6739417862838901</c:v>
                </c:pt>
                <c:pt idx="36">
                  <c:v>2.9051984126984101</c:v>
                </c:pt>
                <c:pt idx="37">
                  <c:v>2.7730095990965502</c:v>
                </c:pt>
                <c:pt idx="38">
                  <c:v>2.7873015873015801</c:v>
                </c:pt>
                <c:pt idx="39">
                  <c:v>2.7250575896262301</c:v>
                </c:pt>
                <c:pt idx="40">
                  <c:v>2.8819206349206299</c:v>
                </c:pt>
                <c:pt idx="41">
                  <c:v>3.22136363636363</c:v>
                </c:pt>
                <c:pt idx="42">
                  <c:v>3.1758528138528099</c:v>
                </c:pt>
                <c:pt idx="43">
                  <c:v>3.0032536231883999</c:v>
                </c:pt>
                <c:pt idx="44">
                  <c:v>2.6525480367585601</c:v>
                </c:pt>
                <c:pt idx="45">
                  <c:v>2.8293333960725202</c:v>
                </c:pt>
                <c:pt idx="46">
                  <c:v>2.7144696969696902</c:v>
                </c:pt>
                <c:pt idx="47">
                  <c:v>2.7438484848484799</c:v>
                </c:pt>
                <c:pt idx="48">
                  <c:v>2.6430660225442799</c:v>
                </c:pt>
                <c:pt idx="49">
                  <c:v>2.65125691699604</c:v>
                </c:pt>
                <c:pt idx="50">
                  <c:v>2.64369218500797</c:v>
                </c:pt>
                <c:pt idx="51">
                  <c:v>2.65272389306599</c:v>
                </c:pt>
                <c:pt idx="52">
                  <c:v>2.64164912280701</c:v>
                </c:pt>
                <c:pt idx="53">
                  <c:v>2.64200294874207</c:v>
                </c:pt>
                <c:pt idx="54">
                  <c:v>2.6856139971139901</c:v>
                </c:pt>
                <c:pt idx="55">
                  <c:v>2.9555221386800299</c:v>
                </c:pt>
                <c:pt idx="56">
                  <c:v>3.37915948963317</c:v>
                </c:pt>
                <c:pt idx="57">
                  <c:v>3.6874270656879302</c:v>
                </c:pt>
                <c:pt idx="58">
                  <c:v>3.6738961038961002</c:v>
                </c:pt>
                <c:pt idx="59">
                  <c:v>3.6443165869218501</c:v>
                </c:pt>
                <c:pt idx="60">
                  <c:v>3.4970258980785198</c:v>
                </c:pt>
                <c:pt idx="61">
                  <c:v>2.9772793148880101</c:v>
                </c:pt>
                <c:pt idx="62">
                  <c:v>2.8444444444444401</c:v>
                </c:pt>
                <c:pt idx="63">
                  <c:v>2.5926583124477798</c:v>
                </c:pt>
                <c:pt idx="64">
                  <c:v>2.3619523809523799</c:v>
                </c:pt>
                <c:pt idx="65">
                  <c:v>2.2781517033690899</c:v>
                </c:pt>
                <c:pt idx="66">
                  <c:v>2.0845909090908998</c:v>
                </c:pt>
                <c:pt idx="67">
                  <c:v>1.9929809305873301</c:v>
                </c:pt>
                <c:pt idx="68">
                  <c:v>1.96634839443023</c:v>
                </c:pt>
                <c:pt idx="69">
                  <c:v>1.95106970324361</c:v>
                </c:pt>
                <c:pt idx="70">
                  <c:v>1.95</c:v>
                </c:pt>
                <c:pt idx="71">
                  <c:v>2</c:v>
                </c:pt>
                <c:pt idx="72">
                  <c:v>2</c:v>
                </c:pt>
                <c:pt idx="73">
                  <c:v>2</c:v>
                </c:pt>
                <c:pt idx="74">
                  <c:v>2.0606979999999999</c:v>
                </c:pt>
                <c:pt idx="75">
                  <c:v>2.2094800000000001</c:v>
                </c:pt>
                <c:pt idx="76">
                  <c:v>2.4398219999999999</c:v>
                </c:pt>
                <c:pt idx="77">
                  <c:v>2.7208230000000002</c:v>
                </c:pt>
                <c:pt idx="78">
                  <c:v>3.0253299999999999</c:v>
                </c:pt>
                <c:pt idx="79">
                  <c:v>3.3258730000000001</c:v>
                </c:pt>
                <c:pt idx="80">
                  <c:v>3.5944780000000001</c:v>
                </c:pt>
                <c:pt idx="81">
                  <c:v>3.8064580000000001</c:v>
                </c:pt>
                <c:pt idx="82">
                  <c:v>3.948413</c:v>
                </c:pt>
                <c:pt idx="83">
                  <c:v>4.0285219999999997</c:v>
                </c:pt>
                <c:pt idx="84">
                  <c:v>4.0690350000000004</c:v>
                </c:pt>
                <c:pt idx="85">
                  <c:v>4.0982349999999999</c:v>
                </c:pt>
                <c:pt idx="86">
                  <c:v>4.1338080000000001</c:v>
                </c:pt>
                <c:pt idx="87">
                  <c:v>4.1777100000000003</c:v>
                </c:pt>
                <c:pt idx="88">
                  <c:v>4.2242449999999998</c:v>
                </c:pt>
              </c:numCache>
            </c:numRef>
          </c:val>
          <c:smooth val="0"/>
          <c:extLst xmlns:c16r2="http://schemas.microsoft.com/office/drawing/2015/06/chart">
            <c:ext xmlns:c16="http://schemas.microsoft.com/office/drawing/2014/chart" uri="{C3380CC4-5D6E-409C-BE32-E72D297353CC}">
              <c16:uniqueId val="{00000001-4F88-4A2F-8B62-5589CBCC2606}"/>
            </c:ext>
          </c:extLst>
        </c:ser>
        <c:dLbls>
          <c:showLegendKey val="0"/>
          <c:showVal val="0"/>
          <c:showCatName val="0"/>
          <c:showSerName val="0"/>
          <c:showPercent val="0"/>
          <c:showBubbleSize val="0"/>
        </c:dLbls>
        <c:smooth val="0"/>
        <c:axId val="858944848"/>
        <c:axId val="858944064"/>
      </c:lineChart>
      <c:dateAx>
        <c:axId val="858944848"/>
        <c:scaling>
          <c:orientation val="minMax"/>
          <c:max val="44713"/>
        </c:scaling>
        <c:delete val="0"/>
        <c:axPos val="b"/>
        <c:title>
          <c:tx>
            <c:rich>
              <a:bodyPr/>
              <a:lstStyle/>
              <a:p>
                <a:pPr>
                  <a:defRPr/>
                </a:pPr>
                <a:r>
                  <a:rPr lang="en-NZ" b="1"/>
                  <a:t>Quarterly</a:t>
                </a:r>
              </a:p>
            </c:rich>
          </c:tx>
          <c:layout>
            <c:manualLayout>
              <c:xMode val="edge"/>
              <c:yMode val="edge"/>
              <c:x val="0.43721757801857508"/>
              <c:y val="0.8779053958949137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44064"/>
        <c:crossesAt val="0"/>
        <c:auto val="1"/>
        <c:lblOffset val="100"/>
        <c:baseTimeUnit val="months"/>
        <c:majorUnit val="3"/>
        <c:majorTimeUnit val="years"/>
        <c:minorUnit val="1"/>
        <c:minorTimeUnit val="years"/>
      </c:dateAx>
      <c:valAx>
        <c:axId val="858944064"/>
        <c:scaling>
          <c:orientation val="minMax"/>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w="9525">
            <a:noFill/>
          </a:ln>
        </c:spPr>
        <c:txPr>
          <a:bodyPr rot="0" vert="horz"/>
          <a:lstStyle/>
          <a:p>
            <a:pPr>
              <a:defRPr/>
            </a:pPr>
            <a:endParaRPr lang="en-US"/>
          </a:p>
        </c:txPr>
        <c:crossAx val="858944848"/>
        <c:crosses val="autoZero"/>
        <c:crossBetween val="between"/>
        <c:majorUnit val="1"/>
      </c:valAx>
      <c:spPr>
        <a:noFill/>
        <a:ln w="25400">
          <a:noFill/>
        </a:ln>
      </c:spPr>
    </c:plotArea>
    <c:legend>
      <c:legendPos val="r"/>
      <c:layout>
        <c:manualLayout>
          <c:xMode val="edge"/>
          <c:yMode val="edge"/>
          <c:x val="0.2272397334948516"/>
          <c:y val="0.93671787876909085"/>
          <c:w val="0.52846301904569626"/>
          <c:h val="5.8359621451104134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668734918994133E-2"/>
          <c:y val="0.11073446327683679"/>
          <c:w val="0.88098224644996304"/>
          <c:h val="0.65631148862297717"/>
        </c:manualLayout>
      </c:layout>
      <c:lineChart>
        <c:grouping val="standard"/>
        <c:varyColors val="0"/>
        <c:ser>
          <c:idx val="0"/>
          <c:order val="0"/>
          <c:tx>
            <c:strRef>
              <c:f>'Data Fig 1.9'!$B$5</c:f>
              <c:strCache>
                <c:ptCount val="1"/>
                <c:pt idx="0">
                  <c:v>Budget Update</c:v>
                </c:pt>
              </c:strCache>
            </c:strRef>
          </c:tx>
          <c:spPr>
            <a:ln w="38100">
              <a:solidFill>
                <a:srgbClr val="0083AC"/>
              </a:solidFill>
              <a:prstDash val="solid"/>
            </a:ln>
          </c:spPr>
          <c:marker>
            <c:symbol val="none"/>
          </c:marker>
          <c:cat>
            <c:numRef>
              <c:f>'Data Fig 1.9'!$A$6:$A$94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1.9'!$B$6:$B$94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14510</c:v>
                </c:pt>
                <c:pt idx="27">
                  <c:v>12330</c:v>
                </c:pt>
                <c:pt idx="28">
                  <c:v>10430</c:v>
                </c:pt>
                <c:pt idx="29">
                  <c:v>8370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9920</c:v>
                </c:pt>
                <c:pt idx="43">
                  <c:v>6510</c:v>
                </c:pt>
                <c:pt idx="44">
                  <c:v>4140</c:v>
                </c:pt>
                <c:pt idx="45">
                  <c:v>720</c:v>
                </c:pt>
                <c:pt idx="46">
                  <c:v>-2080</c:v>
                </c:pt>
                <c:pt idx="47">
                  <c:v>-3440</c:v>
                </c:pt>
                <c:pt idx="48">
                  <c:v>-3230</c:v>
                </c:pt>
                <c:pt idx="49">
                  <c:v>-3210</c:v>
                </c:pt>
                <c:pt idx="50">
                  <c:v>-1080</c:v>
                </c:pt>
                <c:pt idx="51">
                  <c:v>2130</c:v>
                </c:pt>
                <c:pt idx="52">
                  <c:v>8110</c:v>
                </c:pt>
                <c:pt idx="53">
                  <c:v>15560</c:v>
                </c:pt>
                <c:pt idx="54">
                  <c:v>23210</c:v>
                </c:pt>
                <c:pt idx="55">
                  <c:v>31430</c:v>
                </c:pt>
                <c:pt idx="56">
                  <c:v>38570</c:v>
                </c:pt>
                <c:pt idx="57">
                  <c:v>45700</c:v>
                </c:pt>
                <c:pt idx="58">
                  <c:v>51210</c:v>
                </c:pt>
                <c:pt idx="59">
                  <c:v>55820</c:v>
                </c:pt>
                <c:pt idx="60">
                  <c:v>58390</c:v>
                </c:pt>
                <c:pt idx="61">
                  <c:v>61290</c:v>
                </c:pt>
                <c:pt idx="62">
                  <c:v>64890</c:v>
                </c:pt>
                <c:pt idx="63">
                  <c:v>67190</c:v>
                </c:pt>
                <c:pt idx="64">
                  <c:v>69030</c:v>
                </c:pt>
                <c:pt idx="65">
                  <c:v>69930</c:v>
                </c:pt>
                <c:pt idx="66">
                  <c:v>70370</c:v>
                </c:pt>
                <c:pt idx="67">
                  <c:v>71450</c:v>
                </c:pt>
                <c:pt idx="68">
                  <c:v>72450</c:v>
                </c:pt>
                <c:pt idx="69">
                  <c:v>71040</c:v>
                </c:pt>
                <c:pt idx="70">
                  <c:v>69930</c:v>
                </c:pt>
                <c:pt idx="71">
                  <c:v>68120</c:v>
                </c:pt>
                <c:pt idx="72">
                  <c:v>65740</c:v>
                </c:pt>
                <c:pt idx="73">
                  <c:v>64042</c:v>
                </c:pt>
                <c:pt idx="74">
                  <c:v>60535</c:v>
                </c:pt>
                <c:pt idx="75">
                  <c:v>56435</c:v>
                </c:pt>
                <c:pt idx="76">
                  <c:v>52415</c:v>
                </c:pt>
                <c:pt idx="77">
                  <c:v>48403</c:v>
                </c:pt>
                <c:pt idx="78">
                  <c:v>44400</c:v>
                </c:pt>
                <c:pt idx="79">
                  <c:v>40900</c:v>
                </c:pt>
                <c:pt idx="80">
                  <c:v>37900</c:v>
                </c:pt>
                <c:pt idx="81">
                  <c:v>35500</c:v>
                </c:pt>
                <c:pt idx="82">
                  <c:v>33600</c:v>
                </c:pt>
                <c:pt idx="83">
                  <c:v>31700</c:v>
                </c:pt>
                <c:pt idx="84">
                  <c:v>29800</c:v>
                </c:pt>
                <c:pt idx="85">
                  <c:v>27850</c:v>
                </c:pt>
                <c:pt idx="86">
                  <c:v>26400</c:v>
                </c:pt>
                <c:pt idx="87">
                  <c:v>25450</c:v>
                </c:pt>
                <c:pt idx="88">
                  <c:v>25000</c:v>
                </c:pt>
              </c:numCache>
            </c:numRef>
          </c:val>
          <c:smooth val="0"/>
          <c:extLst xmlns:c16r2="http://schemas.microsoft.com/office/drawing/2015/06/chart">
            <c:ext xmlns:c16="http://schemas.microsoft.com/office/drawing/2014/chart" uri="{C3380CC4-5D6E-409C-BE32-E72D297353CC}">
              <c16:uniqueId val="{00000000-3488-48B2-BC94-D4231482396A}"/>
            </c:ext>
          </c:extLst>
        </c:ser>
        <c:ser>
          <c:idx val="1"/>
          <c:order val="1"/>
          <c:tx>
            <c:strRef>
              <c:f>'Data Fig 1.9'!$C$5</c:f>
              <c:strCache>
                <c:ptCount val="1"/>
                <c:pt idx="0">
                  <c:v>Half Year Update</c:v>
                </c:pt>
              </c:strCache>
            </c:strRef>
          </c:tx>
          <c:spPr>
            <a:ln w="38100">
              <a:solidFill>
                <a:srgbClr val="3E403A"/>
              </a:solidFill>
              <a:prstDash val="solid"/>
            </a:ln>
          </c:spPr>
          <c:marker>
            <c:symbol val="none"/>
          </c:marker>
          <c:cat>
            <c:numRef>
              <c:f>'Data Fig 1.9'!$A$6:$A$94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1.9'!$C$6:$C$94</c:f>
              <c:numCache>
                <c:formatCode>General</c:formatCode>
                <c:ptCount val="89"/>
                <c:pt idx="0">
                  <c:v>-9780</c:v>
                </c:pt>
                <c:pt idx="1">
                  <c:v>-9780</c:v>
                </c:pt>
                <c:pt idx="2">
                  <c:v>-11580</c:v>
                </c:pt>
                <c:pt idx="3">
                  <c:v>-12630</c:v>
                </c:pt>
                <c:pt idx="4">
                  <c:v>-8620</c:v>
                </c:pt>
                <c:pt idx="5">
                  <c:v>-770</c:v>
                </c:pt>
                <c:pt idx="6">
                  <c:v>11190</c:v>
                </c:pt>
                <c:pt idx="7">
                  <c:v>24560</c:v>
                </c:pt>
                <c:pt idx="8">
                  <c:v>32810</c:v>
                </c:pt>
                <c:pt idx="9">
                  <c:v>37250</c:v>
                </c:pt>
                <c:pt idx="10">
                  <c:v>38740</c:v>
                </c:pt>
                <c:pt idx="11">
                  <c:v>41270</c:v>
                </c:pt>
                <c:pt idx="12">
                  <c:v>41960</c:v>
                </c:pt>
                <c:pt idx="13">
                  <c:v>39840</c:v>
                </c:pt>
                <c:pt idx="14">
                  <c:v>34380</c:v>
                </c:pt>
                <c:pt idx="15">
                  <c:v>28280</c:v>
                </c:pt>
                <c:pt idx="16">
                  <c:v>21510</c:v>
                </c:pt>
                <c:pt idx="17">
                  <c:v>17150</c:v>
                </c:pt>
                <c:pt idx="18">
                  <c:v>14550</c:v>
                </c:pt>
                <c:pt idx="19">
                  <c:v>10040</c:v>
                </c:pt>
                <c:pt idx="20">
                  <c:v>8960</c:v>
                </c:pt>
                <c:pt idx="21">
                  <c:v>6590</c:v>
                </c:pt>
                <c:pt idx="22">
                  <c:v>7250</c:v>
                </c:pt>
                <c:pt idx="23">
                  <c:v>9650</c:v>
                </c:pt>
                <c:pt idx="24">
                  <c:v>10510</c:v>
                </c:pt>
                <c:pt idx="25">
                  <c:v>13080</c:v>
                </c:pt>
                <c:pt idx="26">
                  <c:v>14520</c:v>
                </c:pt>
                <c:pt idx="27">
                  <c:v>12340</c:v>
                </c:pt>
                <c:pt idx="28">
                  <c:v>10440</c:v>
                </c:pt>
                <c:pt idx="29">
                  <c:v>8380</c:v>
                </c:pt>
                <c:pt idx="30">
                  <c:v>5390</c:v>
                </c:pt>
                <c:pt idx="31">
                  <c:v>4740</c:v>
                </c:pt>
                <c:pt idx="32">
                  <c:v>5280</c:v>
                </c:pt>
                <c:pt idx="33">
                  <c:v>4620</c:v>
                </c:pt>
                <c:pt idx="34">
                  <c:v>4000</c:v>
                </c:pt>
                <c:pt idx="35">
                  <c:v>7170</c:v>
                </c:pt>
                <c:pt idx="36">
                  <c:v>12130</c:v>
                </c:pt>
                <c:pt idx="37">
                  <c:v>16910</c:v>
                </c:pt>
                <c:pt idx="38">
                  <c:v>21710</c:v>
                </c:pt>
                <c:pt idx="39">
                  <c:v>21510</c:v>
                </c:pt>
                <c:pt idx="40">
                  <c:v>16510</c:v>
                </c:pt>
                <c:pt idx="41">
                  <c:v>13680</c:v>
                </c:pt>
                <c:pt idx="42">
                  <c:v>9920</c:v>
                </c:pt>
                <c:pt idx="43">
                  <c:v>6500</c:v>
                </c:pt>
                <c:pt idx="44">
                  <c:v>4130</c:v>
                </c:pt>
                <c:pt idx="45">
                  <c:v>710</c:v>
                </c:pt>
                <c:pt idx="46">
                  <c:v>-2090</c:v>
                </c:pt>
                <c:pt idx="47">
                  <c:v>-3440</c:v>
                </c:pt>
                <c:pt idx="48">
                  <c:v>-3230</c:v>
                </c:pt>
                <c:pt idx="49">
                  <c:v>-3220</c:v>
                </c:pt>
                <c:pt idx="50">
                  <c:v>-1090</c:v>
                </c:pt>
                <c:pt idx="51">
                  <c:v>2120</c:v>
                </c:pt>
                <c:pt idx="52">
                  <c:v>8100</c:v>
                </c:pt>
                <c:pt idx="53">
                  <c:v>15560</c:v>
                </c:pt>
                <c:pt idx="54">
                  <c:v>23210</c:v>
                </c:pt>
                <c:pt idx="55">
                  <c:v>31440</c:v>
                </c:pt>
                <c:pt idx="56">
                  <c:v>38590</c:v>
                </c:pt>
                <c:pt idx="57">
                  <c:v>45680</c:v>
                </c:pt>
                <c:pt idx="58">
                  <c:v>51220</c:v>
                </c:pt>
                <c:pt idx="59">
                  <c:v>55830</c:v>
                </c:pt>
                <c:pt idx="60">
                  <c:v>58410</c:v>
                </c:pt>
                <c:pt idx="61">
                  <c:v>61270</c:v>
                </c:pt>
                <c:pt idx="62">
                  <c:v>64920</c:v>
                </c:pt>
                <c:pt idx="63">
                  <c:v>67200</c:v>
                </c:pt>
                <c:pt idx="64">
                  <c:v>69030</c:v>
                </c:pt>
                <c:pt idx="65">
                  <c:v>69880</c:v>
                </c:pt>
                <c:pt idx="66">
                  <c:v>70410</c:v>
                </c:pt>
                <c:pt idx="67">
                  <c:v>71480</c:v>
                </c:pt>
                <c:pt idx="68">
                  <c:v>72480</c:v>
                </c:pt>
                <c:pt idx="69">
                  <c:v>71050</c:v>
                </c:pt>
                <c:pt idx="70">
                  <c:v>69460</c:v>
                </c:pt>
                <c:pt idx="71">
                  <c:v>67570</c:v>
                </c:pt>
                <c:pt idx="72">
                  <c:v>65160</c:v>
                </c:pt>
                <c:pt idx="73">
                  <c:v>63600</c:v>
                </c:pt>
                <c:pt idx="74">
                  <c:v>60400</c:v>
                </c:pt>
                <c:pt idx="75">
                  <c:v>56400</c:v>
                </c:pt>
                <c:pt idx="76">
                  <c:v>52400</c:v>
                </c:pt>
                <c:pt idx="77">
                  <c:v>48400</c:v>
                </c:pt>
                <c:pt idx="78">
                  <c:v>44400</c:v>
                </c:pt>
                <c:pt idx="79">
                  <c:v>40400</c:v>
                </c:pt>
                <c:pt idx="80">
                  <c:v>36400</c:v>
                </c:pt>
                <c:pt idx="81">
                  <c:v>32400</c:v>
                </c:pt>
                <c:pt idx="82">
                  <c:v>28400</c:v>
                </c:pt>
                <c:pt idx="83">
                  <c:v>24400</c:v>
                </c:pt>
                <c:pt idx="84">
                  <c:v>20900</c:v>
                </c:pt>
                <c:pt idx="85">
                  <c:v>18050</c:v>
                </c:pt>
                <c:pt idx="86">
                  <c:v>16200</c:v>
                </c:pt>
                <c:pt idx="87">
                  <c:v>15350</c:v>
                </c:pt>
                <c:pt idx="88">
                  <c:v>15000</c:v>
                </c:pt>
              </c:numCache>
            </c:numRef>
          </c:val>
          <c:smooth val="0"/>
          <c:extLst xmlns:c16r2="http://schemas.microsoft.com/office/drawing/2015/06/chart">
            <c:ext xmlns:c16="http://schemas.microsoft.com/office/drawing/2014/chart" uri="{C3380CC4-5D6E-409C-BE32-E72D297353CC}">
              <c16:uniqueId val="{00000001-3488-48B2-BC94-D4231482396A}"/>
            </c:ext>
          </c:extLst>
        </c:ser>
        <c:ser>
          <c:idx val="3"/>
          <c:order val="2"/>
          <c:tx>
            <c:strRef>
              <c:f>'Data Fig 1.9'!$E$5</c:f>
              <c:strCache>
                <c:ptCount val="1"/>
                <c:pt idx="0">
                  <c:v>MBIE </c:v>
                </c:pt>
              </c:strCache>
            </c:strRef>
          </c:tx>
          <c:spPr>
            <a:ln>
              <a:solidFill>
                <a:srgbClr val="0083AC"/>
              </a:solidFill>
              <a:prstDash val="sysDash"/>
            </a:ln>
          </c:spPr>
          <c:marker>
            <c:symbol val="none"/>
          </c:marker>
          <c:cat>
            <c:numRef>
              <c:f>'Data Fig 1.9'!$A$6:$A$94</c:f>
              <c:numCache>
                <c:formatCode>mmm\-yy</c:formatCode>
                <c:ptCount val="89"/>
                <c:pt idx="0">
                  <c:v>36678</c:v>
                </c:pt>
                <c:pt idx="1">
                  <c:v>36770</c:v>
                </c:pt>
                <c:pt idx="2">
                  <c:v>36861</c:v>
                </c:pt>
                <c:pt idx="3">
                  <c:v>36951</c:v>
                </c:pt>
                <c:pt idx="4">
                  <c:v>37043</c:v>
                </c:pt>
                <c:pt idx="5">
                  <c:v>37135</c:v>
                </c:pt>
                <c:pt idx="6">
                  <c:v>37226</c:v>
                </c:pt>
                <c:pt idx="7">
                  <c:v>37316</c:v>
                </c:pt>
                <c:pt idx="8">
                  <c:v>37408</c:v>
                </c:pt>
                <c:pt idx="9">
                  <c:v>37500</c:v>
                </c:pt>
                <c:pt idx="10">
                  <c:v>37591</c:v>
                </c:pt>
                <c:pt idx="11">
                  <c:v>37681</c:v>
                </c:pt>
                <c:pt idx="12">
                  <c:v>37773</c:v>
                </c:pt>
                <c:pt idx="13">
                  <c:v>37865</c:v>
                </c:pt>
                <c:pt idx="14">
                  <c:v>37956</c:v>
                </c:pt>
                <c:pt idx="15">
                  <c:v>38047</c:v>
                </c:pt>
                <c:pt idx="16">
                  <c:v>38139</c:v>
                </c:pt>
                <c:pt idx="17">
                  <c:v>38231</c:v>
                </c:pt>
                <c:pt idx="18">
                  <c:v>38322</c:v>
                </c:pt>
                <c:pt idx="19">
                  <c:v>38412</c:v>
                </c:pt>
                <c:pt idx="20">
                  <c:v>38504</c:v>
                </c:pt>
                <c:pt idx="21">
                  <c:v>38596</c:v>
                </c:pt>
                <c:pt idx="22">
                  <c:v>38687</c:v>
                </c:pt>
                <c:pt idx="23">
                  <c:v>38777</c:v>
                </c:pt>
                <c:pt idx="24">
                  <c:v>38869</c:v>
                </c:pt>
                <c:pt idx="25">
                  <c:v>38961</c:v>
                </c:pt>
                <c:pt idx="26">
                  <c:v>39052</c:v>
                </c:pt>
                <c:pt idx="27">
                  <c:v>39142</c:v>
                </c:pt>
                <c:pt idx="28">
                  <c:v>39234</c:v>
                </c:pt>
                <c:pt idx="29">
                  <c:v>39326</c:v>
                </c:pt>
                <c:pt idx="30">
                  <c:v>39417</c:v>
                </c:pt>
                <c:pt idx="31">
                  <c:v>39508</c:v>
                </c:pt>
                <c:pt idx="32">
                  <c:v>39600</c:v>
                </c:pt>
                <c:pt idx="33">
                  <c:v>39692</c:v>
                </c:pt>
                <c:pt idx="34">
                  <c:v>39783</c:v>
                </c:pt>
                <c:pt idx="35">
                  <c:v>39873</c:v>
                </c:pt>
                <c:pt idx="36">
                  <c:v>39965</c:v>
                </c:pt>
                <c:pt idx="37">
                  <c:v>40057</c:v>
                </c:pt>
                <c:pt idx="38">
                  <c:v>40148</c:v>
                </c:pt>
                <c:pt idx="39">
                  <c:v>40238</c:v>
                </c:pt>
                <c:pt idx="40">
                  <c:v>40330</c:v>
                </c:pt>
                <c:pt idx="41">
                  <c:v>40422</c:v>
                </c:pt>
                <c:pt idx="42">
                  <c:v>40513</c:v>
                </c:pt>
                <c:pt idx="43">
                  <c:v>40603</c:v>
                </c:pt>
                <c:pt idx="44">
                  <c:v>40695</c:v>
                </c:pt>
                <c:pt idx="45">
                  <c:v>40787</c:v>
                </c:pt>
                <c:pt idx="46">
                  <c:v>40878</c:v>
                </c:pt>
                <c:pt idx="47">
                  <c:v>40969</c:v>
                </c:pt>
                <c:pt idx="48">
                  <c:v>41061</c:v>
                </c:pt>
                <c:pt idx="49">
                  <c:v>41153</c:v>
                </c:pt>
                <c:pt idx="50">
                  <c:v>41244</c:v>
                </c:pt>
                <c:pt idx="51">
                  <c:v>41334</c:v>
                </c:pt>
                <c:pt idx="52">
                  <c:v>41426</c:v>
                </c:pt>
                <c:pt idx="53">
                  <c:v>41518</c:v>
                </c:pt>
                <c:pt idx="54">
                  <c:v>41609</c:v>
                </c:pt>
                <c:pt idx="55">
                  <c:v>41699</c:v>
                </c:pt>
                <c:pt idx="56">
                  <c:v>41791</c:v>
                </c:pt>
                <c:pt idx="57">
                  <c:v>41883</c:v>
                </c:pt>
                <c:pt idx="58">
                  <c:v>41974</c:v>
                </c:pt>
                <c:pt idx="59">
                  <c:v>42064</c:v>
                </c:pt>
                <c:pt idx="60">
                  <c:v>42156</c:v>
                </c:pt>
                <c:pt idx="61">
                  <c:v>42248</c:v>
                </c:pt>
                <c:pt idx="62">
                  <c:v>42339</c:v>
                </c:pt>
                <c:pt idx="63">
                  <c:v>42430</c:v>
                </c:pt>
                <c:pt idx="64">
                  <c:v>42522</c:v>
                </c:pt>
                <c:pt idx="65">
                  <c:v>42614</c:v>
                </c:pt>
                <c:pt idx="66">
                  <c:v>42705</c:v>
                </c:pt>
                <c:pt idx="67">
                  <c:v>42795</c:v>
                </c:pt>
                <c:pt idx="68">
                  <c:v>42887</c:v>
                </c:pt>
                <c:pt idx="69">
                  <c:v>42979</c:v>
                </c:pt>
                <c:pt idx="70">
                  <c:v>43070</c:v>
                </c:pt>
                <c:pt idx="71">
                  <c:v>43160</c:v>
                </c:pt>
                <c:pt idx="72">
                  <c:v>43252</c:v>
                </c:pt>
                <c:pt idx="73">
                  <c:v>43344</c:v>
                </c:pt>
                <c:pt idx="74">
                  <c:v>43435</c:v>
                </c:pt>
                <c:pt idx="75">
                  <c:v>43525</c:v>
                </c:pt>
                <c:pt idx="76">
                  <c:v>43617</c:v>
                </c:pt>
                <c:pt idx="77">
                  <c:v>43709</c:v>
                </c:pt>
                <c:pt idx="78">
                  <c:v>43800</c:v>
                </c:pt>
                <c:pt idx="79">
                  <c:v>43891</c:v>
                </c:pt>
                <c:pt idx="80">
                  <c:v>43983</c:v>
                </c:pt>
                <c:pt idx="81">
                  <c:v>44075</c:v>
                </c:pt>
                <c:pt idx="82">
                  <c:v>44166</c:v>
                </c:pt>
                <c:pt idx="83">
                  <c:v>44256</c:v>
                </c:pt>
                <c:pt idx="84">
                  <c:v>44348</c:v>
                </c:pt>
                <c:pt idx="85">
                  <c:v>44440</c:v>
                </c:pt>
                <c:pt idx="86">
                  <c:v>44531</c:v>
                </c:pt>
                <c:pt idx="87">
                  <c:v>44621</c:v>
                </c:pt>
                <c:pt idx="88">
                  <c:v>44713</c:v>
                </c:pt>
              </c:numCache>
            </c:numRef>
          </c:cat>
          <c:val>
            <c:numRef>
              <c:f>'Data Fig 1.9'!$E$6:$E$94</c:f>
              <c:numCache>
                <c:formatCode>General</c:formatCode>
                <c:ptCount val="89"/>
                <c:pt idx="36">
                  <c:v>11743.294201508201</c:v>
                </c:pt>
                <c:pt idx="37">
                  <c:v>17257.773428262601</c:v>
                </c:pt>
                <c:pt idx="38">
                  <c:v>21957.632802620501</c:v>
                </c:pt>
                <c:pt idx="39">
                  <c:v>21504.7990921495</c:v>
                </c:pt>
                <c:pt idx="40">
                  <c:v>16557.695604697401</c:v>
                </c:pt>
                <c:pt idx="41">
                  <c:v>13413.4798389074</c:v>
                </c:pt>
                <c:pt idx="42">
                  <c:v>9913.6775833993997</c:v>
                </c:pt>
                <c:pt idx="43">
                  <c:v>6740.0257214120602</c:v>
                </c:pt>
                <c:pt idx="44">
                  <c:v>4373.8051155285502</c:v>
                </c:pt>
                <c:pt idx="45">
                  <c:v>357.46676196969901</c:v>
                </c:pt>
                <c:pt idx="46">
                  <c:v>-2362.1022946686098</c:v>
                </c:pt>
                <c:pt idx="47">
                  <c:v>-3451.5003304462798</c:v>
                </c:pt>
                <c:pt idx="48">
                  <c:v>-3293.0638360858402</c:v>
                </c:pt>
                <c:pt idx="49">
                  <c:v>-3401.6009389523601</c:v>
                </c:pt>
                <c:pt idx="50">
                  <c:v>-1487.56050745485</c:v>
                </c:pt>
                <c:pt idx="51">
                  <c:v>1785.0136957101199</c:v>
                </c:pt>
                <c:pt idx="52">
                  <c:v>7780.4199193312597</c:v>
                </c:pt>
                <c:pt idx="53">
                  <c:v>15955.06489716</c:v>
                </c:pt>
                <c:pt idx="54">
                  <c:v>23469.094933853401</c:v>
                </c:pt>
                <c:pt idx="55">
                  <c:v>31260.641067038501</c:v>
                </c:pt>
                <c:pt idx="56">
                  <c:v>38452.6082780461</c:v>
                </c:pt>
                <c:pt idx="57">
                  <c:v>45640.688132871102</c:v>
                </c:pt>
                <c:pt idx="58">
                  <c:v>51181.275561361901</c:v>
                </c:pt>
                <c:pt idx="59">
                  <c:v>55600.6460369739</c:v>
                </c:pt>
                <c:pt idx="60">
                  <c:v>58266.370681916698</c:v>
                </c:pt>
                <c:pt idx="61">
                  <c:v>61230.644539805202</c:v>
                </c:pt>
                <c:pt idx="62">
                  <c:v>64903.2027082391</c:v>
                </c:pt>
                <c:pt idx="63">
                  <c:v>67261.322330280294</c:v>
                </c:pt>
                <c:pt idx="64">
                  <c:v>69081.571630514998</c:v>
                </c:pt>
                <c:pt idx="65">
                  <c:v>69935.477365633502</c:v>
                </c:pt>
                <c:pt idx="66">
                  <c:v>70429.963405803006</c:v>
                </c:pt>
                <c:pt idx="67">
                  <c:v>71646.490823180095</c:v>
                </c:pt>
                <c:pt idx="68">
                  <c:v>72575.737488651401</c:v>
                </c:pt>
                <c:pt idx="69">
                  <c:v>71126.172650656401</c:v>
                </c:pt>
                <c:pt idx="70">
                  <c:v>70030.181445851704</c:v>
                </c:pt>
                <c:pt idx="71">
                  <c:v>68562.293132350198</c:v>
                </c:pt>
                <c:pt idx="72">
                  <c:v>67838.354097566</c:v>
                </c:pt>
                <c:pt idx="73">
                  <c:v>67395.241918656902</c:v>
                </c:pt>
                <c:pt idx="74">
                  <c:v>66139.135484263898</c:v>
                </c:pt>
                <c:pt idx="75">
                  <c:v>65564.767443354096</c:v>
                </c:pt>
                <c:pt idx="76">
                  <c:v>65036.157710894702</c:v>
                </c:pt>
                <c:pt idx="77">
                  <c:v>64972.4911699941</c:v>
                </c:pt>
                <c:pt idx="78">
                  <c:v>64239.552750350398</c:v>
                </c:pt>
              </c:numCache>
            </c:numRef>
          </c:val>
          <c:smooth val="0"/>
          <c:extLst xmlns:c16r2="http://schemas.microsoft.com/office/drawing/2015/06/chart">
            <c:ext xmlns:c16="http://schemas.microsoft.com/office/drawing/2014/chart" uri="{C3380CC4-5D6E-409C-BE32-E72D297353CC}">
              <c16:uniqueId val="{00000002-3488-48B2-BC94-D4231482396A}"/>
            </c:ext>
          </c:extLst>
        </c:ser>
        <c:ser>
          <c:idx val="2"/>
          <c:order val="4"/>
          <c:tx>
            <c:strRef>
              <c:f>'Data Fig 1.9'!$F$5</c:f>
              <c:strCache>
                <c:ptCount val="1"/>
                <c:pt idx="0">
                  <c:v>Stats NZ </c:v>
                </c:pt>
              </c:strCache>
            </c:strRef>
          </c:tx>
          <c:spPr>
            <a:ln>
              <a:solidFill>
                <a:sysClr val="window" lastClr="FFFFFF">
                  <a:lumMod val="50000"/>
                </a:sysClr>
              </a:solidFill>
              <a:prstDash val="dash"/>
            </a:ln>
          </c:spPr>
          <c:marker>
            <c:symbol val="none"/>
          </c:marker>
          <c:val>
            <c:numRef>
              <c:f>'Data Fig 1.9'!$F$6:$F$94</c:f>
              <c:numCache>
                <c:formatCode>General</c:formatCode>
                <c:ptCount val="89"/>
                <c:pt idx="63">
                  <c:v>67200</c:v>
                </c:pt>
                <c:pt idx="64">
                  <c:v>65400</c:v>
                </c:pt>
                <c:pt idx="65">
                  <c:v>63600</c:v>
                </c:pt>
                <c:pt idx="66">
                  <c:v>61800</c:v>
                </c:pt>
                <c:pt idx="67">
                  <c:v>60000</c:v>
                </c:pt>
                <c:pt idx="68">
                  <c:v>57750</c:v>
                </c:pt>
                <c:pt idx="69">
                  <c:v>55500</c:v>
                </c:pt>
                <c:pt idx="70">
                  <c:v>53250</c:v>
                </c:pt>
                <c:pt idx="71">
                  <c:v>51000</c:v>
                </c:pt>
                <c:pt idx="72">
                  <c:v>48750</c:v>
                </c:pt>
                <c:pt idx="73">
                  <c:v>46500</c:v>
                </c:pt>
                <c:pt idx="74">
                  <c:v>44250</c:v>
                </c:pt>
                <c:pt idx="75">
                  <c:v>42000</c:v>
                </c:pt>
                <c:pt idx="76">
                  <c:v>39750</c:v>
                </c:pt>
                <c:pt idx="77">
                  <c:v>37500</c:v>
                </c:pt>
                <c:pt idx="78">
                  <c:v>35250</c:v>
                </c:pt>
                <c:pt idx="79">
                  <c:v>33000</c:v>
                </c:pt>
                <c:pt idx="80">
                  <c:v>30750</c:v>
                </c:pt>
                <c:pt idx="81">
                  <c:v>28500</c:v>
                </c:pt>
                <c:pt idx="82">
                  <c:v>26250</c:v>
                </c:pt>
                <c:pt idx="83">
                  <c:v>24000</c:v>
                </c:pt>
                <c:pt idx="84">
                  <c:v>21750</c:v>
                </c:pt>
                <c:pt idx="85">
                  <c:v>19500</c:v>
                </c:pt>
                <c:pt idx="86">
                  <c:v>17250</c:v>
                </c:pt>
                <c:pt idx="87">
                  <c:v>15000</c:v>
                </c:pt>
              </c:numCache>
            </c:numRef>
          </c:val>
          <c:smooth val="0"/>
          <c:extLst xmlns:c16r2="http://schemas.microsoft.com/office/drawing/2015/06/chart">
            <c:ext xmlns:c16="http://schemas.microsoft.com/office/drawing/2014/chart" uri="{C3380CC4-5D6E-409C-BE32-E72D297353CC}">
              <c16:uniqueId val="{00000003-3488-48B2-BC94-D4231482396A}"/>
            </c:ext>
          </c:extLst>
        </c:ser>
        <c:dLbls>
          <c:showLegendKey val="0"/>
          <c:showVal val="0"/>
          <c:showCatName val="0"/>
          <c:showSerName val="0"/>
          <c:showPercent val="0"/>
          <c:showBubbleSize val="0"/>
        </c:dLbls>
        <c:marker val="1"/>
        <c:smooth val="0"/>
        <c:axId val="858933872"/>
        <c:axId val="858945632"/>
      </c:lineChart>
      <c:lineChart>
        <c:grouping val="standard"/>
        <c:varyColors val="0"/>
        <c:ser>
          <c:idx val="4"/>
          <c:order val="3"/>
          <c:tx>
            <c:strRef>
              <c:f>'Data Fig 1.9'!$D$5</c:f>
              <c:strCache>
                <c:ptCount val="1"/>
                <c:pt idx="0">
                  <c:v>Sense Partners</c:v>
                </c:pt>
              </c:strCache>
            </c:strRef>
          </c:tx>
          <c:spPr>
            <a:ln>
              <a:solidFill>
                <a:srgbClr val="67A854"/>
              </a:solidFill>
              <a:prstDash val="solid"/>
            </a:ln>
          </c:spPr>
          <c:marker>
            <c:symbol val="none"/>
          </c:marker>
          <c:val>
            <c:numRef>
              <c:f>'Data Fig 1.9'!$D$6:$D$94</c:f>
              <c:numCache>
                <c:formatCode>General</c:formatCode>
                <c:ptCount val="89"/>
                <c:pt idx="68">
                  <c:v>72450</c:v>
                </c:pt>
                <c:pt idx="69">
                  <c:v>71040</c:v>
                </c:pt>
                <c:pt idx="70">
                  <c:v>68540</c:v>
                </c:pt>
                <c:pt idx="71">
                  <c:v>67297</c:v>
                </c:pt>
                <c:pt idx="72">
                  <c:v>66175</c:v>
                </c:pt>
                <c:pt idx="73">
                  <c:v>66177</c:v>
                </c:pt>
                <c:pt idx="74">
                  <c:v>65976</c:v>
                </c:pt>
                <c:pt idx="75">
                  <c:v>63415</c:v>
                </c:pt>
                <c:pt idx="76">
                  <c:v>60619</c:v>
                </c:pt>
                <c:pt idx="77">
                  <c:v>57933</c:v>
                </c:pt>
                <c:pt idx="78">
                  <c:v>55611</c:v>
                </c:pt>
                <c:pt idx="79">
                  <c:v>53729</c:v>
                </c:pt>
                <c:pt idx="80">
                  <c:v>52185</c:v>
                </c:pt>
                <c:pt idx="81">
                  <c:v>50859</c:v>
                </c:pt>
                <c:pt idx="82">
                  <c:v>49727</c:v>
                </c:pt>
                <c:pt idx="83">
                  <c:v>48752</c:v>
                </c:pt>
                <c:pt idx="84">
                  <c:v>47886</c:v>
                </c:pt>
                <c:pt idx="85">
                  <c:v>47082</c:v>
                </c:pt>
                <c:pt idx="86">
                  <c:v>46317</c:v>
                </c:pt>
                <c:pt idx="87">
                  <c:v>45591</c:v>
                </c:pt>
                <c:pt idx="88">
                  <c:v>44920</c:v>
                </c:pt>
              </c:numCache>
            </c:numRef>
          </c:val>
          <c:smooth val="0"/>
          <c:extLst xmlns:c16r2="http://schemas.microsoft.com/office/drawing/2015/06/chart">
            <c:ext xmlns:c16="http://schemas.microsoft.com/office/drawing/2014/chart" uri="{C3380CC4-5D6E-409C-BE32-E72D297353CC}">
              <c16:uniqueId val="{00000004-3488-48B2-BC94-D4231482396A}"/>
            </c:ext>
          </c:extLst>
        </c:ser>
        <c:dLbls>
          <c:showLegendKey val="0"/>
          <c:showVal val="0"/>
          <c:showCatName val="0"/>
          <c:showSerName val="0"/>
          <c:showPercent val="0"/>
          <c:showBubbleSize val="0"/>
        </c:dLbls>
        <c:marker val="1"/>
        <c:smooth val="0"/>
        <c:axId val="858945240"/>
        <c:axId val="858941320"/>
      </c:lineChart>
      <c:dateAx>
        <c:axId val="858933872"/>
        <c:scaling>
          <c:orientation val="minMax"/>
        </c:scaling>
        <c:delete val="0"/>
        <c:axPos val="b"/>
        <c:title>
          <c:tx>
            <c:rich>
              <a:bodyPr/>
              <a:lstStyle/>
              <a:p>
                <a:pPr>
                  <a:defRPr/>
                </a:pPr>
                <a:r>
                  <a:rPr lang="en-NZ" b="1"/>
                  <a:t>Quarterly</a:t>
                </a:r>
              </a:p>
            </c:rich>
          </c:tx>
          <c:layout>
            <c:manualLayout>
              <c:xMode val="edge"/>
              <c:yMode val="edge"/>
              <c:x val="0.42859476411602399"/>
              <c:y val="0.83171364209395082"/>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858945632"/>
        <c:crosses val="autoZero"/>
        <c:auto val="1"/>
        <c:lblOffset val="100"/>
        <c:baseTimeUnit val="months"/>
        <c:majorUnit val="36"/>
        <c:majorTimeUnit val="months"/>
        <c:minorUnit val="12"/>
        <c:minorTimeUnit val="days"/>
      </c:dateAx>
      <c:valAx>
        <c:axId val="858945632"/>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858933872"/>
        <c:crosses val="autoZero"/>
        <c:crossBetween val="between"/>
      </c:valAx>
      <c:valAx>
        <c:axId val="858941320"/>
        <c:scaling>
          <c:orientation val="minMax"/>
        </c:scaling>
        <c:delete val="1"/>
        <c:axPos val="r"/>
        <c:numFmt formatCode="#,##0" sourceLinked="0"/>
        <c:majorTickMark val="out"/>
        <c:minorTickMark val="none"/>
        <c:tickLblPos val="nextTo"/>
        <c:crossAx val="858945240"/>
        <c:crosses val="max"/>
        <c:crossBetween val="between"/>
      </c:valAx>
      <c:catAx>
        <c:axId val="858945240"/>
        <c:scaling>
          <c:orientation val="minMax"/>
        </c:scaling>
        <c:delete val="1"/>
        <c:axPos val="b"/>
        <c:majorTickMark val="out"/>
        <c:minorTickMark val="none"/>
        <c:tickLblPos val="nextTo"/>
        <c:crossAx val="858941320"/>
        <c:crosses val="autoZero"/>
        <c:auto val="1"/>
        <c:lblAlgn val="ctr"/>
        <c:lblOffset val="100"/>
        <c:noMultiLvlLbl val="0"/>
      </c:catAx>
      <c:spPr>
        <a:noFill/>
        <a:ln w="25400">
          <a:noFill/>
        </a:ln>
      </c:spPr>
    </c:plotArea>
    <c:legend>
      <c:legendPos val="b"/>
      <c:layout>
        <c:manualLayout>
          <c:xMode val="edge"/>
          <c:yMode val="edge"/>
          <c:x val="1.4758785920990648E-2"/>
          <c:y val="0.88212999359332056"/>
          <c:w val="0.93601044484824014"/>
          <c:h val="9.6396635459937582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5.bin"/></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8.xml"/></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7.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9.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45.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47.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4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5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53.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54.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56.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58.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60.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62.bin"/></Relationships>
</file>

<file path=xl/chartsheets/_rels/sheet27.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64.bin"/></Relationships>
</file>

<file path=xl/chartsheets/_rels/sheet28.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66.bin"/></Relationships>
</file>

<file path=xl/chartsheets/_rels/sheet29.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6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3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70.bin"/></Relationships>
</file>

<file path=xl/chartsheets/_rels/sheet31.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72.bin"/></Relationships>
</file>

<file path=xl/chartsheets/_rels/sheet32.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74.bin"/></Relationships>
</file>

<file path=xl/chartsheets/_rels/sheet33.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76.bin"/></Relationships>
</file>

<file path=xl/chartsheets/_rels/sheet34.xml.rels><?xml version="1.0" encoding="UTF-8" standalone="yes"?>
<Relationships xmlns="http://schemas.openxmlformats.org/package/2006/relationships"><Relationship Id="rId1" Type="http://schemas.openxmlformats.org/officeDocument/2006/relationships/drawing" Target="../drawings/drawing68.xml"/></Relationships>
</file>

<file path=xl/chartsheets/_rels/sheet35.xml.rels><?xml version="1.0" encoding="UTF-8" standalone="yes"?>
<Relationships xmlns="http://schemas.openxmlformats.org/package/2006/relationships"><Relationship Id="rId1" Type="http://schemas.openxmlformats.org/officeDocument/2006/relationships/drawing" Target="../drawings/drawing70.xml"/></Relationships>
</file>

<file path=xl/chartsheets/_rels/sheet36.xml.rels><?xml version="1.0" encoding="UTF-8" standalone="yes"?>
<Relationships xmlns="http://schemas.openxmlformats.org/package/2006/relationships"><Relationship Id="rId1" Type="http://schemas.openxmlformats.org/officeDocument/2006/relationships/drawing" Target="../drawings/drawing72.xml"/></Relationships>
</file>

<file path=xl/chartsheets/_rels/sheet37.xml.rels><?xml version="1.0" encoding="UTF-8" standalone="yes"?>
<Relationships xmlns="http://schemas.openxmlformats.org/package/2006/relationships"><Relationship Id="rId1" Type="http://schemas.openxmlformats.org/officeDocument/2006/relationships/drawing" Target="../drawings/drawing74.xml"/></Relationships>
</file>

<file path=xl/chartsheets/_rels/sheet38.xml.rels><?xml version="1.0" encoding="UTF-8" standalone="yes"?>
<Relationships xmlns="http://schemas.openxmlformats.org/package/2006/relationships"><Relationship Id="rId1" Type="http://schemas.openxmlformats.org/officeDocument/2006/relationships/drawing" Target="../drawings/drawing76.xml"/></Relationships>
</file>

<file path=xl/chartsheets/_rels/sheet39.xml.rels><?xml version="1.0" encoding="UTF-8" standalone="yes"?>
<Relationships xmlns="http://schemas.openxmlformats.org/package/2006/relationships"><Relationship Id="rId1" Type="http://schemas.openxmlformats.org/officeDocument/2006/relationships/drawing" Target="../drawings/drawing78.xml"/></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40.xml.rels><?xml version="1.0" encoding="UTF-8" standalone="yes"?>
<Relationships xmlns="http://schemas.openxmlformats.org/package/2006/relationships"><Relationship Id="rId1" Type="http://schemas.openxmlformats.org/officeDocument/2006/relationships/drawing" Target="../drawings/drawing80.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8.xml"/></Relationships>
</file>

<file path=xl/chartsheets/sheet1.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10.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13.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14.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18.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19.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0.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1.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2.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3.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4.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5.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6.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7.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8.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9.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3.xml><?xml version="1.0" encoding="utf-8"?>
<chartsheet xmlns="http://schemas.openxmlformats.org/spreadsheetml/2006/main" xmlns:r="http://schemas.openxmlformats.org/officeDocument/2006/relationships">
  <sheetPr>
    <tabColor rgb="FF92D050"/>
  </sheetPr>
  <sheetViews>
    <sheetView zoomScale="90" workbookViewId="0"/>
  </sheetViews>
  <pageMargins left="0.7" right="0.7" top="0.75" bottom="0.75" header="0.3" footer="0.3"/>
  <pageSetup paperSize="9" orientation="landscape" r:id="rId1"/>
  <drawing r:id="rId2"/>
</chartsheet>
</file>

<file path=xl/chartsheets/sheet30.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31.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32.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33.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34.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drawing r:id="rId1"/>
</chartsheet>
</file>

<file path=xl/chartsheets/sheet35.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drawing r:id="rId1"/>
</chartsheet>
</file>

<file path=xl/chartsheets/sheet36.xml><?xml version="1.0" encoding="utf-8"?>
<chartsheet xmlns="http://schemas.openxmlformats.org/spreadsheetml/2006/main" xmlns:r="http://schemas.openxmlformats.org/officeDocument/2006/relationships">
  <sheetPr>
    <tabColor rgb="FF92D050"/>
  </sheetPr>
  <sheetViews>
    <sheetView zoomScale="90" workbookViewId="0"/>
  </sheetViews>
  <pageMargins left="0.7" right="0.7" top="0.75" bottom="0.75" header="0.3" footer="0.3"/>
  <drawing r:id="rId1"/>
</chartsheet>
</file>

<file path=xl/chartsheets/sheet37.xml><?xml version="1.0" encoding="utf-8"?>
<chartsheet xmlns="http://schemas.openxmlformats.org/spreadsheetml/2006/main" xmlns:r="http://schemas.openxmlformats.org/officeDocument/2006/relationships">
  <sheetPr>
    <tabColor rgb="FF92D050"/>
  </sheetPr>
  <sheetViews>
    <sheetView zoomScale="90" workbookViewId="0"/>
  </sheetViews>
  <pageMargins left="0.7" right="0.7" top="0.75" bottom="0.75" header="0.3" footer="0.3"/>
  <drawing r:id="rId1"/>
</chartsheet>
</file>

<file path=xl/chartsheets/sheet38.xml><?xml version="1.0" encoding="utf-8"?>
<chartsheet xmlns="http://schemas.openxmlformats.org/spreadsheetml/2006/main" xmlns:r="http://schemas.openxmlformats.org/officeDocument/2006/relationships">
  <sheetPr>
    <tabColor rgb="FF92D050"/>
  </sheetPr>
  <sheetViews>
    <sheetView zoomScale="90" workbookViewId="0"/>
  </sheetViews>
  <pageMargins left="0.7" right="0.7" top="0.75" bottom="0.75" header="0.3" footer="0.3"/>
  <drawing r:id="rId1"/>
</chartsheet>
</file>

<file path=xl/chartsheets/sheet39.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40.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rgb="FF92D050"/>
  </sheetPr>
  <sheetViews>
    <sheetView zoomScale="90"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4.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5.xml.rels><?xml version="1.0" encoding="UTF-8" standalone="yes"?>
<Relationships xmlns="http://schemas.openxmlformats.org/package/2006/relationships"><Relationship Id="rId1" Type="http://schemas.openxmlformats.org/officeDocument/2006/relationships/image" Target="../media/image3.png"/></Relationships>
</file>

<file path=xl/drawings/_rels/drawing56.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40.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1038225</xdr:colOff>
      <xdr:row>13</xdr:row>
      <xdr:rowOff>0</xdr:rowOff>
    </xdr:to>
    <xdr:pic>
      <xdr:nvPicPr>
        <xdr:cNvPr id="2" name="Picture 1" descr="cc-b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205038"/>
          <a:ext cx="101917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0.80501</cdr:x>
      <cdr:y>0.37497</cdr:y>
    </cdr:from>
    <cdr:to>
      <cdr:x>0.94026</cdr:x>
      <cdr:y>0.45172</cdr:y>
    </cdr:to>
    <cdr:sp macro="" textlink="">
      <cdr:nvSpPr>
        <cdr:cNvPr id="3" name="Text Box 4"/>
        <cdr:cNvSpPr txBox="1">
          <a:spLocks xmlns:a="http://schemas.openxmlformats.org/drawingml/2006/main" noChangeArrowheads="1"/>
        </cdr:cNvSpPr>
      </cdr:nvSpPr>
      <cdr:spPr bwMode="auto">
        <a:xfrm xmlns:a="http://schemas.openxmlformats.org/drawingml/2006/main">
          <a:off x="7476032" y="2267946"/>
          <a:ext cx="1256049" cy="4642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0.4251</cdr:x>
      <cdr:y>0.87902</cdr:y>
    </cdr:from>
    <cdr:to>
      <cdr:x>0.55964</cdr:x>
      <cdr:y>0.93415</cdr:y>
    </cdr:to>
    <cdr:sp macro="" textlink="">
      <cdr:nvSpPr>
        <cdr:cNvPr id="5" name="TextBox 1"/>
        <cdr:cNvSpPr txBox="1"/>
      </cdr:nvSpPr>
      <cdr:spPr>
        <a:xfrm xmlns:a="http://schemas.openxmlformats.org/drawingml/2006/main">
          <a:off x="3953776" y="5360173"/>
          <a:ext cx="1251340" cy="336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Quarterly</a:t>
          </a:r>
        </a:p>
      </cdr:txBody>
    </cdr:sp>
  </cdr:relSizeAnchor>
  <cdr:relSizeAnchor xmlns:cdr="http://schemas.openxmlformats.org/drawingml/2006/chartDrawing">
    <cdr:from>
      <cdr:x>0.4251</cdr:x>
      <cdr:y>0.87902</cdr:y>
    </cdr:from>
    <cdr:to>
      <cdr:x>0.55964</cdr:x>
      <cdr:y>0.93415</cdr:y>
    </cdr:to>
    <cdr:sp macro="" textlink="">
      <cdr:nvSpPr>
        <cdr:cNvPr id="9" name="TextBox 1"/>
        <cdr:cNvSpPr txBox="1"/>
      </cdr:nvSpPr>
      <cdr:spPr>
        <a:xfrm xmlns:a="http://schemas.openxmlformats.org/drawingml/2006/main">
          <a:off x="3953776" y="5360173"/>
          <a:ext cx="1251340" cy="336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Quarterly</a:t>
          </a:r>
        </a:p>
      </cdr:txBody>
    </cdr:sp>
  </cdr:relSizeAnchor>
  <cdr:relSizeAnchor xmlns:cdr="http://schemas.openxmlformats.org/drawingml/2006/chartDrawing">
    <cdr:from>
      <cdr:x>0</cdr:x>
      <cdr:y>0.00022</cdr:y>
    </cdr:from>
    <cdr:to>
      <cdr:x>0.44058</cdr:x>
      <cdr:y>0.05688</cdr:y>
    </cdr:to>
    <cdr:sp macro="" textlink="">
      <cdr:nvSpPr>
        <cdr:cNvPr id="11" name="TextBox 2"/>
        <cdr:cNvSpPr txBox="1"/>
      </cdr:nvSpPr>
      <cdr:spPr>
        <a:xfrm xmlns:a="http://schemas.openxmlformats.org/drawingml/2006/main">
          <a:off x="0" y="1358"/>
          <a:ext cx="4091609" cy="342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$millions (09/10 prices)</a:t>
          </a:r>
        </a:p>
      </cdr:txBody>
    </cdr:sp>
  </cdr:relSizeAnchor>
  <cdr:relSizeAnchor xmlns:cdr="http://schemas.openxmlformats.org/drawingml/2006/chartDrawing">
    <cdr:from>
      <cdr:x>0.78239</cdr:x>
      <cdr:y>0.08497</cdr:y>
    </cdr:from>
    <cdr:to>
      <cdr:x>0.78248</cdr:x>
      <cdr:y>0.80643</cdr:y>
    </cdr:to>
    <cdr:sp macro="" textlink="">
      <cdr:nvSpPr>
        <cdr:cNvPr id="12" name="Straight Connector 4"/>
        <cdr:cNvSpPr/>
      </cdr:nvSpPr>
      <cdr:spPr>
        <a:xfrm xmlns:a="http://schemas.openxmlformats.org/drawingml/2006/main">
          <a:off x="7265957" y="513944"/>
          <a:ext cx="836" cy="4363661"/>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cdr:x>
      <cdr:y>0.00781</cdr:y>
    </cdr:from>
    <cdr:to>
      <cdr:x>0.41201</cdr:x>
      <cdr:y>0.07906</cdr:y>
    </cdr:to>
    <cdr:sp macro="" textlink="">
      <cdr:nvSpPr>
        <cdr:cNvPr id="31745" name="Text Box 1"/>
        <cdr:cNvSpPr txBox="1">
          <a:spLocks xmlns:a="http://schemas.openxmlformats.org/drawingml/2006/main" noChangeArrowheads="1"/>
        </cdr:cNvSpPr>
      </cdr:nvSpPr>
      <cdr:spPr bwMode="auto">
        <a:xfrm xmlns:a="http://schemas.openxmlformats.org/drawingml/2006/main">
          <a:off x="0" y="47238"/>
          <a:ext cx="3826285"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kumimoji="0" lang="en-NZ" sz="18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$millions (2009/10 prices)</a:t>
          </a:r>
        </a:p>
      </cdr:txBody>
    </cdr:sp>
  </cdr:relSizeAnchor>
  <cdr:relSizeAnchor xmlns:cdr="http://schemas.openxmlformats.org/drawingml/2006/chartDrawing">
    <cdr:from>
      <cdr:x>0.80949</cdr:x>
      <cdr:y>0.35247</cdr:y>
    </cdr:from>
    <cdr:to>
      <cdr:x>0.94474</cdr:x>
      <cdr:y>0.42922</cdr:y>
    </cdr:to>
    <cdr:sp macro="" textlink="">
      <cdr:nvSpPr>
        <cdr:cNvPr id="31748" name="Text Box 4"/>
        <cdr:cNvSpPr txBox="1">
          <a:spLocks xmlns:a="http://schemas.openxmlformats.org/drawingml/2006/main" noChangeArrowheads="1"/>
        </cdr:cNvSpPr>
      </cdr:nvSpPr>
      <cdr:spPr bwMode="auto">
        <a:xfrm xmlns:a="http://schemas.openxmlformats.org/drawingml/2006/main">
          <a:off x="7512085" y="2129455"/>
          <a:ext cx="1255129" cy="46369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0.80005</cdr:x>
      <cdr:y>0.1131</cdr:y>
    </cdr:from>
    <cdr:to>
      <cdr:x>0.80005</cdr:x>
      <cdr:y>0.79444</cdr:y>
    </cdr:to>
    <cdr:sp macro="" textlink="">
      <cdr:nvSpPr>
        <cdr:cNvPr id="4" name="Straight Connector 9"/>
        <cdr:cNvSpPr/>
      </cdr:nvSpPr>
      <cdr:spPr>
        <a:xfrm xmlns:a="http://schemas.openxmlformats.org/drawingml/2006/main" rot="16200000" flipV="1">
          <a:off x="5366332" y="2741484"/>
          <a:ext cx="4116364"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0.01142</cdr:x>
      <cdr:y>0.00643</cdr:y>
    </cdr:from>
    <cdr:to>
      <cdr:x>0.34898</cdr:x>
      <cdr:y>0.08018</cdr:y>
    </cdr:to>
    <cdr:sp macro="" textlink="">
      <cdr:nvSpPr>
        <cdr:cNvPr id="34817" name="Text Box 1"/>
        <cdr:cNvSpPr txBox="1">
          <a:spLocks xmlns:a="http://schemas.openxmlformats.org/drawingml/2006/main" noChangeArrowheads="1"/>
        </cdr:cNvSpPr>
      </cdr:nvSpPr>
      <cdr:spPr bwMode="auto">
        <a:xfrm xmlns:a="http://schemas.openxmlformats.org/drawingml/2006/main">
          <a:off x="105964" y="38839"/>
          <a:ext cx="3132580" cy="44556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a:solidFill>
                <a:srgbClr val="000000"/>
              </a:solidFill>
              <a:latin typeface="Arial"/>
              <a:cs typeface="Arial"/>
            </a:rPr>
            <a:t>Annual average % change</a:t>
          </a:r>
        </a:p>
      </cdr:txBody>
    </cdr:sp>
  </cdr:relSizeAnchor>
  <cdr:relSizeAnchor xmlns:cdr="http://schemas.openxmlformats.org/drawingml/2006/chartDrawing">
    <cdr:from>
      <cdr:x>0.77947</cdr:x>
      <cdr:y>0.20636</cdr:y>
    </cdr:from>
    <cdr:to>
      <cdr:x>0.92222</cdr:x>
      <cdr:y>0.26361</cdr:y>
    </cdr:to>
    <cdr:sp macro="" textlink="">
      <cdr:nvSpPr>
        <cdr:cNvPr id="34819" name="Text Box 3"/>
        <cdr:cNvSpPr txBox="1">
          <a:spLocks xmlns:a="http://schemas.openxmlformats.org/drawingml/2006/main" noChangeArrowheads="1"/>
        </cdr:cNvSpPr>
      </cdr:nvSpPr>
      <cdr:spPr bwMode="auto">
        <a:xfrm xmlns:a="http://schemas.openxmlformats.org/drawingml/2006/main">
          <a:off x="7233537" y="1246746"/>
          <a:ext cx="1324730" cy="34587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ctr"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0.76404</cdr:x>
      <cdr:y>0.11262</cdr:y>
    </cdr:from>
    <cdr:to>
      <cdr:x>0.76413</cdr:x>
      <cdr:y>0.77168</cdr:y>
    </cdr:to>
    <cdr:sp macro="" textlink="">
      <cdr:nvSpPr>
        <cdr:cNvPr id="6" name="Straight Connector 5"/>
        <cdr:cNvSpPr/>
      </cdr:nvSpPr>
      <cdr:spPr>
        <a:xfrm xmlns:a="http://schemas.openxmlformats.org/drawingml/2006/main" rot="5400000" flipH="1">
          <a:off x="5099848" y="2670876"/>
          <a:ext cx="3981758" cy="83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0.00421</cdr:x>
      <cdr:y>0.00706</cdr:y>
    </cdr:from>
    <cdr:to>
      <cdr:x>0.44131</cdr:x>
      <cdr:y>0.07881</cdr:y>
    </cdr:to>
    <cdr:sp macro="" textlink="">
      <cdr:nvSpPr>
        <cdr:cNvPr id="34817" name="Text Box 1"/>
        <cdr:cNvSpPr txBox="1">
          <a:spLocks xmlns:a="http://schemas.openxmlformats.org/drawingml/2006/main" noChangeArrowheads="1"/>
        </cdr:cNvSpPr>
      </cdr:nvSpPr>
      <cdr:spPr bwMode="auto">
        <a:xfrm xmlns:a="http://schemas.openxmlformats.org/drawingml/2006/main">
          <a:off x="39219" y="43081"/>
          <a:ext cx="4069819" cy="43769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t>
          </a:r>
        </a:p>
        <a:p xmlns:a="http://schemas.openxmlformats.org/drawingml/2006/main">
          <a:pPr algn="l" rtl="0">
            <a:defRPr sz="1000"/>
          </a:pPr>
          <a:endParaRPr lang="en-NZ" sz="1800" b="1" i="0" strike="noStrike">
            <a:solidFill>
              <a:srgbClr val="000000"/>
            </a:solidFill>
            <a:latin typeface="Arial"/>
            <a:cs typeface="Arial"/>
          </a:endParaRPr>
        </a:p>
      </cdr:txBody>
    </cdr:sp>
  </cdr:relSizeAnchor>
  <cdr:relSizeAnchor xmlns:cdr="http://schemas.openxmlformats.org/drawingml/2006/chartDrawing">
    <cdr:from>
      <cdr:x>0.78088</cdr:x>
      <cdr:y>0.11529</cdr:y>
    </cdr:from>
    <cdr:to>
      <cdr:x>0.78088</cdr:x>
      <cdr:y>0.80575</cdr:y>
    </cdr:to>
    <cdr:sp macro="" textlink="">
      <cdr:nvSpPr>
        <cdr:cNvPr id="3" name="Straight Connector 2"/>
        <cdr:cNvSpPr/>
      </cdr:nvSpPr>
      <cdr:spPr>
        <a:xfrm xmlns:a="http://schemas.openxmlformats.org/drawingml/2006/main" rot="16200000" flipV="1">
          <a:off x="5163837" y="2785381"/>
          <a:ext cx="4176161" cy="0"/>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hade val="95000"/>
              <a:satMod val="105000"/>
            </a:sysClr>
          </a:solidFill>
          <a:prstDash val="solid"/>
        </a:ln>
        <a:effectLst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NZ"/>
        </a:p>
      </cdr:txBody>
    </cdr:sp>
  </cdr:relSizeAnchor>
  <cdr:relSizeAnchor xmlns:cdr="http://schemas.openxmlformats.org/drawingml/2006/chartDrawing">
    <cdr:from>
      <cdr:x>0.81903</cdr:x>
      <cdr:y>0.2675</cdr:y>
    </cdr:from>
    <cdr:to>
      <cdr:x>0.95409</cdr:x>
      <cdr:y>0.34401</cdr:y>
    </cdr:to>
    <cdr:sp macro="" textlink="">
      <cdr:nvSpPr>
        <cdr:cNvPr id="4" name="Text Box 4"/>
        <cdr:cNvSpPr txBox="1">
          <a:spLocks xmlns:a="http://schemas.openxmlformats.org/drawingml/2006/main" noChangeArrowheads="1"/>
        </cdr:cNvSpPr>
      </cdr:nvSpPr>
      <cdr:spPr bwMode="auto">
        <a:xfrm xmlns:a="http://schemas.openxmlformats.org/drawingml/2006/main">
          <a:off x="7606235" y="1617933"/>
          <a:ext cx="1254285" cy="46276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rtl="0">
            <a:defRPr sz="1000"/>
          </a:pPr>
          <a:r>
            <a:rPr lang="en-NZ" sz="1800" b="0" i="0" strike="noStrike">
              <a:solidFill>
                <a:srgbClr val="000000"/>
              </a:solidFill>
              <a:latin typeface="Arial"/>
              <a:cs typeface="Arial"/>
            </a:rPr>
            <a:t>Forecast</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0.00058</cdr:x>
      <cdr:y>0.01231</cdr:y>
    </cdr:from>
    <cdr:to>
      <cdr:x>0.41259</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369" y="74628"/>
          <a:ext cx="3832057" cy="4319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a:solidFill>
                <a:srgbClr val="000000"/>
              </a:solidFill>
              <a:latin typeface="Arial"/>
              <a:cs typeface="Arial"/>
            </a:rPr>
            <a:t>Annual</a:t>
          </a:r>
          <a:r>
            <a:rPr lang="en-NZ" sz="1800" b="1" i="0" strike="noStrike" baseline="0">
              <a:solidFill>
                <a:srgbClr val="000000"/>
              </a:solidFill>
              <a:latin typeface="Arial"/>
              <a:cs typeface="Arial"/>
            </a:rPr>
            <a:t> total</a:t>
          </a:r>
          <a:endParaRPr lang="en-NZ" sz="1800" b="1" i="0" strike="noStrike">
            <a:solidFill>
              <a:srgbClr val="000000"/>
            </a:solidFill>
            <a:latin typeface="Arial"/>
            <a:cs typeface="Arial"/>
          </a:endParaRP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0.00305</cdr:x>
      <cdr:y>0.02131</cdr:y>
    </cdr:from>
    <cdr:to>
      <cdr:x>0.41506</cdr:x>
      <cdr:y>0.09256</cdr:y>
    </cdr:to>
    <cdr:sp macro="" textlink="">
      <cdr:nvSpPr>
        <cdr:cNvPr id="31745" name="Text Box 1"/>
        <cdr:cNvSpPr txBox="1">
          <a:spLocks xmlns:a="http://schemas.openxmlformats.org/drawingml/2006/main" noChangeArrowheads="1"/>
        </cdr:cNvSpPr>
      </cdr:nvSpPr>
      <cdr:spPr bwMode="auto">
        <a:xfrm xmlns:a="http://schemas.openxmlformats.org/drawingml/2006/main">
          <a:off x="28354" y="128883"/>
          <a:ext cx="3826285"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total</a:t>
          </a:r>
        </a:p>
        <a:p xmlns:a="http://schemas.openxmlformats.org/drawingml/2006/main">
          <a:pPr algn="l" rtl="0">
            <a:defRPr sz="1000"/>
          </a:pPr>
          <a:endParaRPr lang="en-NZ" sz="1800" b="1" i="0" strike="noStrike">
            <a:solidFill>
              <a:srgbClr val="000000"/>
            </a:solidFill>
            <a:latin typeface="Arial"/>
            <a:cs typeface="Arial"/>
          </a:endParaRPr>
        </a:p>
      </cdr:txBody>
    </cdr:sp>
  </cdr:relSizeAnchor>
</c:userShapes>
</file>

<file path=xl/drawings/drawing2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0.00058</cdr:x>
      <cdr:y>0.01231</cdr:y>
    </cdr:from>
    <cdr:to>
      <cdr:x>0.41259</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369" y="74628"/>
          <a:ext cx="3832057" cy="4319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total</a:t>
          </a:r>
          <a:endParaRPr lang="en-NZ" sz="1800" b="1" i="0" strike="noStrike">
            <a:solidFill>
              <a:srgbClr val="000000"/>
            </a:solidFill>
            <a:latin typeface="Arial"/>
            <a:cs typeface="Arial"/>
          </a:endParaRPr>
        </a:p>
      </cdr:txBody>
    </cdr:sp>
  </cdr:relSizeAnchor>
  <cdr:relSizeAnchor xmlns:cdr="http://schemas.openxmlformats.org/drawingml/2006/chartDrawing">
    <cdr:from>
      <cdr:x>0.82085</cdr:x>
      <cdr:y>0.10682</cdr:y>
    </cdr:from>
    <cdr:to>
      <cdr:x>0.82598</cdr:x>
      <cdr:y>0.79501</cdr:y>
    </cdr:to>
    <cdr:sp macro="" textlink="">
      <cdr:nvSpPr>
        <cdr:cNvPr id="3" name="Straight Connector 2"/>
        <cdr:cNvSpPr/>
      </cdr:nvSpPr>
      <cdr:spPr>
        <a:xfrm xmlns:a="http://schemas.openxmlformats.org/drawingml/2006/main" flipH="1">
          <a:off x="7623174" y="646113"/>
          <a:ext cx="47642" cy="4162431"/>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NZ"/>
        </a:p>
      </cdr:txBody>
    </cdr:sp>
  </cdr:relSizeAnchor>
  <cdr:relSizeAnchor xmlns:cdr="http://schemas.openxmlformats.org/drawingml/2006/chartDrawing">
    <cdr:from>
      <cdr:x>0.84564</cdr:x>
      <cdr:y>0.11601</cdr:y>
    </cdr:from>
    <cdr:to>
      <cdr:x>0.99509</cdr:x>
      <cdr:y>0.16562</cdr:y>
    </cdr:to>
    <cdr:sp macro="" textlink="">
      <cdr:nvSpPr>
        <cdr:cNvPr id="4" name="TextBox 1"/>
        <cdr:cNvSpPr txBox="1"/>
      </cdr:nvSpPr>
      <cdr:spPr>
        <a:xfrm xmlns:a="http://schemas.openxmlformats.org/drawingml/2006/main">
          <a:off x="7853363" y="701675"/>
          <a:ext cx="1387924" cy="3000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NZ" sz="1800">
              <a:latin typeface="Arial" pitchFamily="34" charset="0"/>
              <a:cs typeface="Arial" pitchFamily="34" charset="0"/>
            </a:rPr>
            <a:t>Forecast</a:t>
          </a: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0.01624</cdr:x>
      <cdr:y>0.01231</cdr:y>
    </cdr:from>
    <cdr:to>
      <cdr:x>0.42825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49581" y="69179"/>
          <a:ext cx="3794890" cy="4004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of the labour force</a:t>
          </a:r>
          <a:endParaRPr lang="en-NZ" sz="1800" b="1" i="0" strike="noStrike">
            <a:solidFill>
              <a:srgbClr val="000000"/>
            </a:solidFill>
            <a:latin typeface="Arial"/>
            <a:cs typeface="Arial"/>
          </a:endParaRPr>
        </a:p>
      </cdr:txBody>
    </cdr:sp>
  </cdr:relSizeAnchor>
  <cdr:relSizeAnchor xmlns:cdr="http://schemas.openxmlformats.org/drawingml/2006/chartDrawing">
    <cdr:from>
      <cdr:x>0.8127</cdr:x>
      <cdr:y>0.20108</cdr:y>
    </cdr:from>
    <cdr:to>
      <cdr:x>0.94795</cdr:x>
      <cdr:y>0.27783</cdr:y>
    </cdr:to>
    <cdr:sp macro="" textlink="">
      <cdr:nvSpPr>
        <cdr:cNvPr id="31748" name="Text Box 4"/>
        <cdr:cNvSpPr txBox="1">
          <a:spLocks xmlns:a="http://schemas.openxmlformats.org/drawingml/2006/main" noChangeArrowheads="1"/>
        </cdr:cNvSpPr>
      </cdr:nvSpPr>
      <cdr:spPr bwMode="auto">
        <a:xfrm xmlns:a="http://schemas.openxmlformats.org/drawingml/2006/main">
          <a:off x="7547470" y="1216208"/>
          <a:ext cx="1256049" cy="4642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0.77262</cdr:x>
      <cdr:y>0.11066</cdr:y>
    </cdr:from>
    <cdr:to>
      <cdr:x>0.77262</cdr:x>
      <cdr:y>0.792</cdr:y>
    </cdr:to>
    <cdr:sp macro="" textlink="">
      <cdr:nvSpPr>
        <cdr:cNvPr id="10" name="Straight Connector 9"/>
        <cdr:cNvSpPr/>
      </cdr:nvSpPr>
      <cdr:spPr>
        <a:xfrm xmlns:a="http://schemas.openxmlformats.org/drawingml/2006/main" rot="16200000" flipV="1">
          <a:off x="5114740" y="2729821"/>
          <a:ext cx="412100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0.00484</cdr:x>
      <cdr:y>0.01297</cdr:y>
    </cdr:from>
    <cdr:to>
      <cdr:x>0.25284</cdr:x>
      <cdr:y>0.08672</cdr:y>
    </cdr:to>
    <cdr:sp macro="" textlink="">
      <cdr:nvSpPr>
        <cdr:cNvPr id="34817" name="Text Box 1"/>
        <cdr:cNvSpPr txBox="1">
          <a:spLocks xmlns:a="http://schemas.openxmlformats.org/drawingml/2006/main" noChangeArrowheads="1"/>
        </cdr:cNvSpPr>
      </cdr:nvSpPr>
      <cdr:spPr bwMode="auto">
        <a:xfrm xmlns:a="http://schemas.openxmlformats.org/drawingml/2006/main">
          <a:off x="44939" y="78421"/>
          <a:ext cx="2303145" cy="44606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a:solidFill>
                <a:srgbClr val="000000"/>
              </a:solidFill>
              <a:latin typeface="Arial"/>
              <a:cs typeface="Arial"/>
            </a:rPr>
            <a:t>Index</a:t>
          </a:r>
        </a:p>
      </cdr:txBody>
    </cdr:sp>
  </cdr:relSizeAnchor>
  <cdr:relSizeAnchor xmlns:cdr="http://schemas.openxmlformats.org/drawingml/2006/chartDrawing">
    <cdr:from>
      <cdr:x>0.79305</cdr:x>
      <cdr:y>0.32831</cdr:y>
    </cdr:from>
    <cdr:to>
      <cdr:x>0.9358</cdr:x>
      <cdr:y>0.38556</cdr:y>
    </cdr:to>
    <cdr:sp macro="" textlink="">
      <cdr:nvSpPr>
        <cdr:cNvPr id="34819" name="Text Box 3"/>
        <cdr:cNvSpPr txBox="1">
          <a:spLocks xmlns:a="http://schemas.openxmlformats.org/drawingml/2006/main" noChangeArrowheads="1"/>
        </cdr:cNvSpPr>
      </cdr:nvSpPr>
      <cdr:spPr bwMode="auto">
        <a:xfrm xmlns:a="http://schemas.openxmlformats.org/drawingml/2006/main">
          <a:off x="7364923" y="1985757"/>
          <a:ext cx="1325701" cy="34626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ctr"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0.78325</cdr:x>
      <cdr:y>0.11301</cdr:y>
    </cdr:from>
    <cdr:to>
      <cdr:x>0.78334</cdr:x>
      <cdr:y>0.77207</cdr:y>
    </cdr:to>
    <cdr:sp macro="" textlink="">
      <cdr:nvSpPr>
        <cdr:cNvPr id="6" name="Straight Connector 5"/>
        <cdr:cNvSpPr/>
      </cdr:nvSpPr>
      <cdr:spPr>
        <a:xfrm xmlns:a="http://schemas.openxmlformats.org/drawingml/2006/main" rot="5400000" flipH="1">
          <a:off x="5281201" y="2676239"/>
          <a:ext cx="3986242" cy="836"/>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2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0.01624</cdr:x>
      <cdr:y>0.01231</cdr:y>
    </cdr:from>
    <cdr:to>
      <cdr:x>0.42825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49581" y="69179"/>
          <a:ext cx="3794890" cy="4004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of GDP (annual)</a:t>
          </a:r>
          <a:endParaRPr lang="en-NZ" sz="1800" b="1" i="0" strike="noStrike">
            <a:solidFill>
              <a:srgbClr val="000000"/>
            </a:solidFill>
            <a:latin typeface="Arial"/>
            <a:cs typeface="Arial"/>
          </a:endParaRPr>
        </a:p>
      </cdr:txBody>
    </cdr:sp>
  </cdr:relSizeAnchor>
  <cdr:relSizeAnchor xmlns:cdr="http://schemas.openxmlformats.org/drawingml/2006/chartDrawing">
    <cdr:from>
      <cdr:x>0.80786</cdr:x>
      <cdr:y>0.49598</cdr:y>
    </cdr:from>
    <cdr:to>
      <cdr:x>0.94992</cdr:x>
      <cdr:y>0.57273</cdr:y>
    </cdr:to>
    <cdr:sp macro="" textlink="">
      <cdr:nvSpPr>
        <cdr:cNvPr id="31748" name="Text Box 4"/>
        <cdr:cNvSpPr txBox="1">
          <a:spLocks xmlns:a="http://schemas.openxmlformats.org/drawingml/2006/main" noChangeArrowheads="1"/>
        </cdr:cNvSpPr>
      </cdr:nvSpPr>
      <cdr:spPr bwMode="auto">
        <a:xfrm xmlns:a="http://schemas.openxmlformats.org/drawingml/2006/main">
          <a:off x="7499948" y="2998306"/>
          <a:ext cx="1318842" cy="46396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0.77261</cdr:x>
      <cdr:y>0.11191</cdr:y>
    </cdr:from>
    <cdr:to>
      <cdr:x>0.77261</cdr:x>
      <cdr:y>0.79325</cdr:y>
    </cdr:to>
    <cdr:sp macro="" textlink="">
      <cdr:nvSpPr>
        <cdr:cNvPr id="10" name="Straight Connector 9"/>
        <cdr:cNvSpPr/>
      </cdr:nvSpPr>
      <cdr:spPr>
        <a:xfrm xmlns:a="http://schemas.openxmlformats.org/drawingml/2006/main" rot="16200000" flipV="1">
          <a:off x="5114602" y="2737371"/>
          <a:ext cx="412100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3.xml><?xml version="1.0" encoding="utf-8"?>
<c:userShapes xmlns:c="http://schemas.openxmlformats.org/drawingml/2006/chart">
  <cdr:relSizeAnchor xmlns:cdr="http://schemas.openxmlformats.org/drawingml/2006/chartDrawing">
    <cdr:from>
      <cdr:x>0.01624</cdr:x>
      <cdr:y>0.01231</cdr:y>
    </cdr:from>
    <cdr:to>
      <cdr:x>0.42825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49581" y="69179"/>
          <a:ext cx="3794890" cy="4004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0.89051</cdr:x>
      <cdr:y>0.05567</cdr:y>
    </cdr:from>
    <cdr:to>
      <cdr:x>1</cdr:x>
      <cdr:y>0.13242</cdr:y>
    </cdr:to>
    <cdr:sp macro="" textlink="">
      <cdr:nvSpPr>
        <cdr:cNvPr id="31748" name="Text Box 4"/>
        <cdr:cNvSpPr txBox="1">
          <a:spLocks xmlns:a="http://schemas.openxmlformats.org/drawingml/2006/main" noChangeArrowheads="1"/>
        </cdr:cNvSpPr>
      </cdr:nvSpPr>
      <cdr:spPr bwMode="auto">
        <a:xfrm xmlns:a="http://schemas.openxmlformats.org/drawingml/2006/main">
          <a:off x="8270056" y="336734"/>
          <a:ext cx="1016819" cy="4642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0.93089</cdr:x>
      <cdr:y>0.11282</cdr:y>
    </cdr:from>
    <cdr:to>
      <cdr:x>0.93089</cdr:x>
      <cdr:y>0.79416</cdr:y>
    </cdr:to>
    <cdr:sp macro="" textlink="">
      <cdr:nvSpPr>
        <cdr:cNvPr id="10" name="Straight Connector 9"/>
        <cdr:cNvSpPr/>
      </cdr:nvSpPr>
      <cdr:spPr>
        <a:xfrm xmlns:a="http://schemas.openxmlformats.org/drawingml/2006/main" rot="16200000" flipV="1">
          <a:off x="6584598" y="2742879"/>
          <a:ext cx="4120999"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3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0.01624</cdr:x>
      <cdr:y>0.01231</cdr:y>
    </cdr:from>
    <cdr:to>
      <cdr:x>0.42825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49581" y="69179"/>
          <a:ext cx="3794890" cy="4004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of potential GDP</a:t>
          </a:r>
          <a:endParaRPr lang="en-NZ" sz="1800" b="1" i="0" strike="noStrike">
            <a:solidFill>
              <a:srgbClr val="000000"/>
            </a:solidFill>
            <a:latin typeface="Arial"/>
            <a:cs typeface="Arial"/>
          </a:endParaRPr>
        </a:p>
      </cdr:txBody>
    </cdr:sp>
  </cdr:relSizeAnchor>
  <cdr:relSizeAnchor xmlns:cdr="http://schemas.openxmlformats.org/drawingml/2006/chartDrawing">
    <cdr:from>
      <cdr:x>0.8645</cdr:x>
      <cdr:y>0.41774</cdr:y>
    </cdr:from>
    <cdr:to>
      <cdr:x>0.99975</cdr:x>
      <cdr:y>0.48202</cdr:y>
    </cdr:to>
    <cdr:sp macro="" textlink="">
      <cdr:nvSpPr>
        <cdr:cNvPr id="31748" name="Text Box 4"/>
        <cdr:cNvSpPr txBox="1">
          <a:spLocks xmlns:a="http://schemas.openxmlformats.org/drawingml/2006/main" noChangeArrowheads="1"/>
        </cdr:cNvSpPr>
      </cdr:nvSpPr>
      <cdr:spPr bwMode="auto">
        <a:xfrm xmlns:a="http://schemas.openxmlformats.org/drawingml/2006/main">
          <a:off x="8028530" y="2526639"/>
          <a:ext cx="1256049" cy="3887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 </a:t>
          </a:r>
        </a:p>
      </cdr:txBody>
    </cdr:sp>
  </cdr:relSizeAnchor>
  <cdr:relSizeAnchor xmlns:cdr="http://schemas.openxmlformats.org/drawingml/2006/chartDrawing">
    <cdr:from>
      <cdr:x>0.84457</cdr:x>
      <cdr:y>0.1127</cdr:y>
    </cdr:from>
    <cdr:to>
      <cdr:x>0.84457</cdr:x>
      <cdr:y>0.79404</cdr:y>
    </cdr:to>
    <cdr:sp macro="" textlink="">
      <cdr:nvSpPr>
        <cdr:cNvPr id="10" name="Straight Connector 9"/>
        <cdr:cNvSpPr/>
      </cdr:nvSpPr>
      <cdr:spPr>
        <a:xfrm xmlns:a="http://schemas.openxmlformats.org/drawingml/2006/main" rot="16200000" flipV="1">
          <a:off x="5782895" y="2742134"/>
          <a:ext cx="412100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3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c:userShapes xmlns:c="http://schemas.openxmlformats.org/drawingml/2006/chart">
  <cdr:relSizeAnchor xmlns:cdr="http://schemas.openxmlformats.org/drawingml/2006/chartDrawing">
    <cdr:from>
      <cdr:x>0.02281</cdr:x>
      <cdr:y>0.01812</cdr:y>
    </cdr:from>
    <cdr:to>
      <cdr:x>0.15054</cdr:x>
      <cdr:y>0.07826</cdr:y>
    </cdr:to>
    <cdr:sp macro="" textlink="">
      <cdr:nvSpPr>
        <cdr:cNvPr id="2" name="TextBox 1"/>
        <cdr:cNvSpPr txBox="1"/>
      </cdr:nvSpPr>
      <cdr:spPr>
        <a:xfrm xmlns:a="http://schemas.openxmlformats.org/drawingml/2006/main">
          <a:off x="211688" y="109507"/>
          <a:ext cx="1185139" cy="3633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0.91423</cdr:x>
      <cdr:y>0.05315</cdr:y>
    </cdr:from>
    <cdr:to>
      <cdr:x>0.98175</cdr:x>
      <cdr:y>0.1049</cdr:y>
    </cdr:to>
    <cdr:sp macro="" textlink="">
      <cdr:nvSpPr>
        <cdr:cNvPr id="3" name="TextBox 2"/>
        <cdr:cNvSpPr txBox="1"/>
      </cdr:nvSpPr>
      <cdr:spPr>
        <a:xfrm xmlns:a="http://schemas.openxmlformats.org/drawingml/2006/main">
          <a:off x="8483600" y="321733"/>
          <a:ext cx="626533" cy="3132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0.8546</cdr:x>
      <cdr:y>0.02277</cdr:y>
    </cdr:from>
    <cdr:to>
      <cdr:x>0.98403</cdr:x>
      <cdr:y>0.10669</cdr:y>
    </cdr:to>
    <cdr:sp macro="" textlink="">
      <cdr:nvSpPr>
        <cdr:cNvPr id="4" name="TextBox 3"/>
        <cdr:cNvSpPr txBox="1"/>
      </cdr:nvSpPr>
      <cdr:spPr>
        <a:xfrm xmlns:a="http://schemas.openxmlformats.org/drawingml/2006/main">
          <a:off x="7935072" y="137667"/>
          <a:ext cx="1201772" cy="507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0.02281</cdr:x>
      <cdr:y>0.01812</cdr:y>
    </cdr:from>
    <cdr:to>
      <cdr:x>0.15054</cdr:x>
      <cdr:y>0.07826</cdr:y>
    </cdr:to>
    <cdr:sp macro="" textlink="">
      <cdr:nvSpPr>
        <cdr:cNvPr id="6" name="TextBox 1"/>
        <cdr:cNvSpPr txBox="1"/>
      </cdr:nvSpPr>
      <cdr:spPr>
        <a:xfrm xmlns:a="http://schemas.openxmlformats.org/drawingml/2006/main">
          <a:off x="211688" y="109507"/>
          <a:ext cx="1185139" cy="3633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0.91423</cdr:x>
      <cdr:y>0.05315</cdr:y>
    </cdr:from>
    <cdr:to>
      <cdr:x>0.98175</cdr:x>
      <cdr:y>0.1049</cdr:y>
    </cdr:to>
    <cdr:sp macro="" textlink="">
      <cdr:nvSpPr>
        <cdr:cNvPr id="8" name="TextBox 2"/>
        <cdr:cNvSpPr txBox="1"/>
      </cdr:nvSpPr>
      <cdr:spPr>
        <a:xfrm xmlns:a="http://schemas.openxmlformats.org/drawingml/2006/main">
          <a:off x="8483600" y="321733"/>
          <a:ext cx="626533" cy="3132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0.8546</cdr:x>
      <cdr:y>0.02277</cdr:y>
    </cdr:from>
    <cdr:to>
      <cdr:x>0.98403</cdr:x>
      <cdr:y>0.10669</cdr:y>
    </cdr:to>
    <cdr:sp macro="" textlink="">
      <cdr:nvSpPr>
        <cdr:cNvPr id="9" name="TextBox 3"/>
        <cdr:cNvSpPr txBox="1"/>
      </cdr:nvSpPr>
      <cdr:spPr>
        <a:xfrm xmlns:a="http://schemas.openxmlformats.org/drawingml/2006/main">
          <a:off x="7935072" y="137667"/>
          <a:ext cx="1201772" cy="507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0.91423</cdr:x>
      <cdr:y>0.05315</cdr:y>
    </cdr:from>
    <cdr:to>
      <cdr:x>0.98175</cdr:x>
      <cdr:y>0.1049</cdr:y>
    </cdr:to>
    <cdr:sp macro="" textlink="">
      <cdr:nvSpPr>
        <cdr:cNvPr id="13" name="TextBox 2"/>
        <cdr:cNvSpPr txBox="1"/>
      </cdr:nvSpPr>
      <cdr:spPr>
        <a:xfrm xmlns:a="http://schemas.openxmlformats.org/drawingml/2006/main">
          <a:off x="8483600" y="321733"/>
          <a:ext cx="626533" cy="3132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0.4428</cdr:x>
      <cdr:y>0.14106</cdr:y>
    </cdr:from>
    <cdr:to>
      <cdr:x>0.69645</cdr:x>
      <cdr:y>0.21378</cdr:y>
    </cdr:to>
    <cdr:sp macro="" textlink="">
      <cdr:nvSpPr>
        <cdr:cNvPr id="15" name="TextBox 4"/>
        <cdr:cNvSpPr txBox="1"/>
      </cdr:nvSpPr>
      <cdr:spPr>
        <a:xfrm xmlns:a="http://schemas.openxmlformats.org/drawingml/2006/main">
          <a:off x="4112241" y="853186"/>
          <a:ext cx="2355616" cy="4398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anose="020B0604020202020204" pitchFamily="34" charset="0"/>
              <a:cs typeface="Arial" panose="020B0604020202020204" pitchFamily="34" charset="0"/>
            </a:rPr>
            <a:t>Forecast</a:t>
          </a:r>
        </a:p>
      </cdr:txBody>
    </cdr:sp>
  </cdr:relSizeAnchor>
  <cdr:relSizeAnchor xmlns:cdr="http://schemas.openxmlformats.org/drawingml/2006/chartDrawing">
    <cdr:from>
      <cdr:x>0.38611</cdr:x>
      <cdr:y>0.11007</cdr:y>
    </cdr:from>
    <cdr:to>
      <cdr:x>0.38611</cdr:x>
      <cdr:y>0.71566</cdr:y>
    </cdr:to>
    <cdr:cxnSp macro="">
      <cdr:nvCxnSpPr>
        <cdr:cNvPr id="16" name="Straight Connector 6"/>
        <cdr:cNvCxnSpPr/>
      </cdr:nvCxnSpPr>
      <cdr:spPr>
        <a:xfrm xmlns:a="http://schemas.openxmlformats.org/drawingml/2006/main" flipV="1">
          <a:off x="3585771" y="665716"/>
          <a:ext cx="0" cy="3662836"/>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0.63796</cdr:x>
      <cdr:y>0.1085</cdr:y>
    </cdr:from>
    <cdr:to>
      <cdr:x>0.78126</cdr:x>
      <cdr:y>0.16412</cdr:y>
    </cdr:to>
    <cdr:sp macro="" textlink="">
      <cdr:nvSpPr>
        <cdr:cNvPr id="3" name="TextBox 1"/>
        <cdr:cNvSpPr txBox="1"/>
      </cdr:nvSpPr>
      <cdr:spPr>
        <a:xfrm xmlns:a="http://schemas.openxmlformats.org/drawingml/2006/main">
          <a:off x="5924697" y="656242"/>
          <a:ext cx="1330810"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0.64999</cdr:x>
      <cdr:y>0.10929</cdr:y>
    </cdr:from>
    <cdr:to>
      <cdr:x>0.64999</cdr:x>
      <cdr:y>0.79594</cdr:y>
    </cdr:to>
    <cdr:sp macro="" textlink="">
      <cdr:nvSpPr>
        <cdr:cNvPr id="7" name="Straight Connector 6"/>
        <cdr:cNvSpPr/>
      </cdr:nvSpPr>
      <cdr:spPr>
        <a:xfrm xmlns:a="http://schemas.openxmlformats.org/drawingml/2006/main" rot="5400000">
          <a:off x="3959799" y="2737576"/>
          <a:ext cx="4153116"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0.80559</cdr:x>
      <cdr:y>0.01107</cdr:y>
    </cdr:from>
    <cdr:to>
      <cdr:x>0.96629</cdr:x>
      <cdr:y>0.06669</cdr:y>
    </cdr:to>
    <cdr:sp macro="" textlink="">
      <cdr:nvSpPr>
        <cdr:cNvPr id="8" name="TextBox 1"/>
        <cdr:cNvSpPr txBox="1"/>
      </cdr:nvSpPr>
      <cdr:spPr>
        <a:xfrm xmlns:a="http://schemas.openxmlformats.org/drawingml/2006/main">
          <a:off x="7496735" y="67248"/>
          <a:ext cx="1495462"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r"/>
          <a:r>
            <a:rPr lang="en-NZ" sz="1800" b="1">
              <a:latin typeface="Arial" pitchFamily="34" charset="0"/>
              <a:cs typeface="Arial" pitchFamily="34" charset="0"/>
            </a:rPr>
            <a:t>% of GDP</a:t>
          </a:r>
        </a:p>
      </cdr:txBody>
    </cdr:sp>
  </cdr:relSizeAnchor>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3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c:userShapes xmlns:c="http://schemas.openxmlformats.org/drawingml/2006/chart">
  <cdr:relSizeAnchor xmlns:cdr="http://schemas.openxmlformats.org/drawingml/2006/chartDrawing">
    <cdr:from>
      <cdr:x>0.65976</cdr:x>
      <cdr:y>0.1144</cdr:y>
    </cdr:from>
    <cdr:to>
      <cdr:x>0.80306</cdr:x>
      <cdr:y>0.17002</cdr:y>
    </cdr:to>
    <cdr:sp macro="" textlink="">
      <cdr:nvSpPr>
        <cdr:cNvPr id="3" name="TextBox 1"/>
        <cdr:cNvSpPr txBox="1"/>
      </cdr:nvSpPr>
      <cdr:spPr>
        <a:xfrm xmlns:a="http://schemas.openxmlformats.org/drawingml/2006/main">
          <a:off x="6127104" y="691961"/>
          <a:ext cx="1330810"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0.67339</cdr:x>
      <cdr:y>0.11202</cdr:y>
    </cdr:from>
    <cdr:to>
      <cdr:x>0.67339</cdr:x>
      <cdr:y>0.79867</cdr:y>
    </cdr:to>
    <cdr:sp macro="" textlink="">
      <cdr:nvSpPr>
        <cdr:cNvPr id="7" name="Straight Connector 6"/>
        <cdr:cNvSpPr/>
      </cdr:nvSpPr>
      <cdr:spPr>
        <a:xfrm xmlns:a="http://schemas.openxmlformats.org/drawingml/2006/main" rot="5400000">
          <a:off x="4177102" y="2754088"/>
          <a:ext cx="4153116"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a:t>
          </a:r>
          <a:r>
            <a:rPr lang="en-NZ" sz="1800" b="1" baseline="0">
              <a:latin typeface="Arial" pitchFamily="34" charset="0"/>
              <a:cs typeface="Arial" pitchFamily="34" charset="0"/>
            </a:rPr>
            <a:t> growth</a:t>
          </a:r>
          <a:endParaRPr lang="en-NZ" sz="1800" b="1">
            <a:latin typeface="Arial" pitchFamily="34" charset="0"/>
            <a:cs typeface="Arial" pitchFamily="34" charset="0"/>
          </a:endParaRPr>
        </a:p>
      </cdr:txBody>
    </cdr:sp>
  </cdr:relSizeAnchor>
</c:userShapes>
</file>

<file path=xl/drawings/drawing3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0.63027</cdr:x>
      <cdr:y>0.11293</cdr:y>
    </cdr:from>
    <cdr:to>
      <cdr:x>0.77357</cdr:x>
      <cdr:y>0.16855</cdr:y>
    </cdr:to>
    <cdr:sp macro="" textlink="">
      <cdr:nvSpPr>
        <cdr:cNvPr id="17" name="TextBox 1"/>
        <cdr:cNvSpPr txBox="1"/>
      </cdr:nvSpPr>
      <cdr:spPr>
        <a:xfrm xmlns:a="http://schemas.openxmlformats.org/drawingml/2006/main">
          <a:off x="5853260" y="683043"/>
          <a:ext cx="1330810"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cdr:x>
      <cdr:y>0.01558</cdr:y>
    </cdr:from>
    <cdr:to>
      <cdr:x>0.14089</cdr:x>
      <cdr:y>0.06352</cdr:y>
    </cdr:to>
    <cdr:sp macro="" textlink="">
      <cdr:nvSpPr>
        <cdr:cNvPr id="20" name="TextBox 19"/>
        <cdr:cNvSpPr txBox="1"/>
      </cdr:nvSpPr>
      <cdr:spPr>
        <a:xfrm xmlns:a="http://schemas.openxmlformats.org/drawingml/2006/main">
          <a:off x="-62193" y="94703"/>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dr:relSizeAnchor xmlns:cdr="http://schemas.openxmlformats.org/drawingml/2006/chartDrawing">
    <cdr:from>
      <cdr:x>0</cdr:x>
      <cdr:y>0</cdr:y>
    </cdr:from>
    <cdr:to>
      <cdr:x>0</cdr:x>
      <cdr:y>0</cdr:y>
    </cdr:to>
    <cdr:sp macro="" textlink="">
      <cdr:nvSpPr>
        <cdr:cNvPr id="21" name="Straight Connector 20"/>
        <cdr:cNvSpPr/>
      </cdr:nvSpPr>
      <cdr:spPr>
        <a:xfrm xmlns:a="http://schemas.openxmlformats.org/drawingml/2006/main" flipV="1">
          <a:off x="-17992" y="-2490"/>
          <a:ext cx="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0.63846</cdr:x>
      <cdr:y>0.11401</cdr:y>
    </cdr:from>
    <cdr:to>
      <cdr:x>0.63846</cdr:x>
      <cdr:y>0.80715</cdr:y>
    </cdr:to>
    <cdr:sp macro="" textlink="">
      <cdr:nvSpPr>
        <cdr:cNvPr id="11" name="Straight Connector 10"/>
        <cdr:cNvSpPr/>
      </cdr:nvSpPr>
      <cdr:spPr>
        <a:xfrm xmlns:a="http://schemas.openxmlformats.org/drawingml/2006/main" flipV="1">
          <a:off x="5941488" y="692862"/>
          <a:ext cx="0" cy="4212177"/>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1.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0.00546</cdr:x>
      <cdr:y>0.00722</cdr:y>
    </cdr:from>
    <cdr:to>
      <cdr:x>0.14635</cdr:x>
      <cdr:y>0.05516</cdr:y>
    </cdr:to>
    <cdr:sp macro="" textlink="">
      <cdr:nvSpPr>
        <cdr:cNvPr id="20" name="TextBox 19"/>
        <cdr:cNvSpPr txBox="1"/>
      </cdr:nvSpPr>
      <cdr:spPr>
        <a:xfrm xmlns:a="http://schemas.openxmlformats.org/drawingml/2006/main">
          <a:off x="50800" y="43879"/>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dr:relSizeAnchor xmlns:cdr="http://schemas.openxmlformats.org/drawingml/2006/chartDrawing">
    <cdr:from>
      <cdr:x>0.09839</cdr:x>
      <cdr:y>0.4426</cdr:y>
    </cdr:from>
    <cdr:to>
      <cdr:x>0.21212</cdr:x>
      <cdr:y>0.49658</cdr:y>
    </cdr:to>
    <cdr:sp macro="" textlink="">
      <cdr:nvSpPr>
        <cdr:cNvPr id="19" name="TextBox 1"/>
        <cdr:cNvSpPr txBox="1"/>
      </cdr:nvSpPr>
      <cdr:spPr>
        <a:xfrm xmlns:a="http://schemas.openxmlformats.org/drawingml/2006/main">
          <a:off x="913745" y="2677019"/>
          <a:ext cx="1056196" cy="326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400" b="1">
              <a:latin typeface="Arial" pitchFamily="34" charset="0"/>
              <a:cs typeface="Arial" pitchFamily="34" charset="0"/>
            </a:rPr>
            <a:t>Net $5.4</a:t>
          </a:r>
          <a:r>
            <a:rPr lang="en-NZ" sz="1400" b="1">
              <a:solidFill>
                <a:sysClr val="windowText" lastClr="000000"/>
              </a:solidFill>
              <a:latin typeface="Arial" pitchFamily="34" charset="0"/>
              <a:cs typeface="Arial" pitchFamily="34" charset="0"/>
            </a:rPr>
            <a:t>b</a:t>
          </a:r>
        </a:p>
      </cdr:txBody>
    </cdr:sp>
  </cdr:relSizeAnchor>
  <cdr:relSizeAnchor xmlns:cdr="http://schemas.openxmlformats.org/drawingml/2006/chartDrawing">
    <cdr:from>
      <cdr:x>0.28333</cdr:x>
      <cdr:y>0.34693</cdr:y>
    </cdr:from>
    <cdr:to>
      <cdr:x>0.40232</cdr:x>
      <cdr:y>0.40091</cdr:y>
    </cdr:to>
    <cdr:sp macro="" textlink="">
      <cdr:nvSpPr>
        <cdr:cNvPr id="22" name="TextBox 1"/>
        <cdr:cNvSpPr txBox="1"/>
      </cdr:nvSpPr>
      <cdr:spPr>
        <a:xfrm xmlns:a="http://schemas.openxmlformats.org/drawingml/2006/main">
          <a:off x="2631281" y="2098378"/>
          <a:ext cx="1104993" cy="3264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400" b="1">
              <a:latin typeface="Arial" pitchFamily="34" charset="0"/>
              <a:cs typeface="Arial" pitchFamily="34" charset="0"/>
            </a:rPr>
            <a:t>Net $10.4</a:t>
          </a:r>
          <a:r>
            <a:rPr lang="en-NZ" sz="1400" b="1">
              <a:solidFill>
                <a:sysClr val="windowText" lastClr="000000"/>
              </a:solidFill>
              <a:latin typeface="Arial" pitchFamily="34" charset="0"/>
              <a:cs typeface="Arial" pitchFamily="34" charset="0"/>
            </a:rPr>
            <a:t>b</a:t>
          </a:r>
        </a:p>
      </cdr:txBody>
    </cdr:sp>
  </cdr:relSizeAnchor>
  <cdr:relSizeAnchor xmlns:cdr="http://schemas.openxmlformats.org/drawingml/2006/chartDrawing">
    <cdr:from>
      <cdr:x>0.46854</cdr:x>
      <cdr:y>0.25169</cdr:y>
    </cdr:from>
    <cdr:to>
      <cdr:x>0.58974</cdr:x>
      <cdr:y>0.30567</cdr:y>
    </cdr:to>
    <cdr:sp macro="" textlink="">
      <cdr:nvSpPr>
        <cdr:cNvPr id="23" name="TextBox 1"/>
        <cdr:cNvSpPr txBox="1"/>
      </cdr:nvSpPr>
      <cdr:spPr>
        <a:xfrm xmlns:a="http://schemas.openxmlformats.org/drawingml/2006/main">
          <a:off x="4351309" y="1522300"/>
          <a:ext cx="1125565" cy="326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400" b="1">
              <a:latin typeface="Arial" pitchFamily="34" charset="0"/>
              <a:cs typeface="Arial" pitchFamily="34" charset="0"/>
            </a:rPr>
            <a:t>Net $13.7b</a:t>
          </a:r>
          <a:endParaRPr lang="en-NZ" sz="1400" b="1">
            <a:solidFill>
              <a:sysClr val="windowText" lastClr="000000"/>
            </a:solidFill>
            <a:latin typeface="Arial" pitchFamily="34" charset="0"/>
            <a:cs typeface="Arial" pitchFamily="34" charset="0"/>
          </a:endParaRPr>
        </a:p>
      </cdr:txBody>
    </cdr:sp>
  </cdr:relSizeAnchor>
  <cdr:relSizeAnchor xmlns:cdr="http://schemas.openxmlformats.org/drawingml/2006/chartDrawing">
    <cdr:from>
      <cdr:x>0.64423</cdr:x>
      <cdr:y>0.15116</cdr:y>
    </cdr:from>
    <cdr:to>
      <cdr:x>0.77198</cdr:x>
      <cdr:y>0.20514</cdr:y>
    </cdr:to>
    <cdr:sp macro="" textlink="">
      <cdr:nvSpPr>
        <cdr:cNvPr id="24" name="TextBox 1"/>
        <cdr:cNvSpPr txBox="1"/>
      </cdr:nvSpPr>
      <cdr:spPr>
        <a:xfrm xmlns:a="http://schemas.openxmlformats.org/drawingml/2006/main">
          <a:off x="5982869" y="914281"/>
          <a:ext cx="1186398" cy="326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NZ" sz="1400" b="1">
              <a:latin typeface="Arial" pitchFamily="34" charset="0"/>
              <a:cs typeface="Arial" pitchFamily="34" charset="0"/>
            </a:rPr>
            <a:t>Net $18.4</a:t>
          </a:r>
          <a:r>
            <a:rPr lang="en-NZ" sz="1400" b="1">
              <a:solidFill>
                <a:sysClr val="windowText" lastClr="000000"/>
              </a:solidFill>
              <a:latin typeface="Arial" pitchFamily="34" charset="0"/>
              <a:cs typeface="Arial" pitchFamily="34" charset="0"/>
            </a:rPr>
            <a:t>b</a:t>
          </a:r>
        </a:p>
      </cdr:txBody>
    </cdr:sp>
  </cdr:relSizeAnchor>
  <cdr:relSizeAnchor xmlns:cdr="http://schemas.openxmlformats.org/drawingml/2006/chartDrawing">
    <cdr:from>
      <cdr:x>0.8249</cdr:x>
      <cdr:y>0.09741</cdr:y>
    </cdr:from>
    <cdr:to>
      <cdr:x>0.96205</cdr:x>
      <cdr:y>0.15139</cdr:y>
    </cdr:to>
    <cdr:sp macro="" textlink="">
      <cdr:nvSpPr>
        <cdr:cNvPr id="14" name="TextBox 1"/>
        <cdr:cNvSpPr txBox="1"/>
      </cdr:nvSpPr>
      <cdr:spPr>
        <a:xfrm xmlns:a="http://schemas.openxmlformats.org/drawingml/2006/main">
          <a:off x="7660731" y="589142"/>
          <a:ext cx="1273695" cy="3264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400" b="1">
              <a:latin typeface="Arial" pitchFamily="34" charset="0"/>
              <a:cs typeface="Arial" pitchFamily="34" charset="0"/>
            </a:rPr>
            <a:t>Net $21.8</a:t>
          </a:r>
          <a:r>
            <a:rPr lang="en-NZ" sz="1400" b="1">
              <a:solidFill>
                <a:sysClr val="windowText" lastClr="000000"/>
              </a:solidFill>
              <a:latin typeface="Arial" pitchFamily="34" charset="0"/>
              <a:cs typeface="Arial" pitchFamily="34" charset="0"/>
            </a:rPr>
            <a:t>b</a:t>
          </a:r>
        </a:p>
      </cdr:txBody>
    </cdr:sp>
  </cdr:relSizeAnchor>
</c:userShapes>
</file>

<file path=xl/drawings/drawing42.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0.67258</cdr:x>
      <cdr:y>0.11293</cdr:y>
    </cdr:from>
    <cdr:to>
      <cdr:x>0.81588</cdr:x>
      <cdr:y>0.16855</cdr:y>
    </cdr:to>
    <cdr:sp macro="" textlink="">
      <cdr:nvSpPr>
        <cdr:cNvPr id="17" name="TextBox 1"/>
        <cdr:cNvSpPr txBox="1"/>
      </cdr:nvSpPr>
      <cdr:spPr>
        <a:xfrm xmlns:a="http://schemas.openxmlformats.org/drawingml/2006/main">
          <a:off x="6258986" y="686294"/>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cdr:x>
      <cdr:y>0.01558</cdr:y>
    </cdr:from>
    <cdr:to>
      <cdr:x>0.14089</cdr:x>
      <cdr:y>0.06352</cdr:y>
    </cdr:to>
    <cdr:sp macro="" textlink="">
      <cdr:nvSpPr>
        <cdr:cNvPr id="20" name="TextBox 19"/>
        <cdr:cNvSpPr txBox="1"/>
      </cdr:nvSpPr>
      <cdr:spPr>
        <a:xfrm xmlns:a="http://schemas.openxmlformats.org/drawingml/2006/main">
          <a:off x="-62193" y="94703"/>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Thousands</a:t>
          </a:r>
        </a:p>
      </cdr:txBody>
    </cdr:sp>
  </cdr:relSizeAnchor>
  <cdr:relSizeAnchor xmlns:cdr="http://schemas.openxmlformats.org/drawingml/2006/chartDrawing">
    <cdr:from>
      <cdr:x>0</cdr:x>
      <cdr:y>0</cdr:y>
    </cdr:from>
    <cdr:to>
      <cdr:x>0</cdr:x>
      <cdr:y>0</cdr:y>
    </cdr:to>
    <cdr:sp macro="" textlink="">
      <cdr:nvSpPr>
        <cdr:cNvPr id="21" name="Straight Connector 20"/>
        <cdr:cNvSpPr/>
      </cdr:nvSpPr>
      <cdr:spPr>
        <a:xfrm xmlns:a="http://schemas.openxmlformats.org/drawingml/2006/main" flipV="1">
          <a:off x="-17992" y="-2490"/>
          <a:ext cx="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0.65128</cdr:x>
      <cdr:y>0.1081</cdr:y>
    </cdr:from>
    <cdr:to>
      <cdr:x>0.65128</cdr:x>
      <cdr:y>0.80124</cdr:y>
    </cdr:to>
    <cdr:sp macro="" textlink="">
      <cdr:nvSpPr>
        <cdr:cNvPr id="11" name="Straight Connector 10"/>
        <cdr:cNvSpPr/>
      </cdr:nvSpPr>
      <cdr:spPr>
        <a:xfrm xmlns:a="http://schemas.openxmlformats.org/drawingml/2006/main" flipV="1">
          <a:off x="6048360" y="653820"/>
          <a:ext cx="0" cy="4192371"/>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44.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5.xml><?xml version="1.0" encoding="utf-8"?>
<c:userShapes xmlns:c="http://schemas.openxmlformats.org/drawingml/2006/chart">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46.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7.xml><?xml version="1.0" encoding="utf-8"?>
<c:userShapes xmlns:c="http://schemas.openxmlformats.org/drawingml/2006/chart">
  <cdr:relSizeAnchor xmlns:cdr="http://schemas.openxmlformats.org/drawingml/2006/chartDrawing">
    <cdr:from>
      <cdr:x>0.26863</cdr:x>
      <cdr:y>0.11349</cdr:y>
    </cdr:from>
    <cdr:to>
      <cdr:x>0.40421</cdr:x>
      <cdr:y>0.1781</cdr:y>
    </cdr:to>
    <cdr:sp macro="" textlink="">
      <cdr:nvSpPr>
        <cdr:cNvPr id="5" name="TextBox 4"/>
        <cdr:cNvSpPr txBox="1"/>
      </cdr:nvSpPr>
      <cdr:spPr>
        <a:xfrm xmlns:a="http://schemas.openxmlformats.org/drawingml/2006/main">
          <a:off x="2495217" y="687917"/>
          <a:ext cx="1259417" cy="3915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0.68005</cdr:x>
      <cdr:y>0.09584</cdr:y>
    </cdr:from>
    <cdr:to>
      <cdr:x>0.81563</cdr:x>
      <cdr:y>0.16045</cdr:y>
    </cdr:to>
    <cdr:sp macro="" textlink="">
      <cdr:nvSpPr>
        <cdr:cNvPr id="3" name="TextBox 4"/>
        <cdr:cNvSpPr txBox="1"/>
      </cdr:nvSpPr>
      <cdr:spPr>
        <a:xfrm xmlns:a="http://schemas.openxmlformats.org/drawingml/2006/main">
          <a:off x="6315555" y="579682"/>
          <a:ext cx="1259115" cy="3907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7"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0"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0.00641</cdr:x>
      <cdr:y>0.01148</cdr:y>
    </cdr:from>
    <cdr:to>
      <cdr:x>0.1671</cdr:x>
      <cdr:y>0.0671</cdr:y>
    </cdr:to>
    <cdr:sp macro="" textlink="">
      <cdr:nvSpPr>
        <cdr:cNvPr id="11" name="TextBox 1"/>
        <cdr:cNvSpPr txBox="1"/>
      </cdr:nvSpPr>
      <cdr:spPr>
        <a:xfrm xmlns:a="http://schemas.openxmlformats.org/drawingml/2006/main">
          <a:off x="59531" y="69426"/>
          <a:ext cx="1492308"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dr:relSizeAnchor xmlns:cdr="http://schemas.openxmlformats.org/drawingml/2006/chartDrawing">
    <cdr:from>
      <cdr:x>0.6782</cdr:x>
      <cdr:y>0.10039</cdr:y>
    </cdr:from>
    <cdr:to>
      <cdr:x>0.67855</cdr:x>
      <cdr:y>0.83129</cdr:y>
    </cdr:to>
    <cdr:sp macro="" textlink="">
      <cdr:nvSpPr>
        <cdr:cNvPr id="12" name="Straight Connector 11"/>
        <cdr:cNvSpPr/>
      </cdr:nvSpPr>
      <cdr:spPr>
        <a:xfrm xmlns:a="http://schemas.openxmlformats.org/drawingml/2006/main" flipH="1" flipV="1">
          <a:off x="6298405" y="607218"/>
          <a:ext cx="3161" cy="4420741"/>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userShapes>
</file>

<file path=xl/drawings/drawing48.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9.xml><?xml version="1.0" encoding="utf-8"?>
<c:userShapes xmlns:c="http://schemas.openxmlformats.org/drawingml/2006/chart">
  <cdr:relSizeAnchor xmlns:cdr="http://schemas.openxmlformats.org/drawingml/2006/chartDrawing">
    <cdr:from>
      <cdr:x>0.20955</cdr:x>
      <cdr:y>0.07882</cdr:y>
    </cdr:from>
    <cdr:to>
      <cdr:x>0.20955</cdr:x>
      <cdr:y>0.86977</cdr:y>
    </cdr:to>
    <cdr:sp macro="" textlink="">
      <cdr:nvSpPr>
        <cdr:cNvPr id="4" name="Straight Connector 3"/>
        <cdr:cNvSpPr/>
      </cdr:nvSpPr>
      <cdr:spPr>
        <a:xfrm xmlns:a="http://schemas.openxmlformats.org/drawingml/2006/main" flipV="1">
          <a:off x="1946471" y="477760"/>
          <a:ext cx="0" cy="4794236"/>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0.21558</cdr:x>
      <cdr:y>0.08994</cdr:y>
    </cdr:from>
    <cdr:to>
      <cdr:x>0.35116</cdr:x>
      <cdr:y>0.15455</cdr:y>
    </cdr:to>
    <cdr:sp macro="" textlink="">
      <cdr:nvSpPr>
        <cdr:cNvPr id="5" name="TextBox 4"/>
        <cdr:cNvSpPr txBox="1"/>
      </cdr:nvSpPr>
      <cdr:spPr>
        <a:xfrm xmlns:a="http://schemas.openxmlformats.org/drawingml/2006/main">
          <a:off x="2000606" y="543365"/>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0.86155</cdr:x>
      <cdr:y>0.00811</cdr:y>
    </cdr:from>
    <cdr:to>
      <cdr:x>1</cdr:x>
      <cdr:y>0.06373</cdr:y>
    </cdr:to>
    <cdr:sp macro="" textlink="">
      <cdr:nvSpPr>
        <cdr:cNvPr id="9" name="TextBox 1"/>
        <cdr:cNvSpPr txBox="1"/>
      </cdr:nvSpPr>
      <cdr:spPr>
        <a:xfrm xmlns:a="http://schemas.openxmlformats.org/drawingml/2006/main">
          <a:off x="8002784" y="49178"/>
          <a:ext cx="1286059"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endParaRPr lang="en-NZ" sz="1800" b="1">
            <a:latin typeface="Arial" pitchFamily="34" charset="0"/>
            <a:cs typeface="Arial" pitchFamily="34" charset="0"/>
          </a:endParaRPr>
        </a:p>
      </cdr:txBody>
    </cdr:sp>
  </cdr:relSizeAnchor>
  <cdr:relSizeAnchor xmlns:cdr="http://schemas.openxmlformats.org/drawingml/2006/chartDrawing">
    <cdr:from>
      <cdr:x>0</cdr:x>
      <cdr:y>0</cdr:y>
    </cdr:from>
    <cdr:to>
      <cdr:x>0.16069</cdr:x>
      <cdr:y>0.05562</cdr:y>
    </cdr:to>
    <cdr:sp macro="" textlink="">
      <cdr:nvSpPr>
        <cdr:cNvPr id="7" name="TextBox 1"/>
        <cdr:cNvSpPr txBox="1"/>
      </cdr:nvSpPr>
      <cdr:spPr>
        <a:xfrm xmlns:a="http://schemas.openxmlformats.org/drawingml/2006/main">
          <a:off x="0" y="0"/>
          <a:ext cx="1492624"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5.xml><?xml version="1.0" encoding="utf-8"?>
<c:userShapes xmlns:c="http://schemas.openxmlformats.org/drawingml/2006/chart">
  <cdr:relSizeAnchor xmlns:cdr="http://schemas.openxmlformats.org/drawingml/2006/chartDrawing">
    <cdr:from>
      <cdr:x>0.01624</cdr:x>
      <cdr:y>0.01231</cdr:y>
    </cdr:from>
    <cdr:to>
      <cdr:x>0.42825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49581" y="69179"/>
          <a:ext cx="3794890" cy="4004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0.89231</cdr:x>
      <cdr:y>0.05213</cdr:y>
    </cdr:from>
    <cdr:to>
      <cdr:x>1</cdr:x>
      <cdr:y>0.12888</cdr:y>
    </cdr:to>
    <cdr:sp macro="" textlink="">
      <cdr:nvSpPr>
        <cdr:cNvPr id="31748" name="Text Box 4"/>
        <cdr:cNvSpPr txBox="1">
          <a:spLocks xmlns:a="http://schemas.openxmlformats.org/drawingml/2006/main" noChangeArrowheads="1"/>
        </cdr:cNvSpPr>
      </cdr:nvSpPr>
      <cdr:spPr bwMode="auto">
        <a:xfrm xmlns:a="http://schemas.openxmlformats.org/drawingml/2006/main">
          <a:off x="8286771" y="315322"/>
          <a:ext cx="1000104" cy="4642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0.93226</cdr:x>
      <cdr:y>0.11256</cdr:y>
    </cdr:from>
    <cdr:to>
      <cdr:x>0.93226</cdr:x>
      <cdr:y>0.7939</cdr:y>
    </cdr:to>
    <cdr:sp macro="" textlink="">
      <cdr:nvSpPr>
        <cdr:cNvPr id="10" name="Straight Connector 9"/>
        <cdr:cNvSpPr/>
      </cdr:nvSpPr>
      <cdr:spPr>
        <a:xfrm xmlns:a="http://schemas.openxmlformats.org/drawingml/2006/main" rot="16200000" flipV="1">
          <a:off x="6597244" y="2741314"/>
          <a:ext cx="412100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50.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1.xml><?xml version="1.0" encoding="utf-8"?>
<c:userShapes xmlns:c="http://schemas.openxmlformats.org/drawingml/2006/chart">
  <cdr:relSizeAnchor xmlns:cdr="http://schemas.openxmlformats.org/drawingml/2006/chartDrawing">
    <cdr:from>
      <cdr:x>0.73187</cdr:x>
      <cdr:y>0.11756</cdr:y>
    </cdr:from>
    <cdr:to>
      <cdr:x>0.87442</cdr:x>
      <cdr:y>0.17343</cdr:y>
    </cdr:to>
    <cdr:sp macro="" textlink="">
      <cdr:nvSpPr>
        <cdr:cNvPr id="3" name="TextBox 1"/>
        <cdr:cNvSpPr txBox="1"/>
      </cdr:nvSpPr>
      <cdr:spPr>
        <a:xfrm xmlns:a="http://schemas.openxmlformats.org/drawingml/2006/main">
          <a:off x="6813055"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0.75679</cdr:x>
      <cdr:y>0.08743</cdr:y>
    </cdr:from>
    <cdr:to>
      <cdr:x>0.97021</cdr:x>
      <cdr:y>0.21499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NZ"/>
        </a:p>
      </cdr:txBody>
    </cdr:sp>
  </cdr:relSizeAnchor>
  <cdr:relSizeAnchor xmlns:cdr="http://schemas.openxmlformats.org/drawingml/2006/chartDrawing">
    <cdr:from>
      <cdr:x>0.73187</cdr:x>
      <cdr:y>0.11756</cdr:y>
    </cdr:from>
    <cdr:to>
      <cdr:x>0.87442</cdr:x>
      <cdr:y>0.17343</cdr:y>
    </cdr:to>
    <cdr:sp macro="" textlink="">
      <cdr:nvSpPr>
        <cdr:cNvPr id="4" name="TextBox 1"/>
        <cdr:cNvSpPr txBox="1"/>
      </cdr:nvSpPr>
      <cdr:spPr>
        <a:xfrm xmlns:a="http://schemas.openxmlformats.org/drawingml/2006/main">
          <a:off x="6813055"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0.75679</cdr:x>
      <cdr:y>0.08743</cdr:y>
    </cdr:from>
    <cdr:to>
      <cdr:x>0.97021</cdr:x>
      <cdr:y>0.21499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NZ"/>
        </a:p>
      </cdr:txBody>
    </cdr:sp>
  </cdr:relSizeAnchor>
  <cdr:relSizeAnchor xmlns:cdr="http://schemas.openxmlformats.org/drawingml/2006/chartDrawing">
    <cdr:from>
      <cdr:x>0.65488</cdr:x>
      <cdr:y>0.1125</cdr:y>
    </cdr:from>
    <cdr:to>
      <cdr:x>0.65529</cdr:x>
      <cdr:y>0.7875</cdr:y>
    </cdr:to>
    <cdr:sp macro="" textlink="">
      <cdr:nvSpPr>
        <cdr:cNvPr id="6" name="Straight Connector 6"/>
        <cdr:cNvSpPr/>
      </cdr:nvSpPr>
      <cdr:spPr>
        <a:xfrm xmlns:a="http://schemas.openxmlformats.org/drawingml/2006/main" rot="5400000">
          <a:off x="4036682" y="2741323"/>
          <a:ext cx="4114800" cy="381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NZ"/>
        </a:p>
      </cdr:txBody>
    </cdr:sp>
  </cdr:relSizeAnchor>
</c:userShapes>
</file>

<file path=xl/drawings/drawing52.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3.xml><?xml version="1.0" encoding="utf-8"?>
<c:userShapes xmlns:c="http://schemas.openxmlformats.org/drawingml/2006/chart">
  <cdr:relSizeAnchor xmlns:cdr="http://schemas.openxmlformats.org/drawingml/2006/chartDrawing">
    <cdr:from>
      <cdr:x>0.79118</cdr:x>
      <cdr:y>0.08836</cdr:y>
    </cdr:from>
    <cdr:to>
      <cdr:x>0.92916</cdr:x>
      <cdr:y>0.16269</cdr:y>
    </cdr:to>
    <cdr:sp macro="" textlink="">
      <cdr:nvSpPr>
        <cdr:cNvPr id="2" name="TextBox 1"/>
        <cdr:cNvSpPr txBox="1"/>
      </cdr:nvSpPr>
      <cdr:spPr>
        <a:xfrm xmlns:a="http://schemas.openxmlformats.org/drawingml/2006/main">
          <a:off x="7377698" y="526382"/>
          <a:ext cx="1286710" cy="4428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0.97647</cdr:x>
      <cdr:y>0</cdr:y>
    </cdr:from>
    <cdr:to>
      <cdr:x>1</cdr:x>
      <cdr:y>0.15147</cdr:y>
    </cdr:to>
    <cdr:sp macro="" textlink="">
      <cdr:nvSpPr>
        <cdr:cNvPr id="3" name="TextBox 2"/>
        <cdr:cNvSpPr txBox="1"/>
      </cdr:nvSpPr>
      <cdr:spPr>
        <a:xfrm xmlns:a="http://schemas.openxmlformats.org/drawingml/2006/main" flipH="1">
          <a:off x="9105557" y="0"/>
          <a:ext cx="219417" cy="902353"/>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en-NZ" sz="1800" b="1">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4"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0.66951</cdr:x>
      <cdr:y>0.10509</cdr:y>
    </cdr:from>
    <cdr:to>
      <cdr:x>0.81281</cdr:x>
      <cdr:y>0.16071</cdr:y>
    </cdr:to>
    <cdr:sp macro="" textlink="">
      <cdr:nvSpPr>
        <cdr:cNvPr id="17" name="TextBox 1"/>
        <cdr:cNvSpPr txBox="1"/>
      </cdr:nvSpPr>
      <cdr:spPr>
        <a:xfrm xmlns:a="http://schemas.openxmlformats.org/drawingml/2006/main">
          <a:off x="6230404" y="638645"/>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1800" b="0">
            <a:latin typeface="Arial" pitchFamily="34" charset="0"/>
            <a:cs typeface="Arial" pitchFamily="34" charset="0"/>
          </a:endParaRPr>
        </a:p>
      </cdr:txBody>
    </cdr:sp>
  </cdr:relSizeAnchor>
  <cdr:relSizeAnchor xmlns:cdr="http://schemas.openxmlformats.org/drawingml/2006/chartDrawing">
    <cdr:from>
      <cdr:x>0</cdr:x>
      <cdr:y>0.00433</cdr:y>
    </cdr:from>
    <cdr:to>
      <cdr:x>0.13207</cdr:x>
      <cdr:y>0.06266</cdr:y>
    </cdr:to>
    <cdr:pic>
      <cdr:nvPicPr>
        <cdr:cNvPr id="11"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26169"/>
          <a:ext cx="1226517" cy="352801"/>
        </a:xfrm>
        <a:prstGeom xmlns:a="http://schemas.openxmlformats.org/drawingml/2006/main" prst="rect">
          <a:avLst/>
        </a:prstGeom>
      </cdr:spPr>
    </cdr:pic>
  </cdr:relSizeAnchor>
  <cdr:relSizeAnchor xmlns:cdr="http://schemas.openxmlformats.org/drawingml/2006/chartDrawing">
    <cdr:from>
      <cdr:x>0.20485</cdr:x>
      <cdr:y>0.12428</cdr:y>
    </cdr:from>
    <cdr:to>
      <cdr:x>0.41354</cdr:x>
      <cdr:y>0.20051</cdr:y>
    </cdr:to>
    <cdr:sp macro="" textlink="">
      <cdr:nvSpPr>
        <cdr:cNvPr id="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7"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0.20485</cdr:x>
      <cdr:y>0.12428</cdr:y>
    </cdr:from>
    <cdr:to>
      <cdr:x>0.41354</cdr:x>
      <cdr:y>0.20051</cdr:y>
    </cdr:to>
    <cdr:sp macro="" textlink="">
      <cdr:nvSpPr>
        <cdr:cNvPr id="1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userShapes>
</file>

<file path=xl/drawings/drawing54.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5.xml><?xml version="1.0" encoding="utf-8"?>
<c:userShapes xmlns:c="http://schemas.openxmlformats.org/drawingml/2006/chart">
  <cdr:relSizeAnchor xmlns:cdr="http://schemas.openxmlformats.org/drawingml/2006/chartDrawing">
    <cdr:from>
      <cdr:x>0.20485</cdr:x>
      <cdr:y>0.12428</cdr:y>
    </cdr:from>
    <cdr:to>
      <cdr:x>0.41354</cdr:x>
      <cdr:y>0.20051</cdr:y>
    </cdr:to>
    <cdr:sp macro="" textlink="">
      <cdr:nvSpPr>
        <cdr:cNvPr id="2"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3"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0.22982</cdr:x>
      <cdr:y>0.09685</cdr:y>
    </cdr:from>
    <cdr:to>
      <cdr:x>0.23021</cdr:x>
      <cdr:y>0.7634</cdr:y>
    </cdr:to>
    <cdr:sp macro="" textlink="">
      <cdr:nvSpPr>
        <cdr:cNvPr id="4" name="Straight Connector 3"/>
        <cdr:cNvSpPr/>
      </cdr:nvSpPr>
      <cdr:spPr>
        <a:xfrm xmlns:a="http://schemas.openxmlformats.org/drawingml/2006/main" flipH="1">
          <a:off x="2132701" y="585108"/>
          <a:ext cx="3619" cy="4027048"/>
        </a:xfrm>
        <a:prstGeom xmlns:a="http://schemas.openxmlformats.org/drawingml/2006/main" prst="line">
          <a:avLst/>
        </a:prstGeom>
        <a:noFill xmlns:a="http://schemas.openxmlformats.org/drawingml/2006/main"/>
        <a:ln xmlns:a="http://schemas.openxmlformats.org/drawingml/2006/main" w="9525" cap="flat" cmpd="sng" algn="ctr">
          <a:solidFill>
            <a:srgbClr val="0C0C0C">
              <a:shade val="95000"/>
              <a:satMod val="105000"/>
            </a:srgbClr>
          </a:solidFill>
          <a:prstDash val="solid"/>
        </a:ln>
        <a:effectLst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rgbClr val="0C0C0C"/>
              </a:solidFill>
              <a:latin typeface="Calibri"/>
            </a:defRPr>
          </a:lvl1pPr>
          <a:lvl2pPr marL="457200" indent="0">
            <a:defRPr sz="1100">
              <a:solidFill>
                <a:srgbClr val="0C0C0C"/>
              </a:solidFill>
              <a:latin typeface="Calibri"/>
            </a:defRPr>
          </a:lvl2pPr>
          <a:lvl3pPr marL="914400" indent="0">
            <a:defRPr sz="1100">
              <a:solidFill>
                <a:srgbClr val="0C0C0C"/>
              </a:solidFill>
              <a:latin typeface="Calibri"/>
            </a:defRPr>
          </a:lvl3pPr>
          <a:lvl4pPr marL="1371600" indent="0">
            <a:defRPr sz="1100">
              <a:solidFill>
                <a:srgbClr val="0C0C0C"/>
              </a:solidFill>
              <a:latin typeface="Calibri"/>
            </a:defRPr>
          </a:lvl4pPr>
          <a:lvl5pPr marL="1828800" indent="0">
            <a:defRPr sz="1100">
              <a:solidFill>
                <a:srgbClr val="0C0C0C"/>
              </a:solidFill>
              <a:latin typeface="Calibri"/>
            </a:defRPr>
          </a:lvl5pPr>
          <a:lvl6pPr marL="2286000" indent="0">
            <a:defRPr sz="1100">
              <a:solidFill>
                <a:srgbClr val="0C0C0C"/>
              </a:solidFill>
              <a:latin typeface="Calibri"/>
            </a:defRPr>
          </a:lvl6pPr>
          <a:lvl7pPr marL="2743200" indent="0">
            <a:defRPr sz="1100">
              <a:solidFill>
                <a:srgbClr val="0C0C0C"/>
              </a:solidFill>
              <a:latin typeface="Calibri"/>
            </a:defRPr>
          </a:lvl7pPr>
          <a:lvl8pPr marL="3200400" indent="0">
            <a:defRPr sz="1100">
              <a:solidFill>
                <a:srgbClr val="0C0C0C"/>
              </a:solidFill>
              <a:latin typeface="Calibri"/>
            </a:defRPr>
          </a:lvl8pPr>
          <a:lvl9pPr marL="3657600" indent="0">
            <a:defRPr sz="1100">
              <a:solidFill>
                <a:srgbClr val="0C0C0C"/>
              </a:solidFill>
              <a:latin typeface="Calibri"/>
            </a:defRPr>
          </a:lvl9pPr>
        </a:lstStyle>
        <a:p xmlns:a="http://schemas.openxmlformats.org/drawingml/2006/main">
          <a:endParaRPr lang="en-US"/>
        </a:p>
      </cdr:txBody>
    </cdr:sp>
  </cdr:relSizeAnchor>
  <cdr:relSizeAnchor xmlns:cdr="http://schemas.openxmlformats.org/drawingml/2006/chartDrawing">
    <cdr:from>
      <cdr:x>0.2307</cdr:x>
      <cdr:y>0.10106</cdr:y>
    </cdr:from>
    <cdr:to>
      <cdr:x>0.35789</cdr:x>
      <cdr:y>0.15811</cdr:y>
    </cdr:to>
    <cdr:pic>
      <cdr:nvPicPr>
        <cdr:cNvPr id="5"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140904" y="610534"/>
          <a:ext cx="1180332" cy="344672"/>
        </a:xfrm>
        <a:prstGeom xmlns:a="http://schemas.openxmlformats.org/drawingml/2006/main" prst="rect">
          <a:avLst/>
        </a:prstGeom>
      </cdr:spPr>
    </cdr:pic>
  </cdr:relSizeAnchor>
</c:userShapes>
</file>

<file path=xl/drawings/drawing56.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7.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0.62552</cdr:x>
      <cdr:y>0.11185</cdr:y>
    </cdr:from>
    <cdr:to>
      <cdr:x>0.76882</cdr:x>
      <cdr:y>0.16747</cdr:y>
    </cdr:to>
    <cdr:sp macro="" textlink="">
      <cdr:nvSpPr>
        <cdr:cNvPr id="17" name="TextBox 1"/>
        <cdr:cNvSpPr txBox="1"/>
      </cdr:nvSpPr>
      <cdr:spPr>
        <a:xfrm xmlns:a="http://schemas.openxmlformats.org/drawingml/2006/main">
          <a:off x="5804875" y="675755"/>
          <a:ext cx="1329834" cy="3360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0.81561</cdr:x>
      <cdr:y>0.01457</cdr:y>
    </cdr:from>
    <cdr:to>
      <cdr:x>0.9565</cdr:x>
      <cdr:y>0.06251</cdr:y>
    </cdr:to>
    <cdr:sp macro="" textlink="">
      <cdr:nvSpPr>
        <cdr:cNvPr id="20" name="TextBox 19"/>
        <cdr:cNvSpPr txBox="1"/>
      </cdr:nvSpPr>
      <cdr:spPr>
        <a:xfrm xmlns:a="http://schemas.openxmlformats.org/drawingml/2006/main">
          <a:off x="7568873" y="88051"/>
          <a:ext cx="1307469" cy="2896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 of GDP</a:t>
          </a:r>
        </a:p>
      </cdr:txBody>
    </cdr:sp>
  </cdr:relSizeAnchor>
  <cdr:relSizeAnchor xmlns:cdr="http://schemas.openxmlformats.org/drawingml/2006/chartDrawing">
    <cdr:from>
      <cdr:x>0.63321</cdr:x>
      <cdr:y>0.11453</cdr:y>
    </cdr:from>
    <cdr:to>
      <cdr:x>0.63415</cdr:x>
      <cdr:y>0.79526</cdr:y>
    </cdr:to>
    <cdr:sp macro="" textlink="">
      <cdr:nvSpPr>
        <cdr:cNvPr id="21" name="Straight Connector 20"/>
        <cdr:cNvSpPr/>
      </cdr:nvSpPr>
      <cdr:spPr>
        <a:xfrm xmlns:a="http://schemas.openxmlformats.org/drawingml/2006/main" flipH="1" flipV="1">
          <a:off x="5876210" y="691969"/>
          <a:ext cx="8724" cy="411267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58.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9.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0.62406</cdr:x>
      <cdr:y>0.10601</cdr:y>
    </cdr:from>
    <cdr:to>
      <cdr:x>0.76736</cdr:x>
      <cdr:y>0.16163</cdr:y>
    </cdr:to>
    <cdr:sp macro="" textlink="">
      <cdr:nvSpPr>
        <cdr:cNvPr id="17" name="TextBox 1"/>
        <cdr:cNvSpPr txBox="1"/>
      </cdr:nvSpPr>
      <cdr:spPr>
        <a:xfrm xmlns:a="http://schemas.openxmlformats.org/drawingml/2006/main">
          <a:off x="5791279" y="640494"/>
          <a:ext cx="1329835" cy="3360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0.80974</cdr:x>
      <cdr:y>0.03034</cdr:y>
    </cdr:from>
    <cdr:to>
      <cdr:x>0.95063</cdr:x>
      <cdr:y>0.07828</cdr:y>
    </cdr:to>
    <cdr:sp macro="" textlink="">
      <cdr:nvSpPr>
        <cdr:cNvPr id="20" name="TextBox 19"/>
        <cdr:cNvSpPr txBox="1"/>
      </cdr:nvSpPr>
      <cdr:spPr>
        <a:xfrm xmlns:a="http://schemas.openxmlformats.org/drawingml/2006/main">
          <a:off x="7535409" y="184350"/>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 of GDP</a:t>
          </a:r>
        </a:p>
      </cdr:txBody>
    </cdr:sp>
  </cdr:relSizeAnchor>
  <cdr:relSizeAnchor xmlns:cdr="http://schemas.openxmlformats.org/drawingml/2006/chartDrawing">
    <cdr:from>
      <cdr:x>0.63451</cdr:x>
      <cdr:y>0.11201</cdr:y>
    </cdr:from>
    <cdr:to>
      <cdr:x>0.63545</cdr:x>
      <cdr:y>0.79274</cdr:y>
    </cdr:to>
    <cdr:sp macro="" textlink="">
      <cdr:nvSpPr>
        <cdr:cNvPr id="10" name="Straight Connector 9"/>
        <cdr:cNvSpPr/>
      </cdr:nvSpPr>
      <cdr:spPr>
        <a:xfrm xmlns:a="http://schemas.openxmlformats.org/drawingml/2006/main" flipH="1" flipV="1">
          <a:off x="5888264" y="676728"/>
          <a:ext cx="8723" cy="411267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userShapes>
</file>

<file path=xl/drawings/drawing6.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0.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1.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0.61261</cdr:x>
      <cdr:y>0.11139</cdr:y>
    </cdr:from>
    <cdr:to>
      <cdr:x>0.75591</cdr:x>
      <cdr:y>0.16701</cdr:y>
    </cdr:to>
    <cdr:sp macro="" textlink="">
      <cdr:nvSpPr>
        <cdr:cNvPr id="17" name="TextBox 1"/>
        <cdr:cNvSpPr txBox="1"/>
      </cdr:nvSpPr>
      <cdr:spPr>
        <a:xfrm xmlns:a="http://schemas.openxmlformats.org/drawingml/2006/main">
          <a:off x="5685045" y="672999"/>
          <a:ext cx="1329834" cy="3360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0.61568</cdr:x>
      <cdr:y>0.10811</cdr:y>
    </cdr:from>
    <cdr:to>
      <cdr:x>0.61584</cdr:x>
      <cdr:y>0.73198</cdr:y>
    </cdr:to>
    <cdr:sp macro="" textlink="">
      <cdr:nvSpPr>
        <cdr:cNvPr id="21" name="Straight Connector 20"/>
        <cdr:cNvSpPr/>
      </cdr:nvSpPr>
      <cdr:spPr>
        <a:xfrm xmlns:a="http://schemas.openxmlformats.org/drawingml/2006/main" flipV="1">
          <a:off x="5713546" y="653142"/>
          <a:ext cx="1454" cy="376918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6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3.xml><?xml version="1.0" encoding="utf-8"?>
<c:userShapes xmlns:c="http://schemas.openxmlformats.org/drawingml/2006/chart">
  <cdr:relSizeAnchor xmlns:cdr="http://schemas.openxmlformats.org/drawingml/2006/chartDrawing">
    <cdr:from>
      <cdr:x>0.6794</cdr:x>
      <cdr:y>0.08381</cdr:y>
    </cdr:from>
    <cdr:to>
      <cdr:x>0.68053</cdr:x>
      <cdr:y>0.82238</cdr:y>
    </cdr:to>
    <cdr:sp macro="" textlink="">
      <cdr:nvSpPr>
        <cdr:cNvPr id="4" name="Straight Connector 3"/>
        <cdr:cNvSpPr/>
      </cdr:nvSpPr>
      <cdr:spPr>
        <a:xfrm xmlns:a="http://schemas.openxmlformats.org/drawingml/2006/main" flipH="1" flipV="1">
          <a:off x="6304861" y="506344"/>
          <a:ext cx="10487" cy="446212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0.70558</cdr:x>
      <cdr:y>0.09322</cdr:y>
    </cdr:from>
    <cdr:to>
      <cdr:x>0.84116</cdr:x>
      <cdr:y>0.15783</cdr:y>
    </cdr:to>
    <cdr:sp macro="" textlink="">
      <cdr:nvSpPr>
        <cdr:cNvPr id="5" name="TextBox 4"/>
        <cdr:cNvSpPr txBox="1"/>
      </cdr:nvSpPr>
      <cdr:spPr>
        <a:xfrm xmlns:a="http://schemas.openxmlformats.org/drawingml/2006/main">
          <a:off x="6547833" y="563194"/>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cdr:y>
    </cdr:from>
    <cdr:to>
      <cdr:x>0.16069</cdr:x>
      <cdr:y>0.05562</cdr:y>
    </cdr:to>
    <cdr:sp macro="" textlink="">
      <cdr:nvSpPr>
        <cdr:cNvPr id="9" name="TextBox 1"/>
        <cdr:cNvSpPr txBox="1"/>
      </cdr:nvSpPr>
      <cdr:spPr>
        <a:xfrm xmlns:a="http://schemas.openxmlformats.org/drawingml/2006/main">
          <a:off x="0" y="0"/>
          <a:ext cx="1492308"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 of GDP</a:t>
          </a:r>
        </a:p>
      </cdr:txBody>
    </cdr:sp>
  </cdr:relSizeAnchor>
</c:userShapes>
</file>

<file path=xl/drawings/drawing6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5.xml><?xml version="1.0" encoding="utf-8"?>
<c:userShapes xmlns:c="http://schemas.openxmlformats.org/drawingml/2006/chart">
  <cdr:relSizeAnchor xmlns:cdr="http://schemas.openxmlformats.org/drawingml/2006/chartDrawing">
    <cdr:from>
      <cdr:x>0.64179</cdr:x>
      <cdr:y>0.10004</cdr:y>
    </cdr:from>
    <cdr:to>
      <cdr:x>0.78509</cdr:x>
      <cdr:y>0.15566</cdr:y>
    </cdr:to>
    <cdr:sp macro="" textlink="">
      <cdr:nvSpPr>
        <cdr:cNvPr id="3" name="TextBox 1"/>
        <cdr:cNvSpPr txBox="1"/>
      </cdr:nvSpPr>
      <cdr:spPr>
        <a:xfrm xmlns:a="http://schemas.openxmlformats.org/drawingml/2006/main">
          <a:off x="5955840" y="604397"/>
          <a:ext cx="1329834" cy="3360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0.64931</cdr:x>
      <cdr:y>0.09275</cdr:y>
    </cdr:from>
    <cdr:to>
      <cdr:x>0.64931</cdr:x>
      <cdr:y>0.80481</cdr:y>
    </cdr:to>
    <cdr:sp macro="" textlink="">
      <cdr:nvSpPr>
        <cdr:cNvPr id="7" name="Straight Connector 6"/>
        <cdr:cNvSpPr/>
      </cdr:nvSpPr>
      <cdr:spPr>
        <a:xfrm xmlns:a="http://schemas.openxmlformats.org/drawingml/2006/main" rot="5400000">
          <a:off x="3878836" y="2727218"/>
          <a:ext cx="4327153"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cdr:y>
    </cdr:from>
    <cdr:to>
      <cdr:x>0.16069</cdr:x>
      <cdr:y>0.05562</cdr:y>
    </cdr:to>
    <cdr:sp macro="" textlink="">
      <cdr:nvSpPr>
        <cdr:cNvPr id="9" name="TextBox 1"/>
        <cdr:cNvSpPr txBox="1"/>
      </cdr:nvSpPr>
      <cdr:spPr>
        <a:xfrm xmlns:a="http://schemas.openxmlformats.org/drawingml/2006/main">
          <a:off x="0" y="0"/>
          <a:ext cx="1492308" cy="3364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dr:relSizeAnchor xmlns:cdr="http://schemas.openxmlformats.org/drawingml/2006/chartDrawing">
    <cdr:from>
      <cdr:x>0.86455</cdr:x>
      <cdr:y>0.00258</cdr:y>
    </cdr:from>
    <cdr:to>
      <cdr:x>1</cdr:x>
      <cdr:y>0.0582</cdr:y>
    </cdr:to>
    <cdr:sp macro="" textlink="">
      <cdr:nvSpPr>
        <cdr:cNvPr id="8" name="TextBox 1"/>
        <cdr:cNvSpPr txBox="1"/>
      </cdr:nvSpPr>
      <cdr:spPr>
        <a:xfrm xmlns:a="http://schemas.openxmlformats.org/drawingml/2006/main">
          <a:off x="8028946" y="15581"/>
          <a:ext cx="1257929" cy="3364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 of</a:t>
          </a:r>
          <a:r>
            <a:rPr lang="en-NZ" sz="1800" b="1" baseline="0">
              <a:latin typeface="Arial" pitchFamily="34" charset="0"/>
              <a:cs typeface="Arial" pitchFamily="34" charset="0"/>
            </a:rPr>
            <a:t> GDP</a:t>
          </a:r>
          <a:endParaRPr lang="en-NZ" sz="1800" b="1">
            <a:latin typeface="Arial" pitchFamily="34" charset="0"/>
            <a:cs typeface="Arial" pitchFamily="34" charset="0"/>
          </a:endParaRPr>
        </a:p>
      </cdr:txBody>
    </cdr:sp>
  </cdr:relSizeAnchor>
</c:userShapes>
</file>

<file path=xl/drawings/drawing66.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7.xml><?xml version="1.0" encoding="utf-8"?>
<c:userShapes xmlns:c="http://schemas.openxmlformats.org/drawingml/2006/chart">
  <cdr:relSizeAnchor xmlns:cdr="http://schemas.openxmlformats.org/drawingml/2006/chartDrawing">
    <cdr:from>
      <cdr:x>0.22192</cdr:x>
      <cdr:y>0.08381</cdr:y>
    </cdr:from>
    <cdr:to>
      <cdr:x>0.22305</cdr:x>
      <cdr:y>0.82238</cdr:y>
    </cdr:to>
    <cdr:sp macro="" textlink="">
      <cdr:nvSpPr>
        <cdr:cNvPr id="4" name="Straight Connector 3"/>
        <cdr:cNvSpPr/>
      </cdr:nvSpPr>
      <cdr:spPr>
        <a:xfrm xmlns:a="http://schemas.openxmlformats.org/drawingml/2006/main" flipH="1" flipV="1">
          <a:off x="2061338" y="508027"/>
          <a:ext cx="10546" cy="447672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0.22757</cdr:x>
      <cdr:y>0.09547</cdr:y>
    </cdr:from>
    <cdr:to>
      <cdr:x>0.36315</cdr:x>
      <cdr:y>0.16008</cdr:y>
    </cdr:to>
    <cdr:sp macro="" textlink="">
      <cdr:nvSpPr>
        <cdr:cNvPr id="5" name="TextBox 4"/>
        <cdr:cNvSpPr txBox="1"/>
      </cdr:nvSpPr>
      <cdr:spPr>
        <a:xfrm xmlns:a="http://schemas.openxmlformats.org/drawingml/2006/main">
          <a:off x="2111905" y="576801"/>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cdr:y>
    </cdr:from>
    <cdr:to>
      <cdr:x>0.16069</cdr:x>
      <cdr:y>0.05562</cdr:y>
    </cdr:to>
    <cdr:sp macro="" textlink="">
      <cdr:nvSpPr>
        <cdr:cNvPr id="9" name="TextBox 1"/>
        <cdr:cNvSpPr txBox="1"/>
      </cdr:nvSpPr>
      <cdr:spPr>
        <a:xfrm xmlns:a="http://schemas.openxmlformats.org/drawingml/2006/main">
          <a:off x="0" y="0"/>
          <a:ext cx="1492308"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68.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9.xml><?xml version="1.0" encoding="utf-8"?>
<c:userShapes xmlns:c="http://schemas.openxmlformats.org/drawingml/2006/chart">
  <cdr:relSizeAnchor xmlns:cdr="http://schemas.openxmlformats.org/drawingml/2006/chartDrawing">
    <cdr:from>
      <cdr:x>0.65341</cdr:x>
      <cdr:y>0.11101</cdr:y>
    </cdr:from>
    <cdr:to>
      <cdr:x>0.82546</cdr:x>
      <cdr:y>0.15862</cdr:y>
    </cdr:to>
    <cdr:sp macro="" textlink="">
      <cdr:nvSpPr>
        <cdr:cNvPr id="2" name="TextBox 1"/>
        <cdr:cNvSpPr txBox="1"/>
      </cdr:nvSpPr>
      <cdr:spPr>
        <a:xfrm xmlns:a="http://schemas.openxmlformats.org/drawingml/2006/main">
          <a:off x="6064428" y="670816"/>
          <a:ext cx="1596823" cy="2876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0.63453</cdr:x>
      <cdr:y>0.10867</cdr:y>
    </cdr:from>
    <cdr:to>
      <cdr:x>0.63495</cdr:x>
      <cdr:y>0.82727</cdr:y>
    </cdr:to>
    <cdr:sp macro="" textlink="">
      <cdr:nvSpPr>
        <cdr:cNvPr id="5" name="Straight Connector 2"/>
        <cdr:cNvSpPr/>
      </cdr:nvSpPr>
      <cdr:spPr>
        <a:xfrm xmlns:a="http://schemas.openxmlformats.org/drawingml/2006/main">
          <a:off x="5889152" y="656656"/>
          <a:ext cx="3898" cy="4342255"/>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dr:relSizeAnchor xmlns:cdr="http://schemas.openxmlformats.org/drawingml/2006/chartDrawing">
    <cdr:from>
      <cdr:x>0</cdr:x>
      <cdr:y>0.01072</cdr:y>
    </cdr:from>
    <cdr:to>
      <cdr:x>0.48505</cdr:x>
      <cdr:y>0.07077</cdr:y>
    </cdr:to>
    <cdr:sp macro="" textlink="">
      <cdr:nvSpPr>
        <cdr:cNvPr id="6" name="TextBox 1"/>
        <cdr:cNvSpPr txBox="1"/>
      </cdr:nvSpPr>
      <cdr:spPr>
        <a:xfrm xmlns:a="http://schemas.openxmlformats.org/drawingml/2006/main">
          <a:off x="0" y="64793"/>
          <a:ext cx="4501827" cy="3628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Index</a:t>
          </a:r>
        </a:p>
      </cdr:txBody>
    </cdr:sp>
  </cdr:relSizeAnchor>
</c:userShapes>
</file>

<file path=xl/drawings/drawing7.xml><?xml version="1.0" encoding="utf-8"?>
<c:userShapes xmlns:c="http://schemas.openxmlformats.org/drawingml/2006/chart">
  <cdr:relSizeAnchor xmlns:cdr="http://schemas.openxmlformats.org/drawingml/2006/chartDrawing">
    <cdr:from>
      <cdr:x>0.01624</cdr:x>
      <cdr:y>0.01231</cdr:y>
    </cdr:from>
    <cdr:to>
      <cdr:x>0.32848</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1165" y="75023"/>
          <a:ext cx="2906360" cy="43422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0.9335</cdr:x>
      <cdr:y>0.11288</cdr:y>
    </cdr:from>
    <cdr:to>
      <cdr:x>0.93384</cdr:x>
      <cdr:y>0.79346</cdr:y>
    </cdr:to>
    <cdr:sp macro="" textlink="">
      <cdr:nvSpPr>
        <cdr:cNvPr id="6" name="Straight Connector 5"/>
        <cdr:cNvSpPr/>
      </cdr:nvSpPr>
      <cdr:spPr>
        <a:xfrm xmlns:a="http://schemas.openxmlformats.org/drawingml/2006/main" flipH="1">
          <a:off x="8669258" y="682749"/>
          <a:ext cx="3158" cy="411640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0.89086</cdr:x>
      <cdr:y>0.03885</cdr:y>
    </cdr:from>
    <cdr:to>
      <cdr:x>1</cdr:x>
      <cdr:y>0.1156</cdr:y>
    </cdr:to>
    <cdr:sp macro="" textlink="">
      <cdr:nvSpPr>
        <cdr:cNvPr id="7" name="Text Box 4"/>
        <cdr:cNvSpPr txBox="1">
          <a:spLocks xmlns:a="http://schemas.openxmlformats.org/drawingml/2006/main" noChangeArrowheads="1"/>
        </cdr:cNvSpPr>
      </cdr:nvSpPr>
      <cdr:spPr bwMode="auto">
        <a:xfrm xmlns:a="http://schemas.openxmlformats.org/drawingml/2006/main">
          <a:off x="8273305" y="234962"/>
          <a:ext cx="1013570" cy="4642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0" i="0" strike="noStrike">
              <a:solidFill>
                <a:srgbClr val="000000"/>
              </a:solidFill>
              <a:latin typeface="Arial"/>
              <a:cs typeface="Arial"/>
            </a:rPr>
            <a:t>Forecast</a:t>
          </a:r>
        </a:p>
      </cdr:txBody>
    </cdr:sp>
  </cdr:relSizeAnchor>
</c:userShapes>
</file>

<file path=xl/drawings/drawing70.xml><?xml version="1.0" encoding="utf-8"?>
<xdr:wsDr xmlns:xdr="http://schemas.openxmlformats.org/drawingml/2006/spreadsheetDrawing" xmlns:a="http://schemas.openxmlformats.org/drawingml/2006/main">
  <xdr:absoluteAnchor>
    <xdr:pos x="0" y="0"/>
    <xdr:ext cx="9280922" cy="604242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1.xml><?xml version="1.0" encoding="utf-8"?>
<c:userShapes xmlns:c="http://schemas.openxmlformats.org/drawingml/2006/chart">
  <cdr:relSizeAnchor xmlns:cdr="http://schemas.openxmlformats.org/drawingml/2006/chartDrawing">
    <cdr:from>
      <cdr:x>0.61955</cdr:x>
      <cdr:y>0.1252</cdr:y>
    </cdr:from>
    <cdr:to>
      <cdr:x>0.7916</cdr:x>
      <cdr:y>0.17281</cdr:y>
    </cdr:to>
    <cdr:sp macro="" textlink="">
      <cdr:nvSpPr>
        <cdr:cNvPr id="2" name="TextBox 1"/>
        <cdr:cNvSpPr txBox="1"/>
      </cdr:nvSpPr>
      <cdr:spPr>
        <a:xfrm xmlns:a="http://schemas.openxmlformats.org/drawingml/2006/main">
          <a:off x="5750103" y="756541"/>
          <a:ext cx="1596823" cy="2876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0.58192</cdr:x>
      <cdr:y>0.09984</cdr:y>
    </cdr:from>
    <cdr:to>
      <cdr:x>0.58283</cdr:x>
      <cdr:y>0.82913</cdr:y>
    </cdr:to>
    <cdr:sp macro="" textlink="">
      <cdr:nvSpPr>
        <cdr:cNvPr id="3" name="Straight Connector 2"/>
        <cdr:cNvSpPr/>
      </cdr:nvSpPr>
      <cdr:spPr>
        <a:xfrm xmlns:a="http://schemas.openxmlformats.org/drawingml/2006/main" flipH="1">
          <a:off x="5393158" y="601968"/>
          <a:ext cx="8434" cy="4397126"/>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dr:relSizeAnchor xmlns:cdr="http://schemas.openxmlformats.org/drawingml/2006/chartDrawing">
    <cdr:from>
      <cdr:x>0</cdr:x>
      <cdr:y>0.00757</cdr:y>
    </cdr:from>
    <cdr:to>
      <cdr:x>0.48505</cdr:x>
      <cdr:y>0.06762</cdr:y>
    </cdr:to>
    <cdr:sp macro="" textlink="">
      <cdr:nvSpPr>
        <cdr:cNvPr id="4" name="TextBox 1"/>
        <cdr:cNvSpPr txBox="1"/>
      </cdr:nvSpPr>
      <cdr:spPr>
        <a:xfrm xmlns:a="http://schemas.openxmlformats.org/drawingml/2006/main">
          <a:off x="0" y="45720"/>
          <a:ext cx="4501827" cy="3628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Annual average</a:t>
          </a:r>
          <a:r>
            <a:rPr lang="en-NZ" sz="1800" b="1" baseline="0">
              <a:latin typeface="Arial" pitchFamily="34" charset="0"/>
              <a:cs typeface="Arial" pitchFamily="34" charset="0"/>
            </a:rPr>
            <a:t> % change</a:t>
          </a:r>
          <a:endParaRPr lang="en-NZ" sz="1800" b="1">
            <a:latin typeface="Arial" pitchFamily="34" charset="0"/>
            <a:cs typeface="Arial" pitchFamily="34" charset="0"/>
          </a:endParaRPr>
        </a:p>
      </cdr:txBody>
    </cdr:sp>
  </cdr:relSizeAnchor>
</c:userShapes>
</file>

<file path=xl/drawings/drawing72.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3.xml><?xml version="1.0" encoding="utf-8"?>
<c:userShapes xmlns:c="http://schemas.openxmlformats.org/drawingml/2006/chart">
  <cdr:relSizeAnchor xmlns:cdr="http://schemas.openxmlformats.org/drawingml/2006/chartDrawing">
    <cdr:from>
      <cdr:x>0.37273</cdr:x>
      <cdr:y>0.88684</cdr:y>
    </cdr:from>
    <cdr:to>
      <cdr:x>0.64664</cdr:x>
      <cdr:y>0.94793</cdr:y>
    </cdr:to>
    <cdr:sp macro="" textlink="">
      <cdr:nvSpPr>
        <cdr:cNvPr id="3" name="TextBox 2"/>
        <cdr:cNvSpPr txBox="1"/>
      </cdr:nvSpPr>
      <cdr:spPr>
        <a:xfrm xmlns:a="http://schemas.openxmlformats.org/drawingml/2006/main">
          <a:off x="3461848" y="5361125"/>
          <a:ext cx="2544058" cy="3693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Years ended 30 June</a:t>
          </a:r>
        </a:p>
      </cdr:txBody>
    </cdr:sp>
  </cdr:relSizeAnchor>
  <cdr:relSizeAnchor xmlns:cdr="http://schemas.openxmlformats.org/drawingml/2006/chartDrawing">
    <cdr:from>
      <cdr:x>0</cdr:x>
      <cdr:y>0.01042</cdr:y>
    </cdr:from>
    <cdr:to>
      <cdr:x>0.13852</cdr:x>
      <cdr:y>0.07023</cdr:y>
    </cdr:to>
    <cdr:sp macro="" textlink="">
      <cdr:nvSpPr>
        <cdr:cNvPr id="4" name="TextBox 2"/>
        <cdr:cNvSpPr txBox="1"/>
      </cdr:nvSpPr>
      <cdr:spPr>
        <a:xfrm xmlns:a="http://schemas.openxmlformats.org/drawingml/2006/main">
          <a:off x="0" y="62997"/>
          <a:ext cx="1286418" cy="361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a:t>
          </a:r>
          <a:r>
            <a:rPr lang="en-NZ" sz="1800" b="1" baseline="0">
              <a:latin typeface="Arial" pitchFamily="34" charset="0"/>
              <a:cs typeface="Arial" pitchFamily="34" charset="0"/>
            </a:rPr>
            <a:t> of GDP</a:t>
          </a:r>
          <a:endParaRPr lang="en-NZ" sz="1800" b="1">
            <a:latin typeface="Arial" pitchFamily="34" charset="0"/>
            <a:cs typeface="Arial" pitchFamily="34" charset="0"/>
          </a:endParaRPr>
        </a:p>
      </cdr:txBody>
    </cdr:sp>
  </cdr:relSizeAnchor>
  <cdr:relSizeAnchor xmlns:cdr="http://schemas.openxmlformats.org/drawingml/2006/chartDrawing">
    <cdr:from>
      <cdr:x>0.6834</cdr:x>
      <cdr:y>0.1182</cdr:y>
    </cdr:from>
    <cdr:to>
      <cdr:x>0.85545</cdr:x>
      <cdr:y>0.16581</cdr:y>
    </cdr:to>
    <cdr:sp macro="" textlink="">
      <cdr:nvSpPr>
        <cdr:cNvPr id="2" name="TextBox 1"/>
        <cdr:cNvSpPr txBox="1"/>
      </cdr:nvSpPr>
      <cdr:spPr>
        <a:xfrm xmlns:a="http://schemas.openxmlformats.org/drawingml/2006/main">
          <a:off x="6347419" y="714526"/>
          <a:ext cx="1597989" cy="2878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0.66224</cdr:x>
      <cdr:y>0.10727</cdr:y>
    </cdr:from>
    <cdr:to>
      <cdr:x>0.66266</cdr:x>
      <cdr:y>0.82587</cdr:y>
    </cdr:to>
    <cdr:sp macro="" textlink="">
      <cdr:nvSpPr>
        <cdr:cNvPr id="6" name="Straight Connector 2"/>
        <cdr:cNvSpPr/>
      </cdr:nvSpPr>
      <cdr:spPr>
        <a:xfrm xmlns:a="http://schemas.openxmlformats.org/drawingml/2006/main">
          <a:off x="6150878" y="648466"/>
          <a:ext cx="3901" cy="4344081"/>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74.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5.xml><?xml version="1.0" encoding="utf-8"?>
<c:userShapes xmlns:c="http://schemas.openxmlformats.org/drawingml/2006/chart">
  <cdr:relSizeAnchor xmlns:cdr="http://schemas.openxmlformats.org/drawingml/2006/chartDrawing">
    <cdr:from>
      <cdr:x>0.84806</cdr:x>
      <cdr:y>0.11625</cdr:y>
    </cdr:from>
    <cdr:to>
      <cdr:x>0.99726</cdr:x>
      <cdr:y>0.16561</cdr:y>
    </cdr:to>
    <cdr:sp macro="" textlink="">
      <cdr:nvSpPr>
        <cdr:cNvPr id="2" name="TextBox 1"/>
        <cdr:cNvSpPr txBox="1"/>
      </cdr:nvSpPr>
      <cdr:spPr>
        <a:xfrm xmlns:a="http://schemas.openxmlformats.org/drawingml/2006/main">
          <a:off x="7871011" y="702460"/>
          <a:ext cx="1384749" cy="2982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cdr:x>
      <cdr:y>0.01986</cdr:y>
    </cdr:from>
    <cdr:to>
      <cdr:x>0.33448</cdr:x>
      <cdr:y>0.07967</cdr:y>
    </cdr:to>
    <cdr:sp macro="" textlink="">
      <cdr:nvSpPr>
        <cdr:cNvPr id="3" name="TextBox 2"/>
        <cdr:cNvSpPr txBox="1"/>
      </cdr:nvSpPr>
      <cdr:spPr>
        <a:xfrm xmlns:a="http://schemas.openxmlformats.org/drawingml/2006/main">
          <a:off x="0" y="120147"/>
          <a:ext cx="3106274" cy="361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Number</a:t>
          </a:r>
        </a:p>
      </cdr:txBody>
    </cdr:sp>
  </cdr:relSizeAnchor>
  <cdr:relSizeAnchor xmlns:cdr="http://schemas.openxmlformats.org/drawingml/2006/chartDrawing">
    <cdr:from>
      <cdr:x>0.81404</cdr:x>
      <cdr:y>0.10743</cdr:y>
    </cdr:from>
    <cdr:to>
      <cdr:x>0.81404</cdr:x>
      <cdr:y>0.76412</cdr:y>
    </cdr:to>
    <cdr:sp macro="" textlink="">
      <cdr:nvSpPr>
        <cdr:cNvPr id="4" name="Straight Connector 3"/>
        <cdr:cNvSpPr/>
      </cdr:nvSpPr>
      <cdr:spPr>
        <a:xfrm xmlns:a="http://schemas.openxmlformats.org/drawingml/2006/main" flipH="1">
          <a:off x="7555235" y="649149"/>
          <a:ext cx="0" cy="3968155"/>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76.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7.xml><?xml version="1.0" encoding="utf-8"?>
<c:userShapes xmlns:c="http://schemas.openxmlformats.org/drawingml/2006/chart">
  <cdr:relSizeAnchor xmlns:cdr="http://schemas.openxmlformats.org/drawingml/2006/chartDrawing">
    <cdr:from>
      <cdr:x>0.74498</cdr:x>
      <cdr:y>0.11065</cdr:y>
    </cdr:from>
    <cdr:to>
      <cdr:x>0.89418</cdr:x>
      <cdr:y>0.16001</cdr:y>
    </cdr:to>
    <cdr:sp macro="" textlink="">
      <cdr:nvSpPr>
        <cdr:cNvPr id="2" name="TextBox 1"/>
        <cdr:cNvSpPr txBox="1"/>
      </cdr:nvSpPr>
      <cdr:spPr>
        <a:xfrm xmlns:a="http://schemas.openxmlformats.org/drawingml/2006/main">
          <a:off x="6914248" y="668592"/>
          <a:ext cx="1384749" cy="2982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cdr:x>
      <cdr:y>0.01986</cdr:y>
    </cdr:from>
    <cdr:to>
      <cdr:x>0.33448</cdr:x>
      <cdr:y>0.07967</cdr:y>
    </cdr:to>
    <cdr:sp macro="" textlink="">
      <cdr:nvSpPr>
        <cdr:cNvPr id="3" name="TextBox 2"/>
        <cdr:cNvSpPr txBox="1"/>
      </cdr:nvSpPr>
      <cdr:spPr>
        <a:xfrm xmlns:a="http://schemas.openxmlformats.org/drawingml/2006/main">
          <a:off x="0" y="120147"/>
          <a:ext cx="3106274" cy="361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a:t>
          </a:r>
        </a:p>
      </cdr:txBody>
    </cdr:sp>
  </cdr:relSizeAnchor>
  <cdr:relSizeAnchor xmlns:cdr="http://schemas.openxmlformats.org/drawingml/2006/chartDrawing">
    <cdr:from>
      <cdr:x>0.70913</cdr:x>
      <cdr:y>0.10883</cdr:y>
    </cdr:from>
    <cdr:to>
      <cdr:x>0.70913</cdr:x>
      <cdr:y>0.76552</cdr:y>
    </cdr:to>
    <cdr:sp macro="" textlink="">
      <cdr:nvSpPr>
        <cdr:cNvPr id="4" name="Straight Connector 3"/>
        <cdr:cNvSpPr/>
      </cdr:nvSpPr>
      <cdr:spPr>
        <a:xfrm xmlns:a="http://schemas.openxmlformats.org/drawingml/2006/main" flipH="1">
          <a:off x="6581558" y="657631"/>
          <a:ext cx="0" cy="3968154"/>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78.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9.xml><?xml version="1.0" encoding="utf-8"?>
<c:userShapes xmlns:c="http://schemas.openxmlformats.org/drawingml/2006/chart">
  <cdr:relSizeAnchor xmlns:cdr="http://schemas.openxmlformats.org/drawingml/2006/chartDrawing">
    <cdr:from>
      <cdr:x>0.51692</cdr:x>
      <cdr:y>0.09769</cdr:y>
    </cdr:from>
    <cdr:to>
      <cdr:x>0.5171</cdr:x>
      <cdr:y>0.85827</cdr:y>
    </cdr:to>
    <cdr:sp macro="" textlink="">
      <cdr:nvSpPr>
        <cdr:cNvPr id="9" name="Straight Connector 8"/>
        <cdr:cNvSpPr/>
      </cdr:nvSpPr>
      <cdr:spPr>
        <a:xfrm xmlns:a="http://schemas.openxmlformats.org/drawingml/2006/main" flipH="1">
          <a:off x="4798930" y="590550"/>
          <a:ext cx="1670" cy="4597864"/>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0.00211</cdr:x>
      <cdr:y>0.01241</cdr:y>
    </cdr:from>
    <cdr:to>
      <cdr:x>0.17199</cdr:x>
      <cdr:y>0.07287</cdr:y>
    </cdr:to>
    <cdr:sp macro="" textlink="">
      <cdr:nvSpPr>
        <cdr:cNvPr id="2" name="TextBox 1"/>
        <cdr:cNvSpPr txBox="1"/>
      </cdr:nvSpPr>
      <cdr:spPr>
        <a:xfrm xmlns:a="http://schemas.openxmlformats.org/drawingml/2006/main">
          <a:off x="19610" y="75170"/>
          <a:ext cx="1577315" cy="3663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0.70352</cdr:x>
      <cdr:y>0.1149</cdr:y>
    </cdr:from>
    <cdr:to>
      <cdr:x>0.85198</cdr:x>
      <cdr:y>0.16422</cdr:y>
    </cdr:to>
    <cdr:sp macro="" textlink="">
      <cdr:nvSpPr>
        <cdr:cNvPr id="4" name="TextBox 1"/>
        <cdr:cNvSpPr txBox="1"/>
      </cdr:nvSpPr>
      <cdr:spPr>
        <a:xfrm xmlns:a="http://schemas.openxmlformats.org/drawingml/2006/main">
          <a:off x="6532130" y="696176"/>
          <a:ext cx="1378432" cy="2988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0.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1.xml><?xml version="1.0" encoding="utf-8"?>
<c:userShapes xmlns:c="http://schemas.openxmlformats.org/drawingml/2006/chart">
  <cdr:relSizeAnchor xmlns:cdr="http://schemas.openxmlformats.org/drawingml/2006/chartDrawing">
    <cdr:from>
      <cdr:x>0.51627</cdr:x>
      <cdr:y>0.09822</cdr:y>
    </cdr:from>
    <cdr:to>
      <cdr:x>0.5185</cdr:x>
      <cdr:y>0.86128</cdr:y>
    </cdr:to>
    <cdr:sp macro="" textlink="">
      <cdr:nvSpPr>
        <cdr:cNvPr id="9" name="Straight Connector 8"/>
        <cdr:cNvSpPr/>
      </cdr:nvSpPr>
      <cdr:spPr>
        <a:xfrm xmlns:a="http://schemas.openxmlformats.org/drawingml/2006/main" flipH="1">
          <a:off x="4791621" y="593498"/>
          <a:ext cx="20697" cy="4610912"/>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0.00211</cdr:x>
      <cdr:y>0.01241</cdr:y>
    </cdr:from>
    <cdr:to>
      <cdr:x>0.17199</cdr:x>
      <cdr:y>0.07287</cdr:y>
    </cdr:to>
    <cdr:sp macro="" textlink="">
      <cdr:nvSpPr>
        <cdr:cNvPr id="2" name="TextBox 1"/>
        <cdr:cNvSpPr txBox="1"/>
      </cdr:nvSpPr>
      <cdr:spPr>
        <a:xfrm xmlns:a="http://schemas.openxmlformats.org/drawingml/2006/main">
          <a:off x="19610" y="75170"/>
          <a:ext cx="1577315" cy="3663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0.65736</cdr:x>
      <cdr:y>0.13376</cdr:y>
    </cdr:from>
    <cdr:to>
      <cdr:x>0.80582</cdr:x>
      <cdr:y>0.18308</cdr:y>
    </cdr:to>
    <cdr:sp macro="" textlink="">
      <cdr:nvSpPr>
        <cdr:cNvPr id="4" name="TextBox 1"/>
        <cdr:cNvSpPr txBox="1"/>
      </cdr:nvSpPr>
      <cdr:spPr>
        <a:xfrm xmlns:a="http://schemas.openxmlformats.org/drawingml/2006/main">
          <a:off x="6104849" y="809030"/>
          <a:ext cx="1378729" cy="2983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userShapes>
</file>

<file path=xl/drawings/drawing9.xml><?xml version="1.0" encoding="utf-8"?>
<c:userShapes xmlns:c="http://schemas.openxmlformats.org/drawingml/2006/chart">
  <cdr:relSizeAnchor xmlns:cdr="http://schemas.openxmlformats.org/drawingml/2006/chartDrawing">
    <cdr:from>
      <cdr:x>0.01624</cdr:x>
      <cdr:y>0.01231</cdr:y>
    </cdr:from>
    <cdr:to>
      <cdr:x>0.42825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49581" y="69179"/>
          <a:ext cx="3794890" cy="4004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0.79692</cdr:x>
      <cdr:y>0.11998</cdr:y>
    </cdr:from>
    <cdr:to>
      <cdr:x>0.93898</cdr:x>
      <cdr:y>0.19673</cdr:y>
    </cdr:to>
    <cdr:sp macro="" textlink="">
      <cdr:nvSpPr>
        <cdr:cNvPr id="31748" name="Text Box 4"/>
        <cdr:cNvSpPr txBox="1">
          <a:spLocks xmlns:a="http://schemas.openxmlformats.org/drawingml/2006/main" noChangeArrowheads="1"/>
        </cdr:cNvSpPr>
      </cdr:nvSpPr>
      <cdr:spPr bwMode="auto">
        <a:xfrm xmlns:a="http://schemas.openxmlformats.org/drawingml/2006/main">
          <a:off x="7400925" y="725689"/>
          <a:ext cx="1319265" cy="4642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0" i="0" strike="noStrike">
              <a:solidFill>
                <a:srgbClr val="000000"/>
              </a:solidFill>
              <a:latin typeface="Arial"/>
              <a:cs typeface="Arial"/>
            </a:rPr>
            <a:t>Forecast</a:t>
          </a:r>
        </a:p>
      </cdr:txBody>
    </cdr:sp>
  </cdr:relSizeAnchor>
  <cdr:relSizeAnchor xmlns:cdr="http://schemas.openxmlformats.org/drawingml/2006/chartDrawing">
    <cdr:from>
      <cdr:x>0.77235</cdr:x>
      <cdr:y>0.11085</cdr:y>
    </cdr:from>
    <cdr:to>
      <cdr:x>0.77235</cdr:x>
      <cdr:y>0.79219</cdr:y>
    </cdr:to>
    <cdr:sp macro="" textlink="">
      <cdr:nvSpPr>
        <cdr:cNvPr id="10" name="Straight Connector 9"/>
        <cdr:cNvSpPr/>
      </cdr:nvSpPr>
      <cdr:spPr>
        <a:xfrm xmlns:a="http://schemas.openxmlformats.org/drawingml/2006/main" rot="16200000" flipV="1">
          <a:off x="5112234" y="2730987"/>
          <a:ext cx="4120999"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I:\ULC\compareUL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TF3%20Tax%20monitoring\TF32%20Tax%20data\Monthis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is-02\Year%20end\Current%20Form\Accounts\publishing\Accoun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Users\mcloughlins\AppData\Roaming\Microsoft\Excel\908717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F1%20Tax%20forecasting\2008\NEFU\TF12%20Forecast%20outputs,%20writeups\Corp%20Tax%202008%20NEF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RPortbl\iManage\HENDLED\2111259_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fis-02\Year%20end\Current%20Form\Accounts\publishing\Account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rPortbl\iManage\PARKYNO\1844681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NrPortbl\iManage\KEENEM\763757_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NrPortbl\iManage\HASLAMN\1264192_1.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NrPortbl\iManage\PARKYNO\1877751_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WRK\CHT\s2008weo\Ch1\fig13\Fig1_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EER"/>
      <sheetName val="EDNA"/>
      <sheetName val="Sheet2"/>
      <sheetName val="Sheet9"/>
      <sheetName val="ULC"/>
    </sheetNames>
    <sheetDataSet>
      <sheetData sheetId="0"/>
      <sheetData sheetId="1">
        <row r="3">
          <cell r="A3">
            <v>213</v>
          </cell>
          <cell r="B3" t="str">
            <v>Argentina</v>
          </cell>
        </row>
        <row r="4">
          <cell r="A4">
            <v>193</v>
          </cell>
          <cell r="B4" t="str">
            <v>Australia</v>
          </cell>
        </row>
        <row r="5">
          <cell r="A5">
            <v>122</v>
          </cell>
          <cell r="B5" t="str">
            <v>Austria</v>
          </cell>
        </row>
        <row r="6">
          <cell r="A6">
            <v>419</v>
          </cell>
          <cell r="B6" t="str">
            <v>Bahrain</v>
          </cell>
        </row>
        <row r="7">
          <cell r="A7">
            <v>124</v>
          </cell>
          <cell r="B7" t="str">
            <v>Belgium</v>
          </cell>
        </row>
        <row r="8">
          <cell r="A8">
            <v>223</v>
          </cell>
          <cell r="B8" t="str">
            <v>Brazil</v>
          </cell>
        </row>
        <row r="9">
          <cell r="A9">
            <v>156</v>
          </cell>
          <cell r="B9" t="str">
            <v>Canada</v>
          </cell>
        </row>
        <row r="10">
          <cell r="A10">
            <v>228</v>
          </cell>
          <cell r="B10" t="str">
            <v>Chile</v>
          </cell>
        </row>
        <row r="11">
          <cell r="A11">
            <v>924</v>
          </cell>
          <cell r="B11" t="str">
            <v>China</v>
          </cell>
        </row>
        <row r="12">
          <cell r="A12">
            <v>233</v>
          </cell>
          <cell r="B12" t="str">
            <v>Colombia</v>
          </cell>
        </row>
        <row r="13">
          <cell r="A13">
            <v>238</v>
          </cell>
          <cell r="B13" t="str">
            <v>Costa Rica</v>
          </cell>
        </row>
        <row r="14">
          <cell r="A14">
            <v>423</v>
          </cell>
          <cell r="B14" t="str">
            <v>Cyprus</v>
          </cell>
        </row>
        <row r="15">
          <cell r="A15">
            <v>935</v>
          </cell>
          <cell r="B15" t="str">
            <v>Czech Republic</v>
          </cell>
        </row>
        <row r="16">
          <cell r="A16">
            <v>128</v>
          </cell>
          <cell r="B16" t="str">
            <v>Denmark</v>
          </cell>
        </row>
        <row r="17">
          <cell r="A17">
            <v>248</v>
          </cell>
          <cell r="B17" t="str">
            <v>Ecuador</v>
          </cell>
        </row>
        <row r="18">
          <cell r="A18">
            <v>163</v>
          </cell>
          <cell r="B18" t="str">
            <v>Euro area</v>
          </cell>
        </row>
        <row r="19">
          <cell r="A19">
            <v>172</v>
          </cell>
          <cell r="B19" t="str">
            <v>Finland</v>
          </cell>
        </row>
        <row r="20">
          <cell r="A20">
            <v>132</v>
          </cell>
          <cell r="B20" t="str">
            <v>France</v>
          </cell>
        </row>
        <row r="21">
          <cell r="A21">
            <v>134</v>
          </cell>
          <cell r="B21" t="str">
            <v>Germany</v>
          </cell>
        </row>
        <row r="22">
          <cell r="A22">
            <v>174</v>
          </cell>
          <cell r="B22" t="str">
            <v>Greece</v>
          </cell>
        </row>
        <row r="23">
          <cell r="A23">
            <v>532</v>
          </cell>
          <cell r="B23" t="str">
            <v>Hong Kong SAR</v>
          </cell>
        </row>
        <row r="24">
          <cell r="A24">
            <v>944</v>
          </cell>
          <cell r="B24" t="str">
            <v>Hungary</v>
          </cell>
        </row>
        <row r="25">
          <cell r="A25">
            <v>176</v>
          </cell>
          <cell r="B25" t="str">
            <v>Iceland</v>
          </cell>
        </row>
        <row r="26">
          <cell r="A26">
            <v>534</v>
          </cell>
          <cell r="B26" t="str">
            <v>India</v>
          </cell>
        </row>
        <row r="27">
          <cell r="A27">
            <v>536</v>
          </cell>
          <cell r="B27" t="str">
            <v>Indonesia</v>
          </cell>
        </row>
        <row r="28">
          <cell r="A28">
            <v>429</v>
          </cell>
          <cell r="B28" t="str">
            <v>Iran, Islamic Rep. of</v>
          </cell>
        </row>
        <row r="29">
          <cell r="A29">
            <v>178</v>
          </cell>
          <cell r="B29" t="str">
            <v>Ireland</v>
          </cell>
        </row>
        <row r="30">
          <cell r="A30">
            <v>436</v>
          </cell>
          <cell r="B30" t="str">
            <v>Israel</v>
          </cell>
        </row>
        <row r="31">
          <cell r="A31">
            <v>136</v>
          </cell>
          <cell r="B31" t="str">
            <v>Italy</v>
          </cell>
        </row>
        <row r="32">
          <cell r="A32">
            <v>158</v>
          </cell>
          <cell r="B32" t="str">
            <v>Japan</v>
          </cell>
        </row>
        <row r="33">
          <cell r="A33">
            <v>439</v>
          </cell>
          <cell r="B33" t="str">
            <v>Jordan</v>
          </cell>
        </row>
        <row r="34">
          <cell r="A34">
            <v>664</v>
          </cell>
          <cell r="B34" t="str">
            <v>Kenya</v>
          </cell>
        </row>
        <row r="35">
          <cell r="A35">
            <v>542</v>
          </cell>
          <cell r="B35" t="str">
            <v>Korea</v>
          </cell>
        </row>
        <row r="36">
          <cell r="A36">
            <v>443</v>
          </cell>
          <cell r="B36" t="str">
            <v>Kuwait</v>
          </cell>
        </row>
        <row r="37">
          <cell r="A37">
            <v>137</v>
          </cell>
          <cell r="B37" t="str">
            <v>Luxembourg</v>
          </cell>
        </row>
        <row r="38">
          <cell r="A38">
            <v>548</v>
          </cell>
          <cell r="B38" t="str">
            <v>Malaysia</v>
          </cell>
        </row>
        <row r="39">
          <cell r="A39">
            <v>181</v>
          </cell>
          <cell r="B39" t="str">
            <v>Malta</v>
          </cell>
        </row>
        <row r="40">
          <cell r="A40">
            <v>684</v>
          </cell>
          <cell r="B40" t="str">
            <v>Mauritius</v>
          </cell>
        </row>
        <row r="41">
          <cell r="A41">
            <v>273</v>
          </cell>
          <cell r="B41" t="str">
            <v>Mexico</v>
          </cell>
        </row>
        <row r="42">
          <cell r="A42">
            <v>686</v>
          </cell>
          <cell r="B42" t="str">
            <v>Morocco</v>
          </cell>
        </row>
        <row r="43">
          <cell r="A43">
            <v>558</v>
          </cell>
          <cell r="B43" t="str">
            <v>Nepal</v>
          </cell>
        </row>
        <row r="44">
          <cell r="A44">
            <v>138</v>
          </cell>
          <cell r="B44" t="str">
            <v>Netherlands</v>
          </cell>
        </row>
        <row r="45">
          <cell r="A45">
            <v>196</v>
          </cell>
          <cell r="B45" t="str">
            <v>New Zealand</v>
          </cell>
        </row>
        <row r="46">
          <cell r="A46">
            <v>142</v>
          </cell>
          <cell r="B46" t="str">
            <v>Norway</v>
          </cell>
        </row>
        <row r="47">
          <cell r="A47">
            <v>449</v>
          </cell>
          <cell r="B47" t="str">
            <v>Oman</v>
          </cell>
        </row>
        <row r="48">
          <cell r="A48">
            <v>564</v>
          </cell>
          <cell r="B48" t="str">
            <v>Pakistan</v>
          </cell>
        </row>
        <row r="49">
          <cell r="A49">
            <v>283</v>
          </cell>
          <cell r="B49" t="str">
            <v>Panama</v>
          </cell>
        </row>
        <row r="50">
          <cell r="A50">
            <v>293</v>
          </cell>
          <cell r="B50" t="str">
            <v>Peru</v>
          </cell>
        </row>
        <row r="51">
          <cell r="A51">
            <v>566</v>
          </cell>
          <cell r="B51" t="str">
            <v>Philippines</v>
          </cell>
        </row>
        <row r="52">
          <cell r="A52">
            <v>964</v>
          </cell>
          <cell r="B52" t="str">
            <v>Poland</v>
          </cell>
        </row>
        <row r="53">
          <cell r="A53">
            <v>182</v>
          </cell>
          <cell r="B53" t="str">
            <v>Portugal</v>
          </cell>
        </row>
        <row r="54">
          <cell r="A54">
            <v>453</v>
          </cell>
          <cell r="B54" t="str">
            <v>Qatar</v>
          </cell>
        </row>
        <row r="55">
          <cell r="A55">
            <v>922</v>
          </cell>
          <cell r="B55" t="str">
            <v>Russia</v>
          </cell>
        </row>
        <row r="56">
          <cell r="A56">
            <v>456</v>
          </cell>
          <cell r="B56" t="str">
            <v>Saudi Arabia</v>
          </cell>
        </row>
        <row r="57">
          <cell r="A57">
            <v>576</v>
          </cell>
          <cell r="B57" t="str">
            <v>Singapore</v>
          </cell>
        </row>
        <row r="58">
          <cell r="A58">
            <v>936</v>
          </cell>
          <cell r="B58" t="str">
            <v>Slovak Republic</v>
          </cell>
        </row>
        <row r="59">
          <cell r="A59">
            <v>961</v>
          </cell>
          <cell r="B59" t="str">
            <v>Slovenia</v>
          </cell>
        </row>
        <row r="60">
          <cell r="A60">
            <v>199</v>
          </cell>
          <cell r="B60" t="str">
            <v>South Africa</v>
          </cell>
        </row>
        <row r="61">
          <cell r="A61">
            <v>184</v>
          </cell>
          <cell r="B61" t="str">
            <v>Spain</v>
          </cell>
        </row>
        <row r="62">
          <cell r="A62">
            <v>524</v>
          </cell>
          <cell r="B62" t="str">
            <v>Sri Lanka</v>
          </cell>
        </row>
        <row r="63">
          <cell r="A63">
            <v>144</v>
          </cell>
          <cell r="B63" t="str">
            <v>Sweden</v>
          </cell>
        </row>
        <row r="64">
          <cell r="A64">
            <v>146</v>
          </cell>
          <cell r="B64" t="str">
            <v>Switzerland</v>
          </cell>
        </row>
        <row r="65">
          <cell r="A65">
            <v>528</v>
          </cell>
          <cell r="B65" t="str">
            <v>Taiwan Province of China</v>
          </cell>
        </row>
        <row r="66">
          <cell r="A66">
            <v>578</v>
          </cell>
          <cell r="B66" t="str">
            <v>Thailand</v>
          </cell>
        </row>
        <row r="67">
          <cell r="A67">
            <v>369</v>
          </cell>
          <cell r="B67" t="str">
            <v>Trinidad and Tobago</v>
          </cell>
        </row>
        <row r="68">
          <cell r="A68">
            <v>186</v>
          </cell>
          <cell r="B68" t="str">
            <v>Turkey</v>
          </cell>
        </row>
        <row r="69">
          <cell r="A69">
            <v>466</v>
          </cell>
          <cell r="B69" t="str">
            <v>United Arab Emirates</v>
          </cell>
        </row>
        <row r="70">
          <cell r="A70">
            <v>112</v>
          </cell>
          <cell r="B70" t="str">
            <v>United Kingdom</v>
          </cell>
        </row>
        <row r="71">
          <cell r="A71">
            <v>111</v>
          </cell>
          <cell r="B71" t="str">
            <v>United States</v>
          </cell>
        </row>
        <row r="72">
          <cell r="A72">
            <v>298</v>
          </cell>
          <cell r="B72" t="str">
            <v>Uruguay</v>
          </cell>
        </row>
        <row r="73">
          <cell r="A73">
            <v>299</v>
          </cell>
          <cell r="B73" t="str">
            <v>Venezuela</v>
          </cell>
        </row>
        <row r="74">
          <cell r="A74">
            <v>698</v>
          </cell>
          <cell r="B74" t="str">
            <v>Zimbabwe</v>
          </cell>
        </row>
      </sheetData>
      <sheetData sheetId="2"/>
      <sheetData sheetId="3"/>
      <sheetData sheetId="4">
        <row r="3">
          <cell r="B3">
            <v>137</v>
          </cell>
          <cell r="E3">
            <v>111</v>
          </cell>
          <cell r="K3">
            <v>218</v>
          </cell>
        </row>
        <row r="4">
          <cell r="B4">
            <v>186</v>
          </cell>
          <cell r="E4">
            <v>112</v>
          </cell>
          <cell r="K4">
            <v>243</v>
          </cell>
          <cell r="O4">
            <v>914</v>
          </cell>
          <cell r="P4" t="str">
            <v>Albania</v>
          </cell>
        </row>
        <row r="5">
          <cell r="B5">
            <v>542</v>
          </cell>
          <cell r="E5">
            <v>122</v>
          </cell>
          <cell r="K5">
            <v>253</v>
          </cell>
          <cell r="O5">
            <v>612</v>
          </cell>
          <cell r="P5" t="str">
            <v>Algeria</v>
          </cell>
        </row>
        <row r="6">
          <cell r="B6">
            <v>528</v>
          </cell>
          <cell r="E6">
            <v>124</v>
          </cell>
          <cell r="K6">
            <v>258</v>
          </cell>
          <cell r="O6">
            <v>614</v>
          </cell>
          <cell r="P6" t="str">
            <v>Angola</v>
          </cell>
        </row>
        <row r="7">
          <cell r="B7">
            <v>532</v>
          </cell>
          <cell r="E7">
            <v>128</v>
          </cell>
          <cell r="K7">
            <v>263</v>
          </cell>
          <cell r="O7">
            <v>311</v>
          </cell>
          <cell r="P7" t="str">
            <v>Antigua and Barbuda</v>
          </cell>
        </row>
        <row r="8">
          <cell r="B8">
            <v>566</v>
          </cell>
          <cell r="E8">
            <v>132</v>
          </cell>
          <cell r="K8">
            <v>268</v>
          </cell>
          <cell r="O8">
            <v>213</v>
          </cell>
          <cell r="P8" t="str">
            <v>Argentina</v>
          </cell>
        </row>
        <row r="9">
          <cell r="B9">
            <v>213</v>
          </cell>
          <cell r="E9">
            <v>134</v>
          </cell>
          <cell r="K9">
            <v>278</v>
          </cell>
          <cell r="O9">
            <v>911</v>
          </cell>
          <cell r="P9" t="str">
            <v>Armenia</v>
          </cell>
        </row>
        <row r="10">
          <cell r="B10">
            <v>199</v>
          </cell>
          <cell r="E10">
            <v>136</v>
          </cell>
          <cell r="K10">
            <v>288</v>
          </cell>
          <cell r="O10">
            <v>193</v>
          </cell>
          <cell r="P10" t="str">
            <v>Australia</v>
          </cell>
        </row>
        <row r="11">
          <cell r="B11">
            <v>223</v>
          </cell>
          <cell r="E11">
            <v>138</v>
          </cell>
          <cell r="K11">
            <v>311</v>
          </cell>
          <cell r="O11">
            <v>122</v>
          </cell>
          <cell r="P11" t="str">
            <v>Austria</v>
          </cell>
        </row>
        <row r="12">
          <cell r="B12">
            <v>228</v>
          </cell>
          <cell r="E12">
            <v>142</v>
          </cell>
          <cell r="K12">
            <v>313</v>
          </cell>
          <cell r="O12">
            <v>912</v>
          </cell>
          <cell r="P12" t="str">
            <v>Azerbaijan</v>
          </cell>
        </row>
        <row r="13">
          <cell r="B13">
            <v>233</v>
          </cell>
          <cell r="E13">
            <v>144</v>
          </cell>
          <cell r="K13">
            <v>316</v>
          </cell>
          <cell r="O13">
            <v>313</v>
          </cell>
          <cell r="P13" t="str">
            <v>Bahamas, The</v>
          </cell>
        </row>
        <row r="14">
          <cell r="B14">
            <v>273</v>
          </cell>
          <cell r="E14">
            <v>146</v>
          </cell>
          <cell r="K14">
            <v>321</v>
          </cell>
          <cell r="O14">
            <v>419</v>
          </cell>
          <cell r="P14" t="str">
            <v>Bahrain</v>
          </cell>
        </row>
        <row r="15">
          <cell r="B15">
            <v>299</v>
          </cell>
          <cell r="E15">
            <v>156</v>
          </cell>
          <cell r="K15">
            <v>328</v>
          </cell>
          <cell r="O15">
            <v>513</v>
          </cell>
          <cell r="P15" t="str">
            <v>Bangladesh</v>
          </cell>
        </row>
        <row r="16">
          <cell r="B16">
            <v>423</v>
          </cell>
          <cell r="E16">
            <v>158</v>
          </cell>
          <cell r="K16">
            <v>336</v>
          </cell>
          <cell r="O16">
            <v>316</v>
          </cell>
          <cell r="P16" t="str">
            <v>Barbados</v>
          </cell>
        </row>
        <row r="17">
          <cell r="B17">
            <v>443</v>
          </cell>
          <cell r="E17">
            <v>172</v>
          </cell>
          <cell r="K17">
            <v>339</v>
          </cell>
          <cell r="O17">
            <v>913</v>
          </cell>
          <cell r="P17" t="str">
            <v>Belarus</v>
          </cell>
        </row>
        <row r="18">
          <cell r="B18">
            <v>534</v>
          </cell>
          <cell r="E18">
            <v>174</v>
          </cell>
          <cell r="K18">
            <v>343</v>
          </cell>
          <cell r="O18">
            <v>124</v>
          </cell>
          <cell r="P18" t="str">
            <v>Belgium</v>
          </cell>
        </row>
        <row r="19">
          <cell r="B19">
            <v>536</v>
          </cell>
          <cell r="E19">
            <v>178</v>
          </cell>
          <cell r="K19">
            <v>361</v>
          </cell>
          <cell r="O19">
            <v>339</v>
          </cell>
          <cell r="P19" t="str">
            <v>Belize</v>
          </cell>
        </row>
        <row r="20">
          <cell r="B20">
            <v>548</v>
          </cell>
          <cell r="E20">
            <v>182</v>
          </cell>
          <cell r="K20">
            <v>362</v>
          </cell>
          <cell r="O20">
            <v>638</v>
          </cell>
          <cell r="P20" t="str">
            <v>Benin</v>
          </cell>
        </row>
        <row r="21">
          <cell r="B21">
            <v>576</v>
          </cell>
          <cell r="E21">
            <v>184</v>
          </cell>
          <cell r="K21">
            <v>364</v>
          </cell>
          <cell r="O21">
            <v>514</v>
          </cell>
          <cell r="P21" t="str">
            <v>Bhutan</v>
          </cell>
        </row>
        <row r="22">
          <cell r="B22">
            <v>578</v>
          </cell>
          <cell r="E22">
            <v>193</v>
          </cell>
          <cell r="K22">
            <v>366</v>
          </cell>
          <cell r="O22">
            <v>218</v>
          </cell>
          <cell r="P22" t="str">
            <v>Bolivia</v>
          </cell>
        </row>
        <row r="23">
          <cell r="B23">
            <v>924</v>
          </cell>
          <cell r="E23">
            <v>196</v>
          </cell>
          <cell r="K23">
            <v>429</v>
          </cell>
          <cell r="O23">
            <v>616</v>
          </cell>
          <cell r="P23" t="str">
            <v>Botswana</v>
          </cell>
        </row>
        <row r="24">
          <cell r="B24">
            <v>935</v>
          </cell>
          <cell r="E24">
            <v>163</v>
          </cell>
          <cell r="K24">
            <v>446</v>
          </cell>
          <cell r="O24">
            <v>223</v>
          </cell>
          <cell r="P24" t="str">
            <v>Brazil</v>
          </cell>
        </row>
        <row r="25">
          <cell r="B25">
            <v>944</v>
          </cell>
          <cell r="E25">
            <v>137</v>
          </cell>
          <cell r="K25">
            <v>463</v>
          </cell>
          <cell r="O25">
            <v>918</v>
          </cell>
          <cell r="P25" t="str">
            <v>Bulgaria</v>
          </cell>
        </row>
        <row r="26">
          <cell r="B26">
            <v>964</v>
          </cell>
          <cell r="K26">
            <v>469</v>
          </cell>
          <cell r="O26">
            <v>748</v>
          </cell>
          <cell r="P26" t="str">
            <v>Burkina Faso</v>
          </cell>
        </row>
        <row r="27">
          <cell r="B27">
            <v>111</v>
          </cell>
          <cell r="K27">
            <v>474</v>
          </cell>
          <cell r="O27">
            <v>618</v>
          </cell>
          <cell r="P27" t="str">
            <v>Burundi</v>
          </cell>
        </row>
        <row r="28">
          <cell r="B28">
            <v>122</v>
          </cell>
          <cell r="K28">
            <v>513</v>
          </cell>
          <cell r="O28">
            <v>522</v>
          </cell>
          <cell r="P28" t="str">
            <v>Cambodia</v>
          </cell>
        </row>
        <row r="29">
          <cell r="B29">
            <v>124</v>
          </cell>
          <cell r="K29">
            <v>522</v>
          </cell>
          <cell r="O29">
            <v>622</v>
          </cell>
          <cell r="P29" t="str">
            <v>Cameroon</v>
          </cell>
        </row>
        <row r="30">
          <cell r="B30">
            <v>128</v>
          </cell>
          <cell r="K30">
            <v>544</v>
          </cell>
          <cell r="O30">
            <v>156</v>
          </cell>
          <cell r="P30" t="str">
            <v>Canada</v>
          </cell>
        </row>
        <row r="31">
          <cell r="B31">
            <v>132</v>
          </cell>
          <cell r="K31">
            <v>582</v>
          </cell>
          <cell r="O31">
            <v>624</v>
          </cell>
          <cell r="P31" t="str">
            <v>Cape Verde</v>
          </cell>
        </row>
        <row r="32">
          <cell r="B32">
            <v>134</v>
          </cell>
          <cell r="K32">
            <v>611</v>
          </cell>
          <cell r="O32">
            <v>626</v>
          </cell>
          <cell r="P32" t="str">
            <v>Central African Republic</v>
          </cell>
        </row>
        <row r="33">
          <cell r="B33">
            <v>136</v>
          </cell>
          <cell r="K33">
            <v>612</v>
          </cell>
          <cell r="O33">
            <v>628</v>
          </cell>
          <cell r="P33" t="str">
            <v>Chad</v>
          </cell>
        </row>
        <row r="34">
          <cell r="B34">
            <v>138</v>
          </cell>
          <cell r="K34">
            <v>616</v>
          </cell>
          <cell r="O34">
            <v>228</v>
          </cell>
          <cell r="P34" t="str">
            <v>Chile</v>
          </cell>
        </row>
        <row r="35">
          <cell r="B35">
            <v>142</v>
          </cell>
          <cell r="K35">
            <v>618</v>
          </cell>
          <cell r="O35">
            <v>924</v>
          </cell>
          <cell r="P35" t="str">
            <v>China</v>
          </cell>
        </row>
        <row r="36">
          <cell r="B36">
            <v>144</v>
          </cell>
          <cell r="K36">
            <v>622</v>
          </cell>
          <cell r="O36">
            <v>233</v>
          </cell>
          <cell r="P36" t="str">
            <v>Colombia</v>
          </cell>
        </row>
        <row r="37">
          <cell r="B37">
            <v>146</v>
          </cell>
          <cell r="K37">
            <v>624</v>
          </cell>
          <cell r="O37">
            <v>632</v>
          </cell>
          <cell r="P37" t="str">
            <v>Comoros</v>
          </cell>
        </row>
        <row r="38">
          <cell r="B38">
            <v>156</v>
          </cell>
          <cell r="K38">
            <v>626</v>
          </cell>
          <cell r="O38">
            <v>636</v>
          </cell>
          <cell r="P38" t="str">
            <v>Congo, Democratic Republic of</v>
          </cell>
        </row>
        <row r="39">
          <cell r="B39">
            <v>158</v>
          </cell>
          <cell r="K39">
            <v>628</v>
          </cell>
          <cell r="O39">
            <v>634</v>
          </cell>
          <cell r="P39" t="str">
            <v>Congo, Republic of</v>
          </cell>
        </row>
        <row r="40">
          <cell r="B40">
            <v>172</v>
          </cell>
          <cell r="K40">
            <v>632</v>
          </cell>
          <cell r="O40">
            <v>238</v>
          </cell>
          <cell r="P40" t="str">
            <v>Costa Rica</v>
          </cell>
        </row>
        <row r="41">
          <cell r="B41">
            <v>174</v>
          </cell>
          <cell r="K41">
            <v>634</v>
          </cell>
          <cell r="O41">
            <v>662</v>
          </cell>
          <cell r="P41" t="str">
            <v>Côte d'Ivoire</v>
          </cell>
        </row>
        <row r="42">
          <cell r="B42">
            <v>176</v>
          </cell>
          <cell r="K42">
            <v>636</v>
          </cell>
          <cell r="O42">
            <v>960</v>
          </cell>
          <cell r="P42" t="str">
            <v>Croatia</v>
          </cell>
        </row>
        <row r="43">
          <cell r="B43">
            <v>182</v>
          </cell>
          <cell r="K43">
            <v>638</v>
          </cell>
          <cell r="O43">
            <v>423</v>
          </cell>
          <cell r="P43" t="str">
            <v>Cyprus</v>
          </cell>
        </row>
        <row r="44">
          <cell r="B44">
            <v>184</v>
          </cell>
          <cell r="K44">
            <v>642</v>
          </cell>
          <cell r="O44">
            <v>935</v>
          </cell>
          <cell r="P44" t="str">
            <v>Czech Republic</v>
          </cell>
        </row>
        <row r="45">
          <cell r="B45">
            <v>369</v>
          </cell>
          <cell r="K45">
            <v>644</v>
          </cell>
          <cell r="O45">
            <v>128</v>
          </cell>
          <cell r="P45" t="str">
            <v>Denmark</v>
          </cell>
        </row>
        <row r="46">
          <cell r="B46">
            <v>449</v>
          </cell>
          <cell r="K46">
            <v>646</v>
          </cell>
          <cell r="O46">
            <v>611</v>
          </cell>
          <cell r="P46" t="str">
            <v>Djibouti</v>
          </cell>
        </row>
        <row r="47">
          <cell r="B47">
            <v>524</v>
          </cell>
          <cell r="K47">
            <v>648</v>
          </cell>
          <cell r="O47">
            <v>321</v>
          </cell>
          <cell r="P47" t="str">
            <v>Dominica</v>
          </cell>
        </row>
        <row r="48">
          <cell r="B48">
            <v>558</v>
          </cell>
          <cell r="K48">
            <v>652</v>
          </cell>
          <cell r="O48">
            <v>243</v>
          </cell>
          <cell r="P48" t="str">
            <v>Dominican Republic</v>
          </cell>
        </row>
        <row r="49">
          <cell r="B49">
            <v>961</v>
          </cell>
          <cell r="K49">
            <v>654</v>
          </cell>
          <cell r="O49">
            <v>248</v>
          </cell>
          <cell r="P49" t="str">
            <v>Ecuador</v>
          </cell>
        </row>
        <row r="50">
          <cell r="B50">
            <v>684</v>
          </cell>
          <cell r="K50">
            <v>656</v>
          </cell>
          <cell r="O50">
            <v>469</v>
          </cell>
          <cell r="P50" t="str">
            <v>Egypt</v>
          </cell>
        </row>
        <row r="51">
          <cell r="B51">
            <v>453</v>
          </cell>
          <cell r="K51">
            <v>662</v>
          </cell>
          <cell r="O51">
            <v>253</v>
          </cell>
          <cell r="P51" t="str">
            <v>El Salvador</v>
          </cell>
        </row>
        <row r="52">
          <cell r="B52">
            <v>112</v>
          </cell>
          <cell r="K52">
            <v>666</v>
          </cell>
          <cell r="O52">
            <v>642</v>
          </cell>
          <cell r="P52" t="str">
            <v>Equatorial Guinea</v>
          </cell>
        </row>
        <row r="53">
          <cell r="B53">
            <v>163</v>
          </cell>
          <cell r="K53">
            <v>672</v>
          </cell>
          <cell r="O53">
            <v>939</v>
          </cell>
          <cell r="P53" t="str">
            <v>Estonia</v>
          </cell>
        </row>
        <row r="54">
          <cell r="B54">
            <v>193</v>
          </cell>
          <cell r="K54">
            <v>674</v>
          </cell>
          <cell r="O54">
            <v>644</v>
          </cell>
          <cell r="P54" t="str">
            <v>Ethiopia</v>
          </cell>
        </row>
        <row r="55">
          <cell r="B55">
            <v>196</v>
          </cell>
          <cell r="K55">
            <v>676</v>
          </cell>
          <cell r="O55">
            <v>819</v>
          </cell>
          <cell r="P55" t="str">
            <v>Fiji</v>
          </cell>
        </row>
        <row r="56">
          <cell r="B56">
            <v>178</v>
          </cell>
          <cell r="K56">
            <v>678</v>
          </cell>
          <cell r="O56">
            <v>172</v>
          </cell>
          <cell r="P56" t="str">
            <v>Finland</v>
          </cell>
        </row>
        <row r="57">
          <cell r="B57">
            <v>181</v>
          </cell>
          <cell r="K57">
            <v>682</v>
          </cell>
          <cell r="O57">
            <v>132</v>
          </cell>
          <cell r="P57" t="str">
            <v>France</v>
          </cell>
        </row>
        <row r="58">
          <cell r="B58">
            <v>293</v>
          </cell>
          <cell r="K58">
            <v>688</v>
          </cell>
          <cell r="O58">
            <v>646</v>
          </cell>
          <cell r="P58" t="str">
            <v>Gabon</v>
          </cell>
        </row>
        <row r="59">
          <cell r="B59">
            <v>298</v>
          </cell>
          <cell r="K59">
            <v>692</v>
          </cell>
          <cell r="O59">
            <v>648</v>
          </cell>
          <cell r="P59" t="str">
            <v>Gambia, The</v>
          </cell>
        </row>
        <row r="60">
          <cell r="B60">
            <v>439</v>
          </cell>
          <cell r="K60">
            <v>694</v>
          </cell>
          <cell r="O60">
            <v>915</v>
          </cell>
          <cell r="P60" t="str">
            <v>Georgia</v>
          </cell>
        </row>
        <row r="61">
          <cell r="B61">
            <v>922</v>
          </cell>
          <cell r="K61">
            <v>714</v>
          </cell>
          <cell r="O61">
            <v>134</v>
          </cell>
          <cell r="P61" t="str">
            <v>Germany</v>
          </cell>
        </row>
        <row r="62">
          <cell r="B62">
            <v>419</v>
          </cell>
          <cell r="K62">
            <v>716</v>
          </cell>
          <cell r="O62">
            <v>652</v>
          </cell>
          <cell r="P62" t="str">
            <v>Ghana</v>
          </cell>
        </row>
        <row r="63">
          <cell r="B63">
            <v>436</v>
          </cell>
          <cell r="K63">
            <v>718</v>
          </cell>
          <cell r="O63">
            <v>174</v>
          </cell>
          <cell r="P63" t="str">
            <v>Greece</v>
          </cell>
        </row>
        <row r="64">
          <cell r="B64">
            <v>456</v>
          </cell>
          <cell r="K64">
            <v>722</v>
          </cell>
          <cell r="O64">
            <v>328</v>
          </cell>
          <cell r="P64" t="str">
            <v>Grenada</v>
          </cell>
        </row>
        <row r="65">
          <cell r="B65">
            <v>466</v>
          </cell>
          <cell r="K65">
            <v>724</v>
          </cell>
          <cell r="O65">
            <v>258</v>
          </cell>
          <cell r="P65" t="str">
            <v>Guatemala</v>
          </cell>
        </row>
        <row r="66">
          <cell r="B66">
            <v>564</v>
          </cell>
          <cell r="K66">
            <v>728</v>
          </cell>
          <cell r="O66">
            <v>656</v>
          </cell>
          <cell r="P66" t="str">
            <v>Guinea</v>
          </cell>
        </row>
        <row r="67">
          <cell r="B67">
            <v>238</v>
          </cell>
          <cell r="K67">
            <v>732</v>
          </cell>
          <cell r="O67">
            <v>654</v>
          </cell>
          <cell r="P67" t="str">
            <v>Guinea-Bissau</v>
          </cell>
        </row>
        <row r="68">
          <cell r="B68">
            <v>248</v>
          </cell>
          <cell r="K68">
            <v>734</v>
          </cell>
          <cell r="O68">
            <v>336</v>
          </cell>
          <cell r="P68" t="str">
            <v>Guyana</v>
          </cell>
        </row>
        <row r="69">
          <cell r="B69">
            <v>283</v>
          </cell>
          <cell r="K69">
            <v>738</v>
          </cell>
          <cell r="O69">
            <v>263</v>
          </cell>
          <cell r="P69" t="str">
            <v>Haiti</v>
          </cell>
        </row>
        <row r="70">
          <cell r="B70">
            <v>664</v>
          </cell>
          <cell r="K70">
            <v>742</v>
          </cell>
          <cell r="O70">
            <v>268</v>
          </cell>
          <cell r="P70" t="str">
            <v>Honduras</v>
          </cell>
        </row>
        <row r="71">
          <cell r="B71">
            <v>686</v>
          </cell>
          <cell r="K71">
            <v>744</v>
          </cell>
          <cell r="O71">
            <v>532</v>
          </cell>
          <cell r="P71" t="str">
            <v>Hong Kong SAR</v>
          </cell>
        </row>
        <row r="72">
          <cell r="B72">
            <v>698</v>
          </cell>
          <cell r="K72">
            <v>746</v>
          </cell>
          <cell r="O72">
            <v>944</v>
          </cell>
          <cell r="P72" t="str">
            <v>Hungary</v>
          </cell>
        </row>
        <row r="73">
          <cell r="B73">
            <v>918</v>
          </cell>
          <cell r="K73">
            <v>748</v>
          </cell>
          <cell r="O73">
            <v>176</v>
          </cell>
          <cell r="P73" t="str">
            <v>Iceland</v>
          </cell>
        </row>
        <row r="74">
          <cell r="B74">
            <v>926</v>
          </cell>
          <cell r="K74">
            <v>754</v>
          </cell>
          <cell r="O74">
            <v>534</v>
          </cell>
          <cell r="P74" t="str">
            <v>India</v>
          </cell>
        </row>
        <row r="75">
          <cell r="B75">
            <v>936</v>
          </cell>
          <cell r="K75">
            <v>813</v>
          </cell>
          <cell r="O75">
            <v>536</v>
          </cell>
          <cell r="P75" t="str">
            <v>Indonesia</v>
          </cell>
        </row>
        <row r="76">
          <cell r="B76">
            <v>939</v>
          </cell>
          <cell r="K76">
            <v>819</v>
          </cell>
          <cell r="O76">
            <v>429</v>
          </cell>
          <cell r="P76" t="str">
            <v>Iran, Islamic Republic of</v>
          </cell>
        </row>
        <row r="77">
          <cell r="B77">
            <v>941</v>
          </cell>
          <cell r="K77">
            <v>826</v>
          </cell>
          <cell r="O77">
            <v>433</v>
          </cell>
          <cell r="P77" t="str">
            <v>Iraq</v>
          </cell>
        </row>
        <row r="78">
          <cell r="B78">
            <v>946</v>
          </cell>
          <cell r="K78">
            <v>846</v>
          </cell>
          <cell r="O78">
            <v>178</v>
          </cell>
          <cell r="P78" t="str">
            <v>Ireland</v>
          </cell>
        </row>
        <row r="79">
          <cell r="B79">
            <v>968</v>
          </cell>
          <cell r="K79">
            <v>853</v>
          </cell>
          <cell r="O79">
            <v>436</v>
          </cell>
          <cell r="P79" t="str">
            <v>Israel</v>
          </cell>
        </row>
        <row r="80">
          <cell r="K80">
            <v>862</v>
          </cell>
          <cell r="O80">
            <v>136</v>
          </cell>
          <cell r="P80" t="str">
            <v>Italy</v>
          </cell>
        </row>
        <row r="81">
          <cell r="K81">
            <v>866</v>
          </cell>
          <cell r="O81">
            <v>343</v>
          </cell>
          <cell r="P81" t="str">
            <v>Jamaica</v>
          </cell>
        </row>
        <row r="82">
          <cell r="K82">
            <v>913</v>
          </cell>
          <cell r="O82">
            <v>158</v>
          </cell>
          <cell r="P82" t="str">
            <v>Japan</v>
          </cell>
        </row>
        <row r="83">
          <cell r="K83">
            <v>914</v>
          </cell>
          <cell r="O83">
            <v>439</v>
          </cell>
          <cell r="P83" t="str">
            <v>Jordan</v>
          </cell>
        </row>
        <row r="84">
          <cell r="K84">
            <v>923</v>
          </cell>
          <cell r="O84">
            <v>916</v>
          </cell>
          <cell r="P84" t="str">
            <v>Kazakhstan</v>
          </cell>
        </row>
        <row r="85">
          <cell r="K85">
            <v>948</v>
          </cell>
          <cell r="O85">
            <v>664</v>
          </cell>
          <cell r="P85" t="str">
            <v>Kenya</v>
          </cell>
        </row>
        <row r="86">
          <cell r="K86">
            <v>960</v>
          </cell>
          <cell r="O86">
            <v>826</v>
          </cell>
          <cell r="P86" t="str">
            <v>Kiribati</v>
          </cell>
        </row>
        <row r="87">
          <cell r="K87">
            <v>962</v>
          </cell>
          <cell r="O87">
            <v>542</v>
          </cell>
          <cell r="P87" t="str">
            <v>Korea</v>
          </cell>
        </row>
        <row r="88">
          <cell r="O88">
            <v>443</v>
          </cell>
          <cell r="P88" t="str">
            <v>Kuwait</v>
          </cell>
        </row>
        <row r="89">
          <cell r="O89">
            <v>917</v>
          </cell>
          <cell r="P89" t="str">
            <v>Kyrgyz Republic</v>
          </cell>
        </row>
        <row r="90">
          <cell r="O90">
            <v>544</v>
          </cell>
          <cell r="P90" t="str">
            <v>Lao People's Democratic Republic</v>
          </cell>
        </row>
        <row r="91">
          <cell r="O91">
            <v>941</v>
          </cell>
          <cell r="P91" t="str">
            <v>Latvia</v>
          </cell>
        </row>
        <row r="92">
          <cell r="O92">
            <v>446</v>
          </cell>
          <cell r="P92" t="str">
            <v>Lebanon</v>
          </cell>
        </row>
        <row r="93">
          <cell r="O93">
            <v>666</v>
          </cell>
          <cell r="P93" t="str">
            <v>Lesotho</v>
          </cell>
        </row>
        <row r="94">
          <cell r="O94">
            <v>672</v>
          </cell>
          <cell r="P94" t="str">
            <v>Libya</v>
          </cell>
        </row>
        <row r="95">
          <cell r="O95">
            <v>946</v>
          </cell>
          <cell r="P95" t="str">
            <v>Lithuania</v>
          </cell>
        </row>
        <row r="96">
          <cell r="O96">
            <v>137</v>
          </cell>
          <cell r="P96" t="str">
            <v>Luxembourg</v>
          </cell>
        </row>
        <row r="97">
          <cell r="O97">
            <v>962</v>
          </cell>
          <cell r="P97" t="str">
            <v>Macedonia, Former Yugoslav Republic of</v>
          </cell>
        </row>
        <row r="98">
          <cell r="O98">
            <v>674</v>
          </cell>
          <cell r="P98" t="str">
            <v>Madagascar</v>
          </cell>
        </row>
        <row r="99">
          <cell r="O99">
            <v>676</v>
          </cell>
          <cell r="P99" t="str">
            <v>Malawi</v>
          </cell>
        </row>
        <row r="100">
          <cell r="O100">
            <v>548</v>
          </cell>
          <cell r="P100" t="str">
            <v>Malaysia</v>
          </cell>
        </row>
        <row r="101">
          <cell r="O101">
            <v>556</v>
          </cell>
          <cell r="P101" t="str">
            <v>Maldives</v>
          </cell>
        </row>
        <row r="102">
          <cell r="O102">
            <v>678</v>
          </cell>
          <cell r="P102" t="str">
            <v>Mali</v>
          </cell>
        </row>
        <row r="103">
          <cell r="O103">
            <v>181</v>
          </cell>
          <cell r="P103" t="str">
            <v>Malta</v>
          </cell>
        </row>
        <row r="104">
          <cell r="O104">
            <v>682</v>
          </cell>
          <cell r="P104" t="str">
            <v>Mauritania</v>
          </cell>
        </row>
        <row r="105">
          <cell r="O105">
            <v>684</v>
          </cell>
          <cell r="P105" t="str">
            <v>Mauritius</v>
          </cell>
        </row>
        <row r="106">
          <cell r="O106">
            <v>273</v>
          </cell>
          <cell r="P106" t="str">
            <v>Mexico</v>
          </cell>
        </row>
        <row r="107">
          <cell r="O107">
            <v>921</v>
          </cell>
          <cell r="P107" t="str">
            <v>Moldova</v>
          </cell>
        </row>
        <row r="108">
          <cell r="O108">
            <v>948</v>
          </cell>
          <cell r="P108" t="str">
            <v>Mongolia</v>
          </cell>
        </row>
        <row r="109">
          <cell r="O109">
            <v>686</v>
          </cell>
          <cell r="P109" t="str">
            <v>Morocco</v>
          </cell>
        </row>
        <row r="110">
          <cell r="O110">
            <v>688</v>
          </cell>
          <cell r="P110" t="str">
            <v>Mozambique</v>
          </cell>
        </row>
        <row r="111">
          <cell r="O111">
            <v>518</v>
          </cell>
          <cell r="P111" t="str">
            <v>Myanmar</v>
          </cell>
        </row>
        <row r="112">
          <cell r="O112">
            <v>728</v>
          </cell>
          <cell r="P112" t="str">
            <v>Namibia</v>
          </cell>
        </row>
        <row r="113">
          <cell r="O113">
            <v>558</v>
          </cell>
          <cell r="P113" t="str">
            <v>Nepal</v>
          </cell>
        </row>
        <row r="114">
          <cell r="O114">
            <v>138</v>
          </cell>
          <cell r="P114" t="str">
            <v>Netherlands</v>
          </cell>
        </row>
        <row r="115">
          <cell r="O115">
            <v>353</v>
          </cell>
          <cell r="P115" t="str">
            <v>Netherlands Antilles</v>
          </cell>
        </row>
        <row r="116">
          <cell r="O116">
            <v>196</v>
          </cell>
          <cell r="P116" t="str">
            <v>New Zealand</v>
          </cell>
        </row>
        <row r="117">
          <cell r="O117">
            <v>278</v>
          </cell>
          <cell r="P117" t="str">
            <v>Nicaragua</v>
          </cell>
        </row>
        <row r="118">
          <cell r="O118">
            <v>692</v>
          </cell>
          <cell r="P118" t="str">
            <v>Niger</v>
          </cell>
        </row>
        <row r="119">
          <cell r="O119">
            <v>694</v>
          </cell>
          <cell r="P119" t="str">
            <v>Nigeria</v>
          </cell>
        </row>
        <row r="120">
          <cell r="O120">
            <v>142</v>
          </cell>
          <cell r="P120" t="str">
            <v>Norway</v>
          </cell>
        </row>
        <row r="121">
          <cell r="O121">
            <v>449</v>
          </cell>
          <cell r="P121" t="str">
            <v>Oman</v>
          </cell>
        </row>
        <row r="122">
          <cell r="O122">
            <v>564</v>
          </cell>
          <cell r="P122" t="str">
            <v>Pakistan</v>
          </cell>
        </row>
        <row r="123">
          <cell r="O123">
            <v>283</v>
          </cell>
          <cell r="P123" t="str">
            <v>Panama</v>
          </cell>
        </row>
        <row r="124">
          <cell r="O124">
            <v>853</v>
          </cell>
          <cell r="P124" t="str">
            <v>Papua New Guinea</v>
          </cell>
        </row>
        <row r="125">
          <cell r="O125">
            <v>288</v>
          </cell>
          <cell r="P125" t="str">
            <v>Paraguay</v>
          </cell>
        </row>
        <row r="126">
          <cell r="O126">
            <v>293</v>
          </cell>
          <cell r="P126" t="str">
            <v>Peru</v>
          </cell>
        </row>
        <row r="127">
          <cell r="O127">
            <v>566</v>
          </cell>
          <cell r="P127" t="str">
            <v>Philippines</v>
          </cell>
        </row>
        <row r="128">
          <cell r="O128">
            <v>964</v>
          </cell>
          <cell r="P128" t="str">
            <v>Poland</v>
          </cell>
        </row>
        <row r="129">
          <cell r="O129">
            <v>182</v>
          </cell>
          <cell r="P129" t="str">
            <v>Portugal</v>
          </cell>
        </row>
        <row r="130">
          <cell r="O130">
            <v>453</v>
          </cell>
          <cell r="P130" t="str">
            <v>Qatar</v>
          </cell>
        </row>
        <row r="131">
          <cell r="O131">
            <v>968</v>
          </cell>
          <cell r="P131" t="str">
            <v>Romania</v>
          </cell>
        </row>
        <row r="132">
          <cell r="O132">
            <v>922</v>
          </cell>
          <cell r="P132" t="str">
            <v>Russia</v>
          </cell>
        </row>
        <row r="133">
          <cell r="O133">
            <v>714</v>
          </cell>
          <cell r="P133" t="str">
            <v>Rwanda</v>
          </cell>
        </row>
        <row r="134">
          <cell r="O134">
            <v>862</v>
          </cell>
          <cell r="P134" t="str">
            <v>Samoa</v>
          </cell>
        </row>
        <row r="135">
          <cell r="O135">
            <v>716</v>
          </cell>
          <cell r="P135" t="str">
            <v>São Tomé and Príncipe</v>
          </cell>
        </row>
        <row r="136">
          <cell r="O136">
            <v>456</v>
          </cell>
          <cell r="P136" t="str">
            <v>Saudi Arabia</v>
          </cell>
        </row>
        <row r="137">
          <cell r="O137">
            <v>722</v>
          </cell>
          <cell r="P137" t="str">
            <v>Senegal</v>
          </cell>
        </row>
        <row r="138">
          <cell r="O138">
            <v>718</v>
          </cell>
          <cell r="P138" t="str">
            <v>Seychelles</v>
          </cell>
        </row>
        <row r="139">
          <cell r="O139">
            <v>724</v>
          </cell>
          <cell r="P139" t="str">
            <v>Sierra Leone</v>
          </cell>
        </row>
        <row r="140">
          <cell r="O140">
            <v>576</v>
          </cell>
          <cell r="P140" t="str">
            <v>Singapore</v>
          </cell>
        </row>
        <row r="141">
          <cell r="O141">
            <v>936</v>
          </cell>
          <cell r="P141" t="str">
            <v>Slovak Republic</v>
          </cell>
        </row>
        <row r="142">
          <cell r="O142">
            <v>961</v>
          </cell>
          <cell r="P142" t="str">
            <v>Slovenia</v>
          </cell>
        </row>
        <row r="143">
          <cell r="O143">
            <v>813</v>
          </cell>
          <cell r="P143" t="str">
            <v>Solomon Islands</v>
          </cell>
        </row>
        <row r="144">
          <cell r="O144">
            <v>199</v>
          </cell>
          <cell r="P144" t="str">
            <v>South Africa</v>
          </cell>
        </row>
        <row r="145">
          <cell r="O145">
            <v>184</v>
          </cell>
          <cell r="P145" t="str">
            <v>Spain</v>
          </cell>
        </row>
        <row r="146">
          <cell r="O146">
            <v>524</v>
          </cell>
          <cell r="P146" t="str">
            <v>Sri Lanka</v>
          </cell>
        </row>
        <row r="147">
          <cell r="O147">
            <v>361</v>
          </cell>
          <cell r="P147" t="str">
            <v>St. Kitts and Nevis</v>
          </cell>
        </row>
        <row r="148">
          <cell r="O148">
            <v>362</v>
          </cell>
          <cell r="P148" t="str">
            <v>St. Lucia</v>
          </cell>
        </row>
        <row r="149">
          <cell r="O149">
            <v>364</v>
          </cell>
          <cell r="P149" t="str">
            <v>St. Vincent and the Grenadines</v>
          </cell>
        </row>
        <row r="150">
          <cell r="O150">
            <v>732</v>
          </cell>
          <cell r="P150" t="str">
            <v>Sudan</v>
          </cell>
        </row>
        <row r="151">
          <cell r="O151">
            <v>366</v>
          </cell>
          <cell r="P151" t="str">
            <v>Suriname</v>
          </cell>
        </row>
        <row r="152">
          <cell r="O152">
            <v>734</v>
          </cell>
          <cell r="P152" t="str">
            <v>Swaziland</v>
          </cell>
        </row>
        <row r="153">
          <cell r="O153">
            <v>144</v>
          </cell>
          <cell r="P153" t="str">
            <v>Sweden</v>
          </cell>
        </row>
        <row r="154">
          <cell r="O154">
            <v>146</v>
          </cell>
          <cell r="P154" t="str">
            <v>Switzerland</v>
          </cell>
        </row>
        <row r="155">
          <cell r="O155">
            <v>463</v>
          </cell>
          <cell r="P155" t="str">
            <v>Syrian Arab Republic</v>
          </cell>
        </row>
        <row r="156">
          <cell r="O156">
            <v>528</v>
          </cell>
          <cell r="P156" t="str">
            <v>Taiwan Province of China</v>
          </cell>
        </row>
        <row r="157">
          <cell r="O157">
            <v>923</v>
          </cell>
          <cell r="P157" t="str">
            <v>Tajikistan</v>
          </cell>
        </row>
        <row r="158">
          <cell r="O158">
            <v>738</v>
          </cell>
          <cell r="P158" t="str">
            <v>Tanzania</v>
          </cell>
        </row>
        <row r="159">
          <cell r="O159">
            <v>578</v>
          </cell>
          <cell r="P159" t="str">
            <v>Thailand</v>
          </cell>
        </row>
        <row r="160">
          <cell r="O160">
            <v>742</v>
          </cell>
          <cell r="P160" t="str">
            <v>Togo</v>
          </cell>
        </row>
        <row r="161">
          <cell r="O161">
            <v>866</v>
          </cell>
          <cell r="P161" t="str">
            <v>Tonga</v>
          </cell>
        </row>
        <row r="162">
          <cell r="O162">
            <v>369</v>
          </cell>
          <cell r="P162" t="str">
            <v>Trinidad and Tobago</v>
          </cell>
        </row>
        <row r="163">
          <cell r="O163">
            <v>744</v>
          </cell>
          <cell r="P163" t="str">
            <v>Tunisia</v>
          </cell>
        </row>
        <row r="164">
          <cell r="O164">
            <v>186</v>
          </cell>
          <cell r="P164" t="str">
            <v>Turkey</v>
          </cell>
        </row>
        <row r="165">
          <cell r="O165">
            <v>925</v>
          </cell>
          <cell r="P165" t="str">
            <v>Turkmenistan</v>
          </cell>
        </row>
        <row r="166">
          <cell r="O166">
            <v>746</v>
          </cell>
          <cell r="P166" t="str">
            <v>Uganda</v>
          </cell>
        </row>
        <row r="167">
          <cell r="O167">
            <v>926</v>
          </cell>
          <cell r="P167" t="str">
            <v>Ukraine</v>
          </cell>
        </row>
        <row r="168">
          <cell r="O168">
            <v>466</v>
          </cell>
          <cell r="P168" t="str">
            <v>United Arab Emirates</v>
          </cell>
        </row>
        <row r="169">
          <cell r="O169">
            <v>112</v>
          </cell>
          <cell r="P169" t="str">
            <v>United Kingdom</v>
          </cell>
        </row>
        <row r="170">
          <cell r="O170">
            <v>111</v>
          </cell>
          <cell r="P170" t="str">
            <v>United States</v>
          </cell>
        </row>
        <row r="171">
          <cell r="O171">
            <v>298</v>
          </cell>
          <cell r="P171" t="str">
            <v>Uruguay</v>
          </cell>
        </row>
        <row r="172">
          <cell r="O172">
            <v>927</v>
          </cell>
          <cell r="P172" t="str">
            <v>Uzbekistan</v>
          </cell>
        </row>
        <row r="173">
          <cell r="O173">
            <v>846</v>
          </cell>
          <cell r="P173" t="str">
            <v>Vanuatu</v>
          </cell>
        </row>
        <row r="174">
          <cell r="O174">
            <v>299</v>
          </cell>
          <cell r="P174" t="str">
            <v>Venezuela</v>
          </cell>
        </row>
        <row r="175">
          <cell r="O175">
            <v>582</v>
          </cell>
          <cell r="P175" t="str">
            <v>Vietnam</v>
          </cell>
        </row>
        <row r="176">
          <cell r="O176">
            <v>474</v>
          </cell>
          <cell r="P176" t="str">
            <v>Yemen, Republic of</v>
          </cell>
        </row>
        <row r="177">
          <cell r="O177">
            <v>754</v>
          </cell>
          <cell r="P177" t="str">
            <v>Zambia</v>
          </cell>
        </row>
        <row r="178">
          <cell r="O178">
            <v>698</v>
          </cell>
          <cell r="P178" t="str">
            <v>Zimbabwe</v>
          </cell>
        </row>
      </sheetData>
      <sheetData sheetId="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Adjust Lookups"/>
      <sheetName val="July 1998 Series"/>
      <sheetName val="Receipts"/>
      <sheetName val="Revenue"/>
      <sheetName val="Macros"/>
    </sheetNames>
    <sheetDataSet>
      <sheetData sheetId="0" refreshError="1"/>
      <sheetData sheetId="1" refreshError="1"/>
      <sheetData sheetId="2"/>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orm"/>
      <sheetName val="Position"/>
      <sheetName val="Mvts in equity"/>
      <sheetName val="Cash flows"/>
      <sheetName val="Borrowings"/>
      <sheetName val="Mkt values"/>
      <sheetName val="Maturity"/>
      <sheetName val="Movements"/>
      <sheetName val="Commitments"/>
      <sheetName val="Notes 1-5"/>
      <sheetName val="Notes 6,7,8"/>
      <sheetName val="SOE CE Fin Perf"/>
      <sheetName val="SOE CE BS"/>
      <sheetName val="SOE CE Summary"/>
      <sheetName val="Notes 10 - 13"/>
      <sheetName val="Note 15"/>
      <sheetName val="Note 16"/>
      <sheetName val="Note 17"/>
      <sheetName val="note 19"/>
      <sheetName val="Xchecks"/>
      <sheetName val="analysis accounts"/>
      <sheetName val="consistency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castTo02"/>
      <sheetName val="ActualTo02"/>
      <sheetName val="FcastConsol"/>
      <sheetName val="ActualConsol"/>
      <sheetName val="OpExp"/>
      <sheetName val="NetCash"/>
      <sheetName val="AdjOpExp"/>
      <sheetName val="Tax"/>
      <sheetName val="TotRec"/>
      <sheetName val="NetCashPctRec"/>
      <sheetName val="FinCost"/>
      <sheetName val="BenExp"/>
      <sheetName val="Purch"/>
      <sheetName val="PurchAdj"/>
      <sheetName val="Advances"/>
      <sheetName val="PurchInv"/>
      <sheetName val="ReportTables"/>
      <sheetName val="Tabl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A2">
            <v>1</v>
          </cell>
          <cell r="B2">
            <v>12.706</v>
          </cell>
        </row>
        <row r="3">
          <cell r="A3">
            <v>2</v>
          </cell>
          <cell r="B3">
            <v>4.3029999999999999</v>
          </cell>
        </row>
        <row r="4">
          <cell r="A4">
            <v>3</v>
          </cell>
          <cell r="B4">
            <v>3.1819999999999999</v>
          </cell>
        </row>
        <row r="5">
          <cell r="A5">
            <v>4</v>
          </cell>
          <cell r="B5">
            <v>2.7759999999999998</v>
          </cell>
        </row>
        <row r="6">
          <cell r="A6">
            <v>5</v>
          </cell>
          <cell r="B6">
            <v>2.5710000000000002</v>
          </cell>
        </row>
        <row r="7">
          <cell r="A7">
            <v>6</v>
          </cell>
          <cell r="B7">
            <v>2.4470000000000001</v>
          </cell>
        </row>
        <row r="8">
          <cell r="A8">
            <v>7</v>
          </cell>
          <cell r="B8">
            <v>2.3650000000000002</v>
          </cell>
        </row>
        <row r="9">
          <cell r="A9">
            <v>8</v>
          </cell>
          <cell r="B9">
            <v>2.306</v>
          </cell>
        </row>
        <row r="10">
          <cell r="A10">
            <v>9</v>
          </cell>
          <cell r="B10">
            <v>2.262</v>
          </cell>
        </row>
        <row r="11">
          <cell r="A11">
            <v>10</v>
          </cell>
          <cell r="B11">
            <v>2.2280000000000002</v>
          </cell>
        </row>
        <row r="12">
          <cell r="A12">
            <v>11</v>
          </cell>
          <cell r="B12">
            <v>2.2010000000000001</v>
          </cell>
        </row>
        <row r="13">
          <cell r="A13">
            <v>12</v>
          </cell>
          <cell r="B13">
            <v>2.1789999999999998</v>
          </cell>
        </row>
        <row r="14">
          <cell r="A14">
            <v>13</v>
          </cell>
          <cell r="B14">
            <v>2.16</v>
          </cell>
        </row>
        <row r="15">
          <cell r="A15">
            <v>14</v>
          </cell>
          <cell r="B15">
            <v>2.145</v>
          </cell>
        </row>
        <row r="16">
          <cell r="A16">
            <v>15</v>
          </cell>
          <cell r="B16">
            <v>2.1309999999999998</v>
          </cell>
        </row>
        <row r="17">
          <cell r="A17">
            <v>16</v>
          </cell>
          <cell r="B17">
            <v>2.12</v>
          </cell>
        </row>
        <row r="18">
          <cell r="A18">
            <v>17</v>
          </cell>
          <cell r="B18">
            <v>2.11</v>
          </cell>
        </row>
        <row r="19">
          <cell r="A19">
            <v>18</v>
          </cell>
          <cell r="B19">
            <v>2.101</v>
          </cell>
        </row>
        <row r="20">
          <cell r="A20">
            <v>19</v>
          </cell>
          <cell r="B20">
            <v>2.093</v>
          </cell>
        </row>
        <row r="21">
          <cell r="A21">
            <v>20</v>
          </cell>
          <cell r="B21">
            <v>2.0859999999999999</v>
          </cell>
        </row>
        <row r="22">
          <cell r="A22">
            <v>21</v>
          </cell>
          <cell r="B22">
            <v>2.08</v>
          </cell>
        </row>
        <row r="23">
          <cell r="A23">
            <v>22</v>
          </cell>
          <cell r="B23">
            <v>2.0739999999999998</v>
          </cell>
        </row>
        <row r="24">
          <cell r="A24">
            <v>23</v>
          </cell>
          <cell r="B24">
            <v>2.069</v>
          </cell>
        </row>
        <row r="25">
          <cell r="A25">
            <v>24</v>
          </cell>
          <cell r="B25">
            <v>2.0640000000000001</v>
          </cell>
        </row>
        <row r="26">
          <cell r="A26">
            <v>25</v>
          </cell>
          <cell r="B26">
            <v>2.06</v>
          </cell>
        </row>
        <row r="27">
          <cell r="A27">
            <v>26</v>
          </cell>
          <cell r="B27">
            <v>2.056</v>
          </cell>
        </row>
        <row r="28">
          <cell r="A28">
            <v>27</v>
          </cell>
          <cell r="B28">
            <v>2.052</v>
          </cell>
        </row>
        <row r="29">
          <cell r="A29">
            <v>28</v>
          </cell>
          <cell r="B29">
            <v>2.048</v>
          </cell>
        </row>
        <row r="30">
          <cell r="A30">
            <v>29</v>
          </cell>
          <cell r="B30">
            <v>2.0449999999999999</v>
          </cell>
        </row>
        <row r="31">
          <cell r="A31">
            <v>30</v>
          </cell>
          <cell r="B31">
            <v>2.0419999999999998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FIRST"/>
      <sheetName val="UOMI"/>
      <sheetName val="NRWTByPayer"/>
      <sheetName val="NRWTListed"/>
      <sheetName val="NRWTNoms"/>
      <sheetName val="FDWPRevDtl"/>
      <sheetName val="FDWPRecDtl"/>
      <sheetName val="Dividends"/>
      <sheetName val="OutturnData"/>
      <sheetName val="ScratchPad"/>
      <sheetName val="MacroInputs"/>
      <sheetName val="OpSurp"/>
      <sheetName val="AnnToQtr"/>
      <sheetName val="NRWTMth"/>
      <sheetName val="NRWTAnn"/>
      <sheetName val="NRWTDtl"/>
      <sheetName val="FDWPAnn"/>
      <sheetName val="FDWPMth"/>
      <sheetName val="Rcpt08 (2)"/>
      <sheetName val="DWTMth"/>
      <sheetName val="DWTAnn"/>
      <sheetName val="DWTSumm"/>
      <sheetName val="DWTDtl"/>
      <sheetName val="DWTDtlOld"/>
      <sheetName val="RevMth"/>
      <sheetName val="RecMth"/>
      <sheetName val="RefMth"/>
      <sheetName val="RevAnn"/>
      <sheetName val="LossEqns"/>
      <sheetName val="DataPrep"/>
      <sheetName val="Forecast"/>
      <sheetName val="NewRex (2)"/>
      <sheetName val="SumAll (2)"/>
      <sheetName val="OSvsPfts"/>
      <sheetName val="Sheet1"/>
      <sheetName val="ExAdj"/>
      <sheetName val="ExAdjPREFU"/>
      <sheetName val="ExAdjChg"/>
      <sheetName val="MonthlySum"/>
      <sheetName val="Rcpt08"/>
      <sheetName val="ProvVsTermRev"/>
      <sheetName val="PTMthsRev"/>
      <sheetName val="ProvVsTermRec"/>
      <sheetName val="PTMthsRec"/>
      <sheetName val="Accrual"/>
      <sheetName val="FinalCoTax"/>
      <sheetName val="OldForecasts"/>
      <sheetName val="AllRec"/>
      <sheetName val="NewRex"/>
      <sheetName val="GrandRec"/>
      <sheetName val="Funds"/>
      <sheetName val="LossSum"/>
      <sheetName val="PandL"/>
      <sheetName val="AnnualSum"/>
      <sheetName val="SumAll"/>
      <sheetName val="SumWide"/>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ETRdata"/>
      <sheetName val="ETR1"/>
      <sheetName val="ETR2"/>
      <sheetName val="ETR3"/>
      <sheetName val="ETR4"/>
      <sheetName val="ETR5"/>
      <sheetName val="Alldivs"/>
      <sheetName val="Reckon"/>
      <sheetName val="Chart 1"/>
    </sheetNames>
    <sheetDataSet>
      <sheetData sheetId="0" refreshError="1"/>
      <sheetData sheetId="1">
        <row r="3">
          <cell r="D3" t="str">
            <v>2008 NEFU</v>
          </cell>
        </row>
        <row r="5">
          <cell r="E5">
            <v>2008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ow r="25">
          <cell r="E25">
            <v>6</v>
          </cell>
        </row>
        <row r="27">
          <cell r="E27">
            <v>14</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Weekly Reporting"/>
      <sheetName val="Database Codes"/>
      <sheetName val="Database"/>
      <sheetName val="Aggregation 1"/>
      <sheetName val="Aggregation 2"/>
      <sheetName val="Circ for Updates"/>
      <sheetName val="Pivot - Summary"/>
      <sheetName val="Pivot - Sources"/>
      <sheetName val="Pivot - BEFU"/>
      <sheetName val="Report - Summary"/>
      <sheetName val="Summary 27 Sep"/>
      <sheetName val="Summary 20 Sep"/>
      <sheetName val="Summary 16 August"/>
      <sheetName val="Pivot - Published Report"/>
      <sheetName val="DIA Response Costs"/>
      <sheetName val="DIA Email"/>
      <sheetName val="Circ for HYEFU 2012"/>
      <sheetName val="Pivot - Cash"/>
      <sheetName val="Summary 4 October"/>
    </sheetNames>
    <sheetDataSet>
      <sheetData sheetId="0" refreshError="1"/>
      <sheetData sheetId="1" refreshError="1"/>
      <sheetData sheetId="2" refreshError="1">
        <row r="8">
          <cell r="A8" t="str">
            <v>Horizontal Infrastructure - Water</v>
          </cell>
        </row>
        <row r="9">
          <cell r="A9" t="str">
            <v>Horizontal Infrastructure - Roading</v>
          </cell>
        </row>
        <row r="10">
          <cell r="A10" t="str">
            <v>Response Costs</v>
          </cell>
        </row>
        <row r="11">
          <cell r="A11" t="str">
            <v>Infra Local Roads - Potential CERF Share</v>
          </cell>
        </row>
        <row r="12">
          <cell r="A12" t="str">
            <v>Housing - Emergency and Temporary</v>
          </cell>
        </row>
        <row r="13">
          <cell r="A13" t="str">
            <v>State-Owned Assets - Repairs</v>
          </cell>
        </row>
        <row r="14">
          <cell r="A14" t="str">
            <v>Welfare - ESS, JLC and TAA</v>
          </cell>
        </row>
        <row r="15">
          <cell r="A15" t="str">
            <v>Demolition Costs</v>
          </cell>
        </row>
        <row r="16">
          <cell r="A16" t="str">
            <v>AMI/SRES Insurance</v>
          </cell>
        </row>
        <row r="17">
          <cell r="A17" t="str">
            <v>Tertiary - Extra Trade Training</v>
          </cell>
        </row>
        <row r="18">
          <cell r="A18" t="str">
            <v>CERA Departmental Funding</v>
          </cell>
        </row>
        <row r="19">
          <cell r="A19" t="str">
            <v>Land Zoning</v>
          </cell>
        </row>
        <row r="20">
          <cell r="A20" t="str">
            <v>Land Remediation (Post Sep 2010)</v>
          </cell>
        </row>
        <row r="21">
          <cell r="A21" t="str">
            <v>Land Zoning Contingency</v>
          </cell>
        </row>
        <row r="22">
          <cell r="A22" t="str">
            <v>Central City Recovery</v>
          </cell>
        </row>
        <row r="23">
          <cell r="A23" t="str">
            <v>Other</v>
          </cell>
        </row>
        <row r="24">
          <cell r="A24" t="str">
            <v>Contingency</v>
          </cell>
        </row>
        <row r="28">
          <cell r="A28" t="str">
            <v>Local Infrastructure</v>
          </cell>
        </row>
        <row r="29">
          <cell r="A29" t="str">
            <v>Central City Recovery</v>
          </cell>
        </row>
        <row r="30">
          <cell r="A30" t="str">
            <v>Welfare Support</v>
          </cell>
        </row>
        <row r="31">
          <cell r="A31" t="str">
            <v>Southern Response Support Package</v>
          </cell>
        </row>
        <row r="32">
          <cell r="A32" t="str">
            <v>Land Zoning</v>
          </cell>
        </row>
        <row r="33">
          <cell r="A33" t="str">
            <v>Other Costs</v>
          </cell>
        </row>
        <row r="34">
          <cell r="A34" t="str">
            <v>Estimation Contingency</v>
          </cell>
        </row>
        <row r="35">
          <cell r="A35" t="str">
            <v>Yet to be Allocated</v>
          </cell>
        </row>
        <row r="39">
          <cell r="A39" t="str">
            <v>Absorbed</v>
          </cell>
        </row>
        <row r="40">
          <cell r="A40" t="str">
            <v>New Funding</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orm"/>
      <sheetName val="Position"/>
      <sheetName val="Mvts in equity"/>
      <sheetName val="Cash flows"/>
      <sheetName val="Borrowings"/>
      <sheetName val="Mkt values"/>
      <sheetName val="Maturity"/>
      <sheetName val="Movements"/>
      <sheetName val="Commitments"/>
      <sheetName val="Notes 1-5"/>
      <sheetName val="Notes 6,7,8"/>
      <sheetName val="SOE CE Fin Perf"/>
      <sheetName val="SOE CE BS"/>
      <sheetName val="SOE CE Summary"/>
      <sheetName val="Notes 10 - 13"/>
      <sheetName val="Note 15"/>
      <sheetName val="Note 16"/>
      <sheetName val="Note 17"/>
      <sheetName val="note 19"/>
      <sheetName val="Xchecks"/>
      <sheetName val="analysis accounts"/>
      <sheetName val="consistency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parameters"/>
      <sheetName val="Economic data"/>
      <sheetName val="Fiscal data"/>
      <sheetName val="Elasticity data"/>
      <sheetName val="Calculation &amp; Results"/>
      <sheetName val="cab"/>
      <sheetName val="Inverse CAB"/>
      <sheetName val="Historical results"/>
      <sheetName val="Cyclically adj balance vsOBEGAL"/>
      <sheetName val="BEFU Table"/>
      <sheetName val="Chart1"/>
      <sheetName val="Sheet1"/>
      <sheetName val="Historical results (2)"/>
      <sheetName val="Sheet3"/>
      <sheetName val="Sheet6"/>
      <sheetName val="Sheet7"/>
    </sheetNames>
    <sheetDataSet>
      <sheetData sheetId="0"/>
      <sheetData sheetId="1" refreshError="1"/>
      <sheetData sheetId="2" refreshError="1"/>
      <sheetData sheetId="3" refreshError="1"/>
      <sheetData sheetId="4" refreshError="1"/>
      <sheetData sheetId="5" refreshError="1"/>
      <sheetData sheetId="6" refreshError="1"/>
      <sheetData sheetId="7">
        <row r="47">
          <cell r="D47">
            <v>9.3062176691348E-3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UOMI"/>
      <sheetName val="NRWTByPayer"/>
      <sheetName val="NRWTListed"/>
      <sheetName val="NRWTNoms"/>
      <sheetName val="OutturnData"/>
      <sheetName val="MacroInputs"/>
      <sheetName val="NZSFund"/>
      <sheetName val="ExAdj"/>
      <sheetName val="OpSurp"/>
      <sheetName val="AnnToQtr"/>
      <sheetName val="FIRST"/>
      <sheetName val="NRWT"/>
      <sheetName val="NRWTRex"/>
      <sheetName val="NRWTSumm"/>
      <sheetName val="FDWPbyPayer"/>
      <sheetName val="FDWP"/>
      <sheetName val="FDWPRex"/>
      <sheetName val="Dividends"/>
      <sheetName val="DWT"/>
      <sheetName val="DWTRex"/>
      <sheetName val="DWTSumm"/>
      <sheetName val="DWTDtl"/>
      <sheetName val="LossEqns"/>
      <sheetName val="ScratchPad"/>
      <sheetName val="Forecast"/>
      <sheetName val="Funds"/>
      <sheetName val="PandL"/>
      <sheetName val="MonthlySum"/>
      <sheetName val="AnnualSum"/>
      <sheetName val="AllRec"/>
      <sheetName val="SumAll"/>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Reckon"/>
      <sheetName val="ETRdata"/>
      <sheetName val="ETR1"/>
      <sheetName val="ETR2"/>
      <sheetName val="ETR3"/>
      <sheetName val="ETR4"/>
      <sheetName val="Alldiv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3">
          <cell r="C3" t="str">
            <v>2005 PREFU</v>
          </cell>
          <cell r="D3" t="str">
            <v>2005 BEFU</v>
          </cell>
          <cell r="E3" t="str">
            <v>2004 DEFU</v>
          </cell>
          <cell r="F3" t="str">
            <v>2005 PREFU</v>
          </cell>
          <cell r="G3" t="str">
            <v>2005 BEFU</v>
          </cell>
          <cell r="H3" t="str">
            <v>2004 DEFU</v>
          </cell>
          <cell r="I3" t="str">
            <v>2005 PREFU</v>
          </cell>
          <cell r="J3" t="str">
            <v>2005 BEFU</v>
          </cell>
          <cell r="K3" t="str">
            <v>2004 DEFU</v>
          </cell>
        </row>
        <row r="21">
          <cell r="E21">
            <v>1</v>
          </cell>
        </row>
        <row r="23">
          <cell r="E23">
            <v>15</v>
          </cell>
        </row>
      </sheetData>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Tables"/>
      <sheetName val="Capital"/>
      <sheetName val="Savings"/>
      <sheetName val="Maori related"/>
      <sheetName val="Speaker"/>
      <sheetName val="Act"/>
      <sheetName val="Maori"/>
      <sheetName val="United_Future"/>
      <sheetName val="Key"/>
      <sheetName val="English"/>
      <sheetName val="Brownlee"/>
      <sheetName val="Power"/>
      <sheetName val="Ryall"/>
      <sheetName val="N_Smith"/>
      <sheetName val="Collins"/>
      <sheetName val="Tolley"/>
      <sheetName val="Finlayson"/>
      <sheetName val="D_Carter"/>
      <sheetName val="McCully"/>
      <sheetName val="Groser"/>
      <sheetName val="Mapp"/>
      <sheetName val="Joyce"/>
      <sheetName val="Te_Heuheu"/>
      <sheetName val="Bennett"/>
      <sheetName val="Heatley"/>
      <sheetName val="Wong"/>
      <sheetName val="Coleman"/>
      <sheetName val="Wilkinson"/>
      <sheetName val="Williamson"/>
      <sheetName val="Worth"/>
      <sheetName val="J_Carter"/>
      <sheetName val="Adjustments"/>
      <sheetName val="Cabinet_Decisions"/>
      <sheetName val="Contingency item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1"/>
      <sheetName val="Other assets - indexed"/>
      <sheetName val="Other assets - normal"/>
      <sheetName val="Trust v company v direct"/>
      <sheetName val="Bond v rental housing"/>
      <sheetName val="40% saving"/>
      <sheetName val="Indexation"/>
      <sheetName val="Indexation (2)"/>
      <sheetName val="Directly held"/>
      <sheetName val="Tax gap - Hypothetical person"/>
      <sheetName val="Tax gap"/>
      <sheetName val="Tax gap (2)"/>
      <sheetName val="Tax gap (3)"/>
      <sheetName val="Nordic @ 17.5"/>
      <sheetName val="Simplified nordic"/>
      <sheetName val="Sheet2"/>
      <sheetName val="Directly held v2"/>
      <sheetName val="Company"/>
    </sheetNames>
    <sheetDataSet>
      <sheetData sheetId="0" refreshError="1"/>
      <sheetData sheetId="1" refreshError="1"/>
      <sheetData sheetId="2">
        <row r="4">
          <cell r="A4">
            <v>0.01</v>
          </cell>
        </row>
      </sheetData>
      <sheetData sheetId="3" refreshError="1"/>
      <sheetData sheetId="4">
        <row r="3">
          <cell r="B3">
            <v>0.06</v>
          </cell>
        </row>
        <row r="4">
          <cell r="B4">
            <v>0.03</v>
          </cell>
        </row>
        <row r="5">
          <cell r="B5">
            <v>0.03</v>
          </cell>
        </row>
        <row r="6">
          <cell r="B6">
            <v>2.5000000000000001E-2</v>
          </cell>
        </row>
        <row r="7">
          <cell r="B7">
            <v>100</v>
          </cell>
        </row>
      </sheetData>
      <sheetData sheetId="5">
        <row r="10">
          <cell r="B10">
            <v>0.4</v>
          </cell>
        </row>
      </sheetData>
      <sheetData sheetId="6" refreshError="1"/>
      <sheetData sheetId="7" refreshError="1"/>
      <sheetData sheetId="8" refreshError="1"/>
      <sheetData sheetId="9" refreshError="1"/>
      <sheetData sheetId="10">
        <row r="3">
          <cell r="B3">
            <v>100</v>
          </cell>
        </row>
        <row r="4">
          <cell r="B4">
            <v>0.06</v>
          </cell>
        </row>
      </sheetData>
      <sheetData sheetId="11" refreshError="1"/>
      <sheetData sheetId="12" refreshError="1"/>
      <sheetData sheetId="13">
        <row r="184">
          <cell r="O184">
            <v>4.9499999999999995E-2</v>
          </cell>
        </row>
      </sheetData>
      <sheetData sheetId="14" refreshError="1"/>
      <sheetData sheetId="15" refreshError="1"/>
      <sheetData sheetId="16" refreshError="1"/>
      <sheetData sheetId="1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comp NGAP (Adv&amp;Emg)"/>
      <sheetName val="Panel 1"/>
      <sheetName val="Panel 2"/>
      <sheetName val="Panel 3"/>
      <sheetName val="Panel 4"/>
      <sheetName val="Panel 5"/>
      <sheetName val="ChartData"/>
      <sheetName val="Prnt"/>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budget.govt.nz/budget/forecasts/befu2017"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abSelected="1" workbookViewId="0"/>
  </sheetViews>
  <sheetFormatPr defaultRowHeight="15" x14ac:dyDescent="0.25"/>
  <cols>
    <col min="1" max="1" width="156" customWidth="1"/>
  </cols>
  <sheetData>
    <row r="1" spans="1:1" ht="18" x14ac:dyDescent="0.25">
      <c r="A1" s="516" t="s">
        <v>5</v>
      </c>
    </row>
    <row r="2" spans="1:1" x14ac:dyDescent="0.25">
      <c r="A2" s="517" t="s">
        <v>4</v>
      </c>
    </row>
    <row r="3" spans="1:1" x14ac:dyDescent="0.25">
      <c r="A3" s="517"/>
    </row>
    <row r="4" spans="1:1" x14ac:dyDescent="0.25">
      <c r="A4" s="517" t="s">
        <v>0</v>
      </c>
    </row>
    <row r="5" spans="1:1" x14ac:dyDescent="0.25">
      <c r="A5" s="518" t="s">
        <v>404</v>
      </c>
    </row>
    <row r="6" spans="1:1" x14ac:dyDescent="0.25">
      <c r="A6" s="518" t="s">
        <v>406</v>
      </c>
    </row>
    <row r="7" spans="1:1" x14ac:dyDescent="0.25">
      <c r="A7" s="517"/>
    </row>
    <row r="8" spans="1:1" ht="26.25" x14ac:dyDescent="0.25">
      <c r="A8" s="517" t="s">
        <v>405</v>
      </c>
    </row>
    <row r="9" spans="1:1" x14ac:dyDescent="0.25">
      <c r="A9" s="519"/>
    </row>
    <row r="10" spans="1:1" x14ac:dyDescent="0.25">
      <c r="A10" s="519"/>
    </row>
    <row r="11" spans="1:1" x14ac:dyDescent="0.25">
      <c r="A11" s="520" t="s">
        <v>1</v>
      </c>
    </row>
    <row r="12" spans="1:1" x14ac:dyDescent="0.25">
      <c r="A12" s="521"/>
    </row>
    <row r="13" spans="1:1" x14ac:dyDescent="0.25">
      <c r="A13" s="521"/>
    </row>
    <row r="14" spans="1:1" ht="26.25" x14ac:dyDescent="0.25">
      <c r="A14" s="521" t="s">
        <v>2</v>
      </c>
    </row>
    <row r="15" spans="1:1" ht="39" x14ac:dyDescent="0.25">
      <c r="A15" s="521" t="s">
        <v>3</v>
      </c>
    </row>
  </sheetData>
  <hyperlinks>
    <hyperlink ref="A6" r:id="rId1" display="http://www.budget.govt.nz/budget/forecasts/befu2017"/>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R124"/>
  <sheetViews>
    <sheetView zoomScaleNormal="100" workbookViewId="0">
      <selection activeCell="F35" sqref="F35"/>
    </sheetView>
  </sheetViews>
  <sheetFormatPr defaultColWidth="9.140625" defaultRowHeight="16.5" x14ac:dyDescent="0.3"/>
  <cols>
    <col min="1" max="1" width="9.140625" style="28"/>
    <col min="2" max="3" width="17" style="28" customWidth="1"/>
    <col min="4" max="4" width="23.7109375" style="28" bestFit="1" customWidth="1"/>
    <col min="5" max="5" width="9.42578125" style="28" bestFit="1" customWidth="1"/>
    <col min="6" max="6" width="9.7109375" style="72" bestFit="1" customWidth="1"/>
    <col min="7" max="7" width="9.7109375" style="72" customWidth="1"/>
    <col min="8" max="8" width="12" style="28" bestFit="1" customWidth="1"/>
    <col min="9" max="9" width="9.42578125" style="28" bestFit="1" customWidth="1"/>
    <col min="10" max="12" width="9.140625" style="28"/>
    <col min="13" max="13" width="9.7109375" style="28" bestFit="1" customWidth="1"/>
    <col min="14" max="14" width="12" style="28" bestFit="1" customWidth="1"/>
    <col min="15" max="16384" width="9.140625" style="28"/>
  </cols>
  <sheetData>
    <row r="1" spans="1:11" x14ac:dyDescent="0.3">
      <c r="A1" s="27" t="s">
        <v>83</v>
      </c>
      <c r="B1" s="7"/>
      <c r="C1" s="7"/>
      <c r="D1" s="67"/>
    </row>
    <row r="2" spans="1:11" x14ac:dyDescent="0.3">
      <c r="A2" s="61" t="s">
        <v>80</v>
      </c>
      <c r="B2" s="7"/>
      <c r="C2" s="7"/>
      <c r="D2" s="67"/>
    </row>
    <row r="3" spans="1:11" x14ac:dyDescent="0.3">
      <c r="E3" s="67"/>
      <c r="F3" s="67"/>
      <c r="G3" s="67"/>
      <c r="I3" s="67"/>
      <c r="J3" s="67"/>
      <c r="K3" s="67"/>
    </row>
    <row r="4" spans="1:11" x14ac:dyDescent="0.3">
      <c r="E4" s="73"/>
      <c r="F4" s="28"/>
      <c r="G4" s="28"/>
      <c r="I4" s="73"/>
    </row>
    <row r="5" spans="1:11" x14ac:dyDescent="0.3">
      <c r="B5" s="28" t="s">
        <v>81</v>
      </c>
      <c r="C5" s="28" t="s">
        <v>82</v>
      </c>
      <c r="E5" s="73"/>
      <c r="F5" s="28"/>
      <c r="G5" s="28"/>
      <c r="I5" s="73"/>
    </row>
    <row r="6" spans="1:11" x14ac:dyDescent="0.3">
      <c r="A6" s="63">
        <v>36678</v>
      </c>
      <c r="B6" s="64">
        <v>6672</v>
      </c>
      <c r="C6" s="64">
        <v>6672</v>
      </c>
      <c r="D6" s="64"/>
      <c r="E6" s="73"/>
      <c r="F6" s="28"/>
      <c r="G6" s="28"/>
      <c r="I6" s="73"/>
    </row>
    <row r="7" spans="1:11" x14ac:dyDescent="0.3">
      <c r="A7" s="63">
        <v>36770</v>
      </c>
      <c r="B7" s="64">
        <v>6768</v>
      </c>
      <c r="C7" s="64">
        <v>6768</v>
      </c>
      <c r="D7" s="64"/>
      <c r="E7" s="73"/>
      <c r="F7" s="28"/>
      <c r="G7" s="28"/>
      <c r="I7" s="73"/>
    </row>
    <row r="8" spans="1:11" x14ac:dyDescent="0.3">
      <c r="A8" s="63">
        <v>36861</v>
      </c>
      <c r="B8" s="64">
        <v>6826</v>
      </c>
      <c r="C8" s="64">
        <v>6826</v>
      </c>
      <c r="D8" s="64"/>
      <c r="E8" s="73"/>
      <c r="F8" s="28"/>
      <c r="G8" s="28"/>
      <c r="I8" s="73"/>
    </row>
    <row r="9" spans="1:11" x14ac:dyDescent="0.3">
      <c r="A9" s="63">
        <v>36951</v>
      </c>
      <c r="B9" s="64">
        <v>6972</v>
      </c>
      <c r="C9" s="64">
        <v>6972</v>
      </c>
      <c r="D9" s="64"/>
      <c r="E9" s="73"/>
      <c r="F9" s="28"/>
      <c r="G9" s="28"/>
      <c r="I9" s="73"/>
    </row>
    <row r="10" spans="1:11" x14ac:dyDescent="0.3">
      <c r="A10" s="63">
        <v>37043</v>
      </c>
      <c r="B10" s="64">
        <v>7076</v>
      </c>
      <c r="C10" s="64">
        <v>7076</v>
      </c>
      <c r="D10" s="64"/>
      <c r="E10" s="73"/>
      <c r="F10" s="28"/>
      <c r="G10" s="28"/>
      <c r="I10" s="73"/>
    </row>
    <row r="11" spans="1:11" x14ac:dyDescent="0.3">
      <c r="A11" s="63">
        <v>37135</v>
      </c>
      <c r="B11" s="64">
        <v>7075</v>
      </c>
      <c r="C11" s="64">
        <v>7075</v>
      </c>
      <c r="D11" s="64"/>
      <c r="E11" s="73"/>
      <c r="F11" s="28"/>
      <c r="G11" s="28"/>
      <c r="I11" s="73"/>
    </row>
    <row r="12" spans="1:11" x14ac:dyDescent="0.3">
      <c r="A12" s="63">
        <v>37226</v>
      </c>
      <c r="B12" s="64">
        <v>7075</v>
      </c>
      <c r="C12" s="64">
        <v>7075</v>
      </c>
      <c r="D12" s="64"/>
      <c r="E12" s="73"/>
      <c r="F12" s="28"/>
      <c r="G12" s="28"/>
      <c r="I12" s="73"/>
    </row>
    <row r="13" spans="1:11" x14ac:dyDescent="0.3">
      <c r="A13" s="63">
        <v>37316</v>
      </c>
      <c r="B13" s="64">
        <v>7120</v>
      </c>
      <c r="C13" s="64">
        <v>7120</v>
      </c>
      <c r="D13" s="64"/>
      <c r="E13" s="73"/>
      <c r="F13" s="28"/>
      <c r="G13" s="28"/>
      <c r="I13" s="73"/>
    </row>
    <row r="14" spans="1:11" x14ac:dyDescent="0.3">
      <c r="A14" s="63">
        <v>37408</v>
      </c>
      <c r="B14" s="64">
        <v>7188</v>
      </c>
      <c r="C14" s="64">
        <v>7188</v>
      </c>
      <c r="D14" s="64"/>
      <c r="E14" s="73"/>
      <c r="F14" s="28"/>
      <c r="G14" s="28"/>
      <c r="I14" s="73"/>
    </row>
    <row r="15" spans="1:11" x14ac:dyDescent="0.3">
      <c r="A15" s="63">
        <v>37500</v>
      </c>
      <c r="B15" s="64">
        <v>7213</v>
      </c>
      <c r="C15" s="64">
        <v>7213</v>
      </c>
      <c r="D15" s="64"/>
      <c r="E15" s="73"/>
      <c r="F15" s="28"/>
      <c r="G15" s="28"/>
      <c r="I15" s="73"/>
    </row>
    <row r="16" spans="1:11" x14ac:dyDescent="0.3">
      <c r="A16" s="63">
        <v>37591</v>
      </c>
      <c r="B16" s="64">
        <v>7205</v>
      </c>
      <c r="C16" s="64">
        <v>7205</v>
      </c>
      <c r="D16" s="64"/>
      <c r="E16" s="73"/>
      <c r="F16" s="28"/>
      <c r="G16" s="28"/>
      <c r="I16" s="73"/>
    </row>
    <row r="17" spans="1:9" x14ac:dyDescent="0.3">
      <c r="A17" s="63">
        <v>37681</v>
      </c>
      <c r="B17" s="64">
        <v>7215</v>
      </c>
      <c r="C17" s="64">
        <v>7215</v>
      </c>
      <c r="D17" s="64"/>
      <c r="E17" s="73"/>
      <c r="F17" s="28"/>
      <c r="G17" s="28"/>
      <c r="I17" s="73"/>
    </row>
    <row r="18" spans="1:9" x14ac:dyDescent="0.3">
      <c r="A18" s="63">
        <v>37773</v>
      </c>
      <c r="B18" s="64">
        <v>7331</v>
      </c>
      <c r="C18" s="64">
        <v>7331</v>
      </c>
      <c r="D18" s="64"/>
      <c r="E18" s="73"/>
      <c r="F18" s="28"/>
      <c r="G18" s="28"/>
      <c r="I18" s="73"/>
    </row>
    <row r="19" spans="1:9" x14ac:dyDescent="0.3">
      <c r="A19" s="63">
        <v>37865</v>
      </c>
      <c r="B19" s="64">
        <v>7525</v>
      </c>
      <c r="C19" s="64">
        <v>7525</v>
      </c>
      <c r="D19" s="64"/>
      <c r="E19" s="73"/>
      <c r="F19" s="28"/>
      <c r="G19" s="28"/>
      <c r="I19" s="73"/>
    </row>
    <row r="20" spans="1:9" x14ac:dyDescent="0.3">
      <c r="A20" s="63">
        <v>37956</v>
      </c>
      <c r="B20" s="64">
        <v>7637</v>
      </c>
      <c r="C20" s="64">
        <v>7637</v>
      </c>
      <c r="D20" s="64"/>
      <c r="E20" s="73"/>
      <c r="F20" s="28"/>
      <c r="G20" s="28"/>
      <c r="I20" s="73"/>
    </row>
    <row r="21" spans="1:9" x14ac:dyDescent="0.3">
      <c r="A21" s="63">
        <v>38047</v>
      </c>
      <c r="B21" s="64">
        <v>7689</v>
      </c>
      <c r="C21" s="64">
        <v>7689</v>
      </c>
      <c r="D21" s="64"/>
      <c r="E21" s="73"/>
      <c r="F21" s="28"/>
      <c r="G21" s="28"/>
      <c r="I21" s="73"/>
    </row>
    <row r="22" spans="1:9" x14ac:dyDescent="0.3">
      <c r="A22" s="63">
        <v>38139</v>
      </c>
      <c r="B22" s="64">
        <v>7741</v>
      </c>
      <c r="C22" s="64">
        <v>7741</v>
      </c>
      <c r="D22" s="64"/>
      <c r="E22" s="73"/>
      <c r="F22" s="28"/>
      <c r="G22" s="28"/>
      <c r="I22" s="73"/>
    </row>
    <row r="23" spans="1:9" x14ac:dyDescent="0.3">
      <c r="A23" s="63">
        <v>38231</v>
      </c>
      <c r="B23" s="64">
        <v>7788</v>
      </c>
      <c r="C23" s="64">
        <v>7788</v>
      </c>
      <c r="D23" s="64"/>
      <c r="E23" s="73"/>
      <c r="F23" s="28"/>
      <c r="G23" s="28"/>
      <c r="I23" s="73"/>
    </row>
    <row r="24" spans="1:9" x14ac:dyDescent="0.3">
      <c r="A24" s="63">
        <v>38322</v>
      </c>
      <c r="B24" s="64">
        <v>7956</v>
      </c>
      <c r="C24" s="64">
        <v>7956</v>
      </c>
      <c r="D24" s="64"/>
      <c r="E24" s="73"/>
      <c r="F24" s="28"/>
      <c r="G24" s="28"/>
      <c r="I24" s="73"/>
    </row>
    <row r="25" spans="1:9" x14ac:dyDescent="0.3">
      <c r="A25" s="63">
        <v>38412</v>
      </c>
      <c r="B25" s="64">
        <v>8133</v>
      </c>
      <c r="C25" s="64">
        <v>8133</v>
      </c>
      <c r="D25" s="64"/>
      <c r="E25" s="73"/>
      <c r="F25" s="28"/>
      <c r="G25" s="28"/>
      <c r="I25" s="73"/>
    </row>
    <row r="26" spans="1:9" x14ac:dyDescent="0.3">
      <c r="A26" s="63">
        <v>38504</v>
      </c>
      <c r="B26" s="64">
        <v>8353</v>
      </c>
      <c r="C26" s="64">
        <v>8354</v>
      </c>
      <c r="D26" s="64"/>
      <c r="E26" s="73"/>
      <c r="F26" s="28"/>
      <c r="G26" s="28"/>
      <c r="I26" s="73"/>
    </row>
    <row r="27" spans="1:9" x14ac:dyDescent="0.3">
      <c r="A27" s="63">
        <v>38596</v>
      </c>
      <c r="B27" s="64">
        <v>8390</v>
      </c>
      <c r="C27" s="64">
        <v>8391</v>
      </c>
      <c r="D27" s="64"/>
      <c r="E27" s="73"/>
      <c r="F27" s="28"/>
      <c r="G27" s="28"/>
      <c r="I27" s="73"/>
    </row>
    <row r="28" spans="1:9" x14ac:dyDescent="0.3">
      <c r="A28" s="63">
        <v>38687</v>
      </c>
      <c r="B28" s="64">
        <v>8505</v>
      </c>
      <c r="C28" s="64">
        <v>8505</v>
      </c>
      <c r="D28" s="64"/>
      <c r="E28" s="73"/>
      <c r="F28" s="28"/>
      <c r="G28" s="28"/>
      <c r="I28" s="73"/>
    </row>
    <row r="29" spans="1:9" x14ac:dyDescent="0.3">
      <c r="A29" s="63">
        <v>38777</v>
      </c>
      <c r="B29" s="64">
        <v>8620</v>
      </c>
      <c r="C29" s="64">
        <v>8621</v>
      </c>
      <c r="D29" s="64"/>
      <c r="E29" s="73"/>
      <c r="F29" s="28"/>
      <c r="G29" s="28"/>
      <c r="I29" s="73"/>
    </row>
    <row r="30" spans="1:9" x14ac:dyDescent="0.3">
      <c r="A30" s="63">
        <v>38869</v>
      </c>
      <c r="B30" s="64">
        <v>8677</v>
      </c>
      <c r="C30" s="64">
        <v>8678</v>
      </c>
      <c r="D30" s="64"/>
      <c r="E30" s="73"/>
      <c r="F30" s="28"/>
      <c r="G30" s="28"/>
      <c r="I30" s="73"/>
    </row>
    <row r="31" spans="1:9" x14ac:dyDescent="0.3">
      <c r="A31" s="63">
        <v>38961</v>
      </c>
      <c r="B31" s="64">
        <v>8786</v>
      </c>
      <c r="C31" s="64">
        <v>8786</v>
      </c>
      <c r="D31" s="64"/>
      <c r="E31" s="73"/>
      <c r="F31" s="28"/>
      <c r="G31" s="28"/>
      <c r="I31" s="73"/>
    </row>
    <row r="32" spans="1:9" x14ac:dyDescent="0.3">
      <c r="A32" s="63">
        <v>39052</v>
      </c>
      <c r="B32" s="64">
        <v>8841</v>
      </c>
      <c r="C32" s="64">
        <v>8839</v>
      </c>
      <c r="D32" s="64"/>
      <c r="E32" s="73"/>
      <c r="F32" s="28"/>
      <c r="G32" s="28"/>
      <c r="I32" s="73"/>
    </row>
    <row r="33" spans="1:9" x14ac:dyDescent="0.3">
      <c r="A33" s="63">
        <v>39142</v>
      </c>
      <c r="B33" s="64">
        <v>8893</v>
      </c>
      <c r="C33" s="64">
        <v>8891</v>
      </c>
      <c r="D33" s="64"/>
      <c r="E33" s="73"/>
      <c r="F33" s="28"/>
      <c r="G33" s="28"/>
      <c r="I33" s="73"/>
    </row>
    <row r="34" spans="1:9" x14ac:dyDescent="0.3">
      <c r="A34" s="63">
        <v>39234</v>
      </c>
      <c r="B34" s="64">
        <v>9116</v>
      </c>
      <c r="C34" s="64">
        <v>9119</v>
      </c>
      <c r="D34" s="64"/>
      <c r="E34" s="73"/>
      <c r="F34" s="28"/>
      <c r="G34" s="28"/>
      <c r="I34" s="73"/>
    </row>
    <row r="35" spans="1:9" x14ac:dyDescent="0.3">
      <c r="A35" s="63">
        <v>39326</v>
      </c>
      <c r="B35" s="64">
        <v>9199</v>
      </c>
      <c r="C35" s="64">
        <v>9199</v>
      </c>
      <c r="D35" s="64"/>
      <c r="E35" s="73"/>
      <c r="F35" s="28"/>
      <c r="G35" s="28"/>
      <c r="I35" s="73"/>
    </row>
    <row r="36" spans="1:9" x14ac:dyDescent="0.3">
      <c r="A36" s="63">
        <v>39417</v>
      </c>
      <c r="B36" s="64">
        <v>9209</v>
      </c>
      <c r="C36" s="64">
        <v>9209</v>
      </c>
      <c r="D36" s="64"/>
      <c r="E36" s="73"/>
      <c r="F36" s="28"/>
      <c r="G36" s="28"/>
      <c r="I36" s="73"/>
    </row>
    <row r="37" spans="1:9" x14ac:dyDescent="0.3">
      <c r="A37" s="63">
        <v>39508</v>
      </c>
      <c r="B37" s="64">
        <v>9348</v>
      </c>
      <c r="C37" s="64">
        <v>9344</v>
      </c>
      <c r="D37" s="64"/>
      <c r="E37" s="73"/>
      <c r="F37" s="28"/>
      <c r="G37" s="28"/>
      <c r="I37" s="73"/>
    </row>
    <row r="38" spans="1:9" x14ac:dyDescent="0.3">
      <c r="A38" s="63">
        <v>39600</v>
      </c>
      <c r="B38" s="64">
        <v>9433</v>
      </c>
      <c r="C38" s="64">
        <v>9429</v>
      </c>
      <c r="D38" s="64"/>
      <c r="E38" s="73"/>
      <c r="F38" s="28"/>
      <c r="G38" s="28"/>
      <c r="I38" s="73"/>
    </row>
    <row r="39" spans="1:9" x14ac:dyDescent="0.3">
      <c r="A39" s="63">
        <v>39692</v>
      </c>
      <c r="B39" s="64">
        <v>9505</v>
      </c>
      <c r="C39" s="64">
        <v>9507</v>
      </c>
      <c r="D39" s="64"/>
      <c r="E39" s="73"/>
      <c r="F39" s="28"/>
      <c r="G39" s="28"/>
      <c r="I39" s="73"/>
    </row>
    <row r="40" spans="1:9" x14ac:dyDescent="0.3">
      <c r="A40" s="63">
        <v>39783</v>
      </c>
      <c r="B40" s="64">
        <v>9713</v>
      </c>
      <c r="C40" s="64">
        <v>9713</v>
      </c>
      <c r="D40" s="64"/>
      <c r="E40" s="73"/>
      <c r="F40" s="28"/>
      <c r="G40" s="28"/>
      <c r="I40" s="73"/>
    </row>
    <row r="41" spans="1:9" x14ac:dyDescent="0.3">
      <c r="A41" s="63">
        <v>39873</v>
      </c>
      <c r="B41" s="64">
        <v>9694</v>
      </c>
      <c r="C41" s="64">
        <v>9696</v>
      </c>
      <c r="D41" s="64"/>
      <c r="E41" s="73"/>
      <c r="F41" s="28"/>
      <c r="G41" s="28"/>
      <c r="I41" s="73"/>
    </row>
    <row r="42" spans="1:9" x14ac:dyDescent="0.3">
      <c r="A42" s="63">
        <v>39965</v>
      </c>
      <c r="B42" s="64">
        <v>9506</v>
      </c>
      <c r="C42" s="64">
        <v>9499</v>
      </c>
      <c r="D42" s="64"/>
      <c r="E42" s="73"/>
      <c r="F42" s="28"/>
      <c r="G42" s="28"/>
      <c r="I42" s="73"/>
    </row>
    <row r="43" spans="1:9" x14ac:dyDescent="0.3">
      <c r="A43" s="63">
        <v>40057</v>
      </c>
      <c r="B43" s="64">
        <v>9592</v>
      </c>
      <c r="C43" s="64">
        <v>9599</v>
      </c>
      <c r="D43" s="64"/>
      <c r="E43" s="73"/>
      <c r="F43" s="28"/>
      <c r="G43" s="28"/>
      <c r="I43" s="73"/>
    </row>
    <row r="44" spans="1:9" x14ac:dyDescent="0.3">
      <c r="A44" s="63">
        <v>40148</v>
      </c>
      <c r="B44" s="64">
        <v>9561</v>
      </c>
      <c r="C44" s="64">
        <v>9560</v>
      </c>
      <c r="D44" s="64"/>
      <c r="E44" s="73"/>
      <c r="F44" s="28"/>
      <c r="G44" s="28"/>
      <c r="I44" s="73"/>
    </row>
    <row r="45" spans="1:9" x14ac:dyDescent="0.3">
      <c r="A45" s="63">
        <v>40238</v>
      </c>
      <c r="B45" s="64">
        <v>9505</v>
      </c>
      <c r="C45" s="64">
        <v>9505</v>
      </c>
      <c r="D45" s="64"/>
      <c r="E45" s="73"/>
      <c r="F45" s="28"/>
      <c r="G45" s="28"/>
      <c r="I45" s="73"/>
    </row>
    <row r="46" spans="1:9" x14ac:dyDescent="0.3">
      <c r="A46" s="63">
        <v>40330</v>
      </c>
      <c r="B46" s="64">
        <v>9602</v>
      </c>
      <c r="C46" s="64">
        <v>9604</v>
      </c>
      <c r="D46" s="64"/>
      <c r="E46" s="73"/>
      <c r="F46" s="28"/>
      <c r="G46" s="28"/>
      <c r="I46" s="73"/>
    </row>
    <row r="47" spans="1:9" x14ac:dyDescent="0.3">
      <c r="A47" s="63">
        <v>40422</v>
      </c>
      <c r="B47" s="64">
        <v>9712</v>
      </c>
      <c r="C47" s="64">
        <v>9700</v>
      </c>
      <c r="D47" s="64"/>
      <c r="E47" s="73"/>
      <c r="F47" s="28"/>
      <c r="G47" s="28"/>
      <c r="I47" s="73"/>
    </row>
    <row r="48" spans="1:9" x14ac:dyDescent="0.3">
      <c r="A48" s="63">
        <v>40513</v>
      </c>
      <c r="B48" s="64">
        <v>9703</v>
      </c>
      <c r="C48" s="64">
        <v>9710</v>
      </c>
      <c r="D48" s="64"/>
      <c r="E48" s="73"/>
      <c r="F48" s="28"/>
      <c r="G48" s="28"/>
      <c r="I48" s="73"/>
    </row>
    <row r="49" spans="1:9" x14ac:dyDescent="0.3">
      <c r="A49" s="63">
        <v>40603</v>
      </c>
      <c r="B49" s="64">
        <v>9880</v>
      </c>
      <c r="C49" s="64">
        <v>9882</v>
      </c>
      <c r="D49" s="64"/>
      <c r="E49" s="73"/>
      <c r="F49" s="28"/>
      <c r="G49" s="28"/>
      <c r="I49" s="73"/>
    </row>
    <row r="50" spans="1:9" x14ac:dyDescent="0.3">
      <c r="A50" s="63">
        <v>40695</v>
      </c>
      <c r="B50" s="64">
        <v>9926</v>
      </c>
      <c r="C50" s="64">
        <v>9946</v>
      </c>
      <c r="D50" s="64"/>
      <c r="E50" s="73"/>
      <c r="F50" s="28"/>
      <c r="G50" s="28"/>
      <c r="I50" s="73"/>
    </row>
    <row r="51" spans="1:9" x14ac:dyDescent="0.3">
      <c r="A51" s="63">
        <v>40787</v>
      </c>
      <c r="B51" s="64">
        <v>9838</v>
      </c>
      <c r="C51" s="64">
        <v>9852</v>
      </c>
      <c r="D51" s="64"/>
      <c r="E51" s="73"/>
      <c r="F51" s="28"/>
      <c r="G51" s="28"/>
      <c r="I51" s="73"/>
    </row>
    <row r="52" spans="1:9" x14ac:dyDescent="0.3">
      <c r="A52" s="63">
        <v>40878</v>
      </c>
      <c r="B52" s="64">
        <v>9942</v>
      </c>
      <c r="C52" s="64">
        <v>9925</v>
      </c>
      <c r="D52" s="64"/>
      <c r="E52" s="73"/>
      <c r="F52" s="28"/>
      <c r="G52" s="28"/>
      <c r="I52" s="73"/>
    </row>
    <row r="53" spans="1:9" x14ac:dyDescent="0.3">
      <c r="A53" s="63">
        <v>40969</v>
      </c>
      <c r="B53" s="64">
        <v>9862</v>
      </c>
      <c r="C53" s="64">
        <v>9844</v>
      </c>
      <c r="D53" s="64"/>
      <c r="E53" s="73"/>
      <c r="F53" s="28"/>
      <c r="G53" s="28"/>
      <c r="I53" s="73"/>
    </row>
    <row r="54" spans="1:9" x14ac:dyDescent="0.3">
      <c r="A54" s="63">
        <v>41061</v>
      </c>
      <c r="B54" s="64">
        <v>9874</v>
      </c>
      <c r="C54" s="64">
        <v>9877</v>
      </c>
      <c r="D54" s="64"/>
      <c r="E54" s="73"/>
      <c r="F54" s="28"/>
      <c r="G54" s="28"/>
      <c r="I54" s="73"/>
    </row>
    <row r="55" spans="1:9" x14ac:dyDescent="0.3">
      <c r="A55" s="63">
        <v>41153</v>
      </c>
      <c r="B55" s="64">
        <v>9827</v>
      </c>
      <c r="C55" s="64">
        <v>9814</v>
      </c>
      <c r="D55" s="64"/>
      <c r="E55" s="73"/>
      <c r="F55" s="28"/>
      <c r="G55" s="28"/>
      <c r="I55" s="73"/>
    </row>
    <row r="56" spans="1:9" x14ac:dyDescent="0.3">
      <c r="A56" s="63">
        <v>41244</v>
      </c>
      <c r="B56" s="64">
        <v>9872</v>
      </c>
      <c r="C56" s="64">
        <v>9883</v>
      </c>
      <c r="D56" s="64"/>
      <c r="E56" s="73"/>
      <c r="F56" s="28"/>
      <c r="G56" s="28"/>
      <c r="I56" s="73"/>
    </row>
    <row r="57" spans="1:9" x14ac:dyDescent="0.3">
      <c r="A57" s="63">
        <v>41334</v>
      </c>
      <c r="B57" s="64">
        <v>9922</v>
      </c>
      <c r="C57" s="64">
        <v>9919</v>
      </c>
      <c r="D57" s="64"/>
      <c r="E57" s="73"/>
      <c r="F57" s="28"/>
      <c r="G57" s="28"/>
      <c r="I57" s="73"/>
    </row>
    <row r="58" spans="1:9" x14ac:dyDescent="0.3">
      <c r="A58" s="63">
        <v>41426</v>
      </c>
      <c r="B58" s="64">
        <v>9888</v>
      </c>
      <c r="C58" s="64">
        <v>9884</v>
      </c>
      <c r="D58" s="64"/>
      <c r="E58" s="73"/>
      <c r="F58" s="28"/>
      <c r="G58" s="28"/>
      <c r="I58" s="73"/>
    </row>
    <row r="59" spans="1:9" x14ac:dyDescent="0.3">
      <c r="A59" s="63">
        <v>41518</v>
      </c>
      <c r="B59" s="64">
        <v>10041</v>
      </c>
      <c r="C59" s="64">
        <v>10018</v>
      </c>
      <c r="D59" s="64"/>
      <c r="E59" s="73"/>
      <c r="F59" s="28"/>
      <c r="G59" s="28"/>
      <c r="I59" s="73"/>
    </row>
    <row r="60" spans="1:9" x14ac:dyDescent="0.3">
      <c r="A60" s="63">
        <v>41609</v>
      </c>
      <c r="B60" s="64">
        <v>10154</v>
      </c>
      <c r="C60" s="64">
        <v>10149</v>
      </c>
      <c r="D60" s="64"/>
      <c r="E60" s="73"/>
      <c r="F60" s="28"/>
      <c r="G60" s="28"/>
      <c r="I60" s="73"/>
    </row>
    <row r="61" spans="1:9" x14ac:dyDescent="0.3">
      <c r="A61" s="63">
        <v>41699</v>
      </c>
      <c r="B61" s="64">
        <v>10223</v>
      </c>
      <c r="C61" s="64">
        <v>10234</v>
      </c>
      <c r="D61" s="64"/>
      <c r="E61" s="73"/>
      <c r="F61" s="28"/>
      <c r="G61" s="28"/>
      <c r="I61" s="73"/>
    </row>
    <row r="62" spans="1:9" x14ac:dyDescent="0.3">
      <c r="A62" s="63">
        <v>41791</v>
      </c>
      <c r="B62" s="64">
        <v>10254</v>
      </c>
      <c r="C62" s="64">
        <v>10259</v>
      </c>
      <c r="D62" s="64"/>
      <c r="E62" s="73"/>
      <c r="F62" s="28"/>
      <c r="G62" s="28"/>
      <c r="I62" s="73"/>
    </row>
    <row r="63" spans="1:9" x14ac:dyDescent="0.3">
      <c r="A63" s="63">
        <v>41883</v>
      </c>
      <c r="B63" s="64">
        <v>10386</v>
      </c>
      <c r="C63" s="64">
        <v>10385</v>
      </c>
      <c r="D63" s="64"/>
      <c r="E63" s="73"/>
      <c r="F63" s="28"/>
      <c r="G63" s="28"/>
      <c r="I63" s="73"/>
    </row>
    <row r="64" spans="1:9" x14ac:dyDescent="0.3">
      <c r="A64" s="63">
        <v>41974</v>
      </c>
      <c r="B64" s="64">
        <v>10447</v>
      </c>
      <c r="C64" s="64">
        <v>10417</v>
      </c>
      <c r="D64" s="64"/>
      <c r="E64" s="73"/>
      <c r="F64" s="28"/>
      <c r="G64" s="28"/>
      <c r="I64" s="73"/>
    </row>
    <row r="65" spans="1:18" x14ac:dyDescent="0.3">
      <c r="A65" s="63">
        <v>42064</v>
      </c>
      <c r="B65" s="64">
        <v>10496</v>
      </c>
      <c r="C65" s="64">
        <v>10468</v>
      </c>
      <c r="D65" s="64"/>
      <c r="E65" s="73"/>
      <c r="F65" s="28"/>
      <c r="G65" s="28"/>
      <c r="I65" s="73"/>
    </row>
    <row r="66" spans="1:18" x14ac:dyDescent="0.3">
      <c r="A66" s="63">
        <v>42156</v>
      </c>
      <c r="B66" s="64">
        <v>10688</v>
      </c>
      <c r="C66" s="64">
        <v>10657</v>
      </c>
      <c r="D66" s="64"/>
      <c r="E66" s="73"/>
      <c r="F66" s="28"/>
      <c r="G66" s="28"/>
      <c r="I66" s="73"/>
    </row>
    <row r="67" spans="1:18" x14ac:dyDescent="0.3">
      <c r="A67" s="63">
        <v>42248</v>
      </c>
      <c r="B67" s="64">
        <v>10623</v>
      </c>
      <c r="C67" s="64">
        <v>10616</v>
      </c>
      <c r="D67" s="64"/>
      <c r="E67" s="73"/>
      <c r="F67" s="28"/>
      <c r="G67" s="28"/>
      <c r="I67" s="73"/>
      <c r="M67" s="64"/>
      <c r="P67" s="64"/>
      <c r="R67" s="64"/>
    </row>
    <row r="68" spans="1:18" x14ac:dyDescent="0.3">
      <c r="A68" s="63">
        <v>42339</v>
      </c>
      <c r="B68" s="64">
        <v>10605</v>
      </c>
      <c r="C68" s="64">
        <v>10613</v>
      </c>
      <c r="D68" s="64"/>
      <c r="E68" s="73"/>
      <c r="F68" s="28"/>
      <c r="G68" s="28"/>
      <c r="I68" s="73"/>
      <c r="M68" s="64"/>
      <c r="P68" s="64"/>
      <c r="R68" s="64"/>
    </row>
    <row r="69" spans="1:18" x14ac:dyDescent="0.3">
      <c r="A69" s="63">
        <v>42430</v>
      </c>
      <c r="B69" s="64">
        <v>10700</v>
      </c>
      <c r="C69" s="64">
        <v>10726</v>
      </c>
      <c r="D69" s="64"/>
      <c r="E69" s="73"/>
      <c r="F69" s="28"/>
      <c r="G69" s="28"/>
      <c r="I69" s="73"/>
      <c r="M69" s="64"/>
      <c r="P69" s="64"/>
      <c r="R69" s="64"/>
    </row>
    <row r="70" spans="1:18" x14ac:dyDescent="0.3">
      <c r="A70" s="63">
        <v>42522</v>
      </c>
      <c r="B70" s="64">
        <v>10702</v>
      </c>
      <c r="C70" s="64">
        <v>10733</v>
      </c>
      <c r="D70" s="64"/>
      <c r="F70" s="28"/>
      <c r="G70" s="28"/>
      <c r="I70" s="73"/>
      <c r="M70" s="64"/>
      <c r="P70" s="64"/>
      <c r="R70" s="64"/>
    </row>
    <row r="71" spans="1:18" x14ac:dyDescent="0.3">
      <c r="A71" s="63">
        <v>42614</v>
      </c>
      <c r="B71" s="64">
        <v>10807</v>
      </c>
      <c r="C71" s="64">
        <v>10866</v>
      </c>
      <c r="D71" s="64"/>
      <c r="F71" s="28"/>
      <c r="G71" s="28"/>
      <c r="I71" s="73"/>
      <c r="M71" s="64"/>
      <c r="P71" s="64"/>
      <c r="R71" s="64"/>
    </row>
    <row r="72" spans="1:18" x14ac:dyDescent="0.3">
      <c r="A72" s="63">
        <v>42705</v>
      </c>
      <c r="B72" s="64">
        <v>10937</v>
      </c>
      <c r="C72" s="64">
        <v>10979</v>
      </c>
      <c r="D72" s="64"/>
      <c r="E72" s="73"/>
      <c r="F72" s="28"/>
      <c r="G72" s="28"/>
      <c r="I72" s="73"/>
      <c r="M72" s="64"/>
      <c r="P72" s="64"/>
      <c r="R72" s="64"/>
    </row>
    <row r="73" spans="1:18" x14ac:dyDescent="0.3">
      <c r="A73" s="63">
        <v>42795</v>
      </c>
      <c r="B73" s="64">
        <v>11044</v>
      </c>
      <c r="C73" s="64">
        <v>11085</v>
      </c>
      <c r="D73" s="64"/>
      <c r="E73" s="73"/>
      <c r="F73" s="28"/>
      <c r="G73" s="28"/>
      <c r="I73" s="73"/>
      <c r="M73" s="64"/>
      <c r="P73" s="64"/>
      <c r="R73" s="64"/>
    </row>
    <row r="74" spans="1:18" x14ac:dyDescent="0.3">
      <c r="A74" s="63">
        <v>42887</v>
      </c>
      <c r="B74" s="64">
        <v>11185</v>
      </c>
      <c r="C74" s="66">
        <v>11207</v>
      </c>
      <c r="D74" s="64"/>
      <c r="E74" s="74"/>
      <c r="F74" s="32"/>
      <c r="G74" s="28"/>
      <c r="I74" s="74"/>
      <c r="J74" s="32"/>
      <c r="K74" s="32"/>
      <c r="L74" s="32"/>
      <c r="M74" s="64"/>
      <c r="P74" s="64"/>
      <c r="R74" s="64"/>
    </row>
    <row r="75" spans="1:18" x14ac:dyDescent="0.3">
      <c r="A75" s="63">
        <v>42979</v>
      </c>
      <c r="B75" s="64">
        <v>11468</v>
      </c>
      <c r="C75" s="66">
        <v>11262.069667761099</v>
      </c>
      <c r="D75" s="64"/>
      <c r="E75" s="74"/>
      <c r="F75" s="32"/>
      <c r="G75" s="28"/>
      <c r="I75" s="74"/>
      <c r="J75" s="32"/>
      <c r="K75" s="32"/>
      <c r="L75" s="32"/>
      <c r="M75" s="64"/>
      <c r="P75" s="64"/>
      <c r="R75" s="64"/>
    </row>
    <row r="76" spans="1:18" x14ac:dyDescent="0.3">
      <c r="A76" s="63">
        <v>43070</v>
      </c>
      <c r="B76" s="64">
        <v>11461</v>
      </c>
      <c r="C76" s="66">
        <v>11304.2720166694</v>
      </c>
      <c r="D76" s="64"/>
      <c r="E76" s="66"/>
      <c r="F76" s="32"/>
      <c r="G76" s="28"/>
      <c r="I76" s="74"/>
      <c r="J76" s="32"/>
      <c r="K76" s="32"/>
      <c r="L76" s="32"/>
      <c r="M76" s="64"/>
      <c r="P76" s="64"/>
      <c r="R76" s="64"/>
    </row>
    <row r="77" spans="1:18" x14ac:dyDescent="0.3">
      <c r="A77" s="63">
        <v>43160</v>
      </c>
      <c r="B77" s="64">
        <v>11479</v>
      </c>
      <c r="C77" s="66">
        <v>11374.3446809243</v>
      </c>
      <c r="D77" s="64"/>
      <c r="E77" s="74"/>
      <c r="F77" s="32"/>
      <c r="G77" s="28"/>
      <c r="I77" s="74"/>
      <c r="J77" s="32"/>
      <c r="K77" s="32"/>
      <c r="L77" s="32"/>
      <c r="M77" s="64"/>
      <c r="P77" s="64"/>
      <c r="R77" s="64"/>
    </row>
    <row r="78" spans="1:18" x14ac:dyDescent="0.3">
      <c r="A78" s="63">
        <v>43252</v>
      </c>
      <c r="B78" s="64">
        <v>11512.35</v>
      </c>
      <c r="C78" s="66">
        <v>11435.997658800899</v>
      </c>
      <c r="D78" s="64"/>
      <c r="E78" s="74"/>
      <c r="F78" s="32"/>
      <c r="G78" s="28"/>
      <c r="I78" s="74"/>
      <c r="J78" s="32"/>
      <c r="K78" s="32"/>
      <c r="L78" s="32"/>
      <c r="M78" s="64"/>
      <c r="P78" s="64"/>
      <c r="R78" s="64"/>
    </row>
    <row r="79" spans="1:18" x14ac:dyDescent="0.3">
      <c r="A79" s="63">
        <v>43344</v>
      </c>
      <c r="B79" s="64">
        <v>11576.73</v>
      </c>
      <c r="C79" s="64">
        <v>11486.925589673199</v>
      </c>
      <c r="D79" s="64"/>
      <c r="E79" s="73"/>
      <c r="F79" s="28"/>
      <c r="G79" s="28"/>
      <c r="I79" s="73"/>
      <c r="M79" s="64"/>
      <c r="P79" s="64"/>
      <c r="R79" s="64"/>
    </row>
    <row r="80" spans="1:18" x14ac:dyDescent="0.3">
      <c r="A80" s="63">
        <v>43435</v>
      </c>
      <c r="B80" s="64">
        <v>11641.62</v>
      </c>
      <c r="C80" s="64">
        <v>11537.1640215225</v>
      </c>
      <c r="D80" s="64"/>
      <c r="E80" s="73"/>
      <c r="F80" s="28"/>
      <c r="G80" s="28"/>
      <c r="I80" s="73"/>
      <c r="M80" s="64"/>
      <c r="P80" s="64"/>
      <c r="R80" s="64"/>
    </row>
    <row r="81" spans="1:18" x14ac:dyDescent="0.3">
      <c r="A81" s="63">
        <v>43525</v>
      </c>
      <c r="B81" s="64">
        <v>11707.04</v>
      </c>
      <c r="C81" s="64">
        <v>11585.672950866499</v>
      </c>
      <c r="D81" s="64"/>
      <c r="E81" s="73"/>
      <c r="F81" s="28"/>
      <c r="G81" s="28"/>
      <c r="I81" s="73"/>
      <c r="M81" s="64"/>
      <c r="P81" s="64"/>
      <c r="R81" s="64"/>
    </row>
    <row r="82" spans="1:18" x14ac:dyDescent="0.3">
      <c r="A82" s="63">
        <v>43617</v>
      </c>
      <c r="B82" s="64">
        <v>11772.97</v>
      </c>
      <c r="C82" s="64">
        <v>11633.462374246699</v>
      </c>
      <c r="D82" s="64"/>
      <c r="E82" s="73"/>
      <c r="F82" s="28"/>
      <c r="G82" s="28"/>
      <c r="I82" s="73"/>
      <c r="M82" s="64"/>
      <c r="P82" s="64"/>
      <c r="R82" s="64"/>
    </row>
    <row r="83" spans="1:18" x14ac:dyDescent="0.3">
      <c r="A83" s="63">
        <v>43709</v>
      </c>
      <c r="B83" s="64">
        <v>11812.4</v>
      </c>
      <c r="C83" s="64">
        <v>11651.872205424999</v>
      </c>
      <c r="D83" s="64"/>
      <c r="E83" s="73"/>
      <c r="F83" s="28"/>
      <c r="G83" s="28"/>
      <c r="I83" s="73"/>
      <c r="M83" s="64"/>
      <c r="P83" s="64"/>
      <c r="R83" s="64"/>
    </row>
    <row r="84" spans="1:18" x14ac:dyDescent="0.3">
      <c r="A84" s="63">
        <v>43800</v>
      </c>
      <c r="B84" s="64">
        <v>11852</v>
      </c>
      <c r="C84" s="64">
        <v>11670.3021966385</v>
      </c>
      <c r="D84" s="64"/>
      <c r="E84" s="73"/>
      <c r="F84" s="28"/>
      <c r="G84" s="28"/>
      <c r="I84" s="73"/>
      <c r="M84" s="64"/>
      <c r="P84" s="64"/>
      <c r="R84" s="64"/>
    </row>
    <row r="85" spans="1:18" x14ac:dyDescent="0.3">
      <c r="A85" s="63">
        <v>43891</v>
      </c>
      <c r="B85" s="64">
        <v>11891.76</v>
      </c>
      <c r="C85" s="64">
        <v>11688.7823472495</v>
      </c>
      <c r="D85" s="64"/>
      <c r="E85" s="73"/>
      <c r="F85" s="28"/>
      <c r="G85" s="28"/>
      <c r="I85" s="73"/>
      <c r="M85" s="64"/>
      <c r="P85" s="64"/>
      <c r="R85" s="64"/>
    </row>
    <row r="86" spans="1:18" x14ac:dyDescent="0.3">
      <c r="A86" s="63">
        <v>43983</v>
      </c>
      <c r="B86" s="64">
        <v>11931.7</v>
      </c>
      <c r="C86" s="64">
        <v>11706.252656623001</v>
      </c>
      <c r="D86" s="64"/>
      <c r="E86" s="73"/>
      <c r="F86" s="28"/>
      <c r="G86" s="28"/>
      <c r="I86" s="73"/>
      <c r="M86" s="64"/>
      <c r="P86" s="64"/>
      <c r="R86" s="64"/>
    </row>
    <row r="87" spans="1:18" x14ac:dyDescent="0.3">
      <c r="A87" s="63">
        <v>44075</v>
      </c>
      <c r="B87" s="64">
        <v>11991.82</v>
      </c>
      <c r="C87" s="64">
        <v>11742.3383805301</v>
      </c>
      <c r="D87" s="64"/>
      <c r="E87" s="73"/>
      <c r="F87" s="28"/>
      <c r="G87" s="28"/>
      <c r="I87" s="73"/>
      <c r="M87" s="64"/>
      <c r="P87" s="64"/>
      <c r="R87" s="64"/>
    </row>
    <row r="88" spans="1:18" x14ac:dyDescent="0.3">
      <c r="A88" s="63">
        <v>44166</v>
      </c>
      <c r="B88" s="64">
        <v>12052.31</v>
      </c>
      <c r="C88" s="64">
        <v>11777.5244013228</v>
      </c>
      <c r="D88" s="64"/>
      <c r="E88" s="73"/>
      <c r="F88" s="28"/>
      <c r="G88" s="28"/>
      <c r="I88" s="73"/>
      <c r="M88" s="64"/>
      <c r="P88" s="64"/>
      <c r="R88" s="64"/>
    </row>
    <row r="89" spans="1:18" x14ac:dyDescent="0.3">
      <c r="A89" s="63">
        <v>44256</v>
      </c>
      <c r="B89" s="64">
        <v>12113.17</v>
      </c>
      <c r="C89" s="64">
        <v>11811.820717377201</v>
      </c>
      <c r="D89" s="64"/>
      <c r="E89" s="64"/>
      <c r="G89" s="28"/>
      <c r="I89" s="68"/>
      <c r="M89" s="64"/>
      <c r="P89" s="64"/>
      <c r="R89" s="64"/>
    </row>
    <row r="90" spans="1:18" x14ac:dyDescent="0.3">
      <c r="A90" s="63">
        <v>44348</v>
      </c>
      <c r="B90" s="64">
        <v>12174.4</v>
      </c>
      <c r="C90" s="64">
        <v>11846.237327078299</v>
      </c>
      <c r="D90" s="64"/>
      <c r="E90" s="64"/>
      <c r="G90" s="28"/>
      <c r="I90" s="68"/>
      <c r="M90" s="64"/>
      <c r="P90" s="64"/>
      <c r="R90" s="64"/>
    </row>
    <row r="91" spans="1:18" x14ac:dyDescent="0.3">
      <c r="A91" s="63">
        <v>44440</v>
      </c>
      <c r="B91" s="64">
        <v>12220.91</v>
      </c>
      <c r="C91" s="64">
        <v>11859.884228819799</v>
      </c>
      <c r="D91" s="75"/>
      <c r="E91" s="64"/>
      <c r="H91" s="64"/>
      <c r="I91" s="68"/>
      <c r="M91" s="64"/>
      <c r="P91" s="64"/>
      <c r="R91" s="64"/>
    </row>
    <row r="92" spans="1:18" x14ac:dyDescent="0.3">
      <c r="A92" s="63">
        <v>44531</v>
      </c>
      <c r="B92" s="64">
        <v>12267.64</v>
      </c>
      <c r="C92" s="64">
        <v>11872.511421004299</v>
      </c>
      <c r="E92" s="64"/>
      <c r="H92" s="64"/>
      <c r="I92" s="68"/>
      <c r="M92" s="64"/>
      <c r="P92" s="64"/>
      <c r="R92" s="64"/>
    </row>
    <row r="93" spans="1:18" x14ac:dyDescent="0.3">
      <c r="A93" s="63">
        <v>44621</v>
      </c>
      <c r="B93" s="64">
        <v>12314.59</v>
      </c>
      <c r="C93" s="64">
        <v>11885.158902043</v>
      </c>
      <c r="H93" s="64"/>
      <c r="I93" s="68"/>
      <c r="M93" s="64"/>
      <c r="P93" s="64"/>
      <c r="R93" s="64"/>
    </row>
    <row r="94" spans="1:18" x14ac:dyDescent="0.3">
      <c r="A94" s="63">
        <v>44713</v>
      </c>
      <c r="B94" s="64">
        <v>12361.76</v>
      </c>
      <c r="C94" s="64">
        <v>11896.786670356099</v>
      </c>
      <c r="H94" s="64"/>
      <c r="I94" s="68"/>
      <c r="M94" s="64"/>
      <c r="P94" s="64"/>
      <c r="R94" s="64"/>
    </row>
    <row r="95" spans="1:18" x14ac:dyDescent="0.3">
      <c r="H95" s="64"/>
      <c r="I95" s="68"/>
      <c r="M95" s="64"/>
      <c r="P95" s="64"/>
      <c r="R95" s="64"/>
    </row>
    <row r="96" spans="1:18" x14ac:dyDescent="0.3">
      <c r="H96" s="64"/>
      <c r="I96" s="68"/>
      <c r="M96" s="64"/>
      <c r="P96" s="64"/>
      <c r="R96" s="64"/>
    </row>
    <row r="97" spans="13:18" x14ac:dyDescent="0.3">
      <c r="M97" s="64"/>
      <c r="P97" s="64"/>
      <c r="R97" s="64"/>
    </row>
    <row r="98" spans="13:18" x14ac:dyDescent="0.3">
      <c r="M98" s="64"/>
      <c r="P98" s="64"/>
      <c r="R98" s="64"/>
    </row>
    <row r="99" spans="13:18" x14ac:dyDescent="0.3">
      <c r="M99" s="64"/>
      <c r="P99" s="64"/>
      <c r="R99" s="64"/>
    </row>
    <row r="100" spans="13:18" x14ac:dyDescent="0.3">
      <c r="M100" s="64"/>
      <c r="P100" s="64"/>
      <c r="R100" s="64"/>
    </row>
    <row r="101" spans="13:18" x14ac:dyDescent="0.3">
      <c r="M101" s="64"/>
      <c r="P101" s="64"/>
      <c r="R101" s="64"/>
    </row>
    <row r="102" spans="13:18" x14ac:dyDescent="0.3">
      <c r="M102" s="64"/>
      <c r="P102" s="64"/>
      <c r="R102" s="64"/>
    </row>
    <row r="103" spans="13:18" x14ac:dyDescent="0.3">
      <c r="M103" s="64"/>
      <c r="P103" s="64"/>
      <c r="R103" s="64"/>
    </row>
    <row r="104" spans="13:18" x14ac:dyDescent="0.3">
      <c r="M104" s="64"/>
      <c r="P104" s="64"/>
      <c r="R104" s="64"/>
    </row>
    <row r="105" spans="13:18" x14ac:dyDescent="0.3">
      <c r="M105" s="64"/>
      <c r="P105" s="64"/>
      <c r="R105" s="64"/>
    </row>
    <row r="106" spans="13:18" x14ac:dyDescent="0.3">
      <c r="M106" s="64"/>
      <c r="P106" s="64"/>
      <c r="R106" s="64"/>
    </row>
    <row r="107" spans="13:18" x14ac:dyDescent="0.3">
      <c r="M107" s="64"/>
      <c r="P107" s="64"/>
      <c r="R107" s="64"/>
    </row>
    <row r="108" spans="13:18" x14ac:dyDescent="0.3">
      <c r="M108" s="64"/>
      <c r="P108" s="64"/>
      <c r="R108" s="64"/>
    </row>
    <row r="109" spans="13:18" x14ac:dyDescent="0.3">
      <c r="M109" s="64"/>
      <c r="P109" s="64"/>
      <c r="R109" s="64"/>
    </row>
    <row r="110" spans="13:18" x14ac:dyDescent="0.3">
      <c r="M110" s="64"/>
      <c r="P110" s="64"/>
      <c r="R110" s="64"/>
    </row>
    <row r="111" spans="13:18" x14ac:dyDescent="0.3">
      <c r="M111" s="64"/>
      <c r="P111" s="64"/>
      <c r="R111" s="64"/>
    </row>
    <row r="112" spans="13:18" x14ac:dyDescent="0.3">
      <c r="M112" s="64"/>
      <c r="P112" s="64"/>
      <c r="R112" s="64"/>
    </row>
    <row r="113" spans="13:18" x14ac:dyDescent="0.3">
      <c r="M113" s="64"/>
      <c r="P113" s="64"/>
      <c r="R113" s="64"/>
    </row>
    <row r="114" spans="13:18" x14ac:dyDescent="0.3">
      <c r="M114" s="64"/>
      <c r="P114" s="64"/>
      <c r="R114" s="64"/>
    </row>
    <row r="115" spans="13:18" x14ac:dyDescent="0.3">
      <c r="M115" s="64"/>
      <c r="P115" s="64"/>
      <c r="R115" s="64"/>
    </row>
    <row r="116" spans="13:18" x14ac:dyDescent="0.3">
      <c r="M116" s="64"/>
      <c r="P116" s="64"/>
      <c r="R116" s="64"/>
    </row>
    <row r="117" spans="13:18" x14ac:dyDescent="0.3">
      <c r="M117" s="64"/>
      <c r="P117" s="64"/>
      <c r="R117" s="64"/>
    </row>
    <row r="118" spans="13:18" x14ac:dyDescent="0.3">
      <c r="M118" s="64"/>
      <c r="P118" s="64"/>
      <c r="R118" s="64"/>
    </row>
    <row r="119" spans="13:18" x14ac:dyDescent="0.3">
      <c r="M119" s="64"/>
      <c r="P119" s="64"/>
      <c r="R119" s="64"/>
    </row>
    <row r="120" spans="13:18" x14ac:dyDescent="0.3">
      <c r="M120" s="64"/>
      <c r="P120" s="64"/>
      <c r="R120" s="64"/>
    </row>
    <row r="121" spans="13:18" x14ac:dyDescent="0.3">
      <c r="M121" s="64"/>
    </row>
    <row r="122" spans="13:18" x14ac:dyDescent="0.3">
      <c r="M122" s="64"/>
    </row>
    <row r="123" spans="13:18" x14ac:dyDescent="0.3">
      <c r="M123" s="64"/>
    </row>
    <row r="124" spans="13:18" x14ac:dyDescent="0.3">
      <c r="M124" s="64"/>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94"/>
  <sheetViews>
    <sheetView zoomScaleNormal="100" workbookViewId="0">
      <selection activeCell="F12" sqref="F12"/>
    </sheetView>
  </sheetViews>
  <sheetFormatPr defaultColWidth="9.140625" defaultRowHeight="16.5" x14ac:dyDescent="0.3"/>
  <cols>
    <col min="1" max="1" width="9.140625" style="28"/>
    <col min="2" max="2" width="21.140625" style="28" bestFit="1" customWidth="1"/>
    <col min="3" max="3" width="14.5703125" style="28" customWidth="1"/>
    <col min="4" max="4" width="13.42578125" style="28" bestFit="1" customWidth="1"/>
    <col min="5" max="5" width="9.140625" style="28"/>
    <col min="6" max="6" width="9.7109375" style="28" bestFit="1" customWidth="1"/>
    <col min="7" max="7" width="12" style="28" bestFit="1" customWidth="1"/>
    <col min="8" max="12" width="12" style="28" customWidth="1"/>
    <col min="13" max="16384" width="9.140625" style="28"/>
  </cols>
  <sheetData>
    <row r="1" spans="1:9" x14ac:dyDescent="0.3">
      <c r="A1" s="27" t="s">
        <v>392</v>
      </c>
      <c r="B1" s="7"/>
      <c r="C1" s="7"/>
      <c r="D1" s="31"/>
    </row>
    <row r="2" spans="1:9" x14ac:dyDescent="0.3">
      <c r="A2" s="61" t="s">
        <v>80</v>
      </c>
      <c r="B2" s="7"/>
      <c r="C2" s="7"/>
      <c r="D2" s="31"/>
    </row>
    <row r="3" spans="1:9" x14ac:dyDescent="0.3">
      <c r="A3" s="30"/>
      <c r="B3" s="31"/>
      <c r="C3" s="31"/>
      <c r="D3" s="31"/>
    </row>
    <row r="4" spans="1:9" x14ac:dyDescent="0.3">
      <c r="A4" s="30"/>
      <c r="B4" s="31"/>
      <c r="C4" s="31"/>
      <c r="D4" s="31"/>
    </row>
    <row r="5" spans="1:9" x14ac:dyDescent="0.3">
      <c r="B5" s="28" t="s">
        <v>81</v>
      </c>
      <c r="C5" s="28" t="s">
        <v>82</v>
      </c>
    </row>
    <row r="6" spans="1:9" x14ac:dyDescent="0.3">
      <c r="A6" s="63">
        <v>36678</v>
      </c>
      <c r="B6" s="64">
        <v>13.2215288611544</v>
      </c>
      <c r="C6" s="64">
        <v>13.898230332432799</v>
      </c>
      <c r="D6" s="64"/>
      <c r="F6" s="67"/>
      <c r="G6" s="67"/>
      <c r="H6" s="67"/>
      <c r="I6" s="67"/>
    </row>
    <row r="7" spans="1:9" x14ac:dyDescent="0.3">
      <c r="A7" s="63">
        <v>36770</v>
      </c>
      <c r="B7" s="64">
        <v>13.285155400999701</v>
      </c>
      <c r="C7" s="64">
        <v>13.298985670584401</v>
      </c>
      <c r="D7" s="64"/>
      <c r="F7" s="73"/>
      <c r="G7" s="67"/>
      <c r="H7" s="67"/>
    </row>
    <row r="8" spans="1:9" x14ac:dyDescent="0.3">
      <c r="A8" s="63">
        <v>36861</v>
      </c>
      <c r="B8" s="64">
        <v>5.4772762207306398</v>
      </c>
      <c r="C8" s="64">
        <v>4.6641036017806403</v>
      </c>
      <c r="D8" s="64"/>
      <c r="F8" s="73"/>
      <c r="G8" s="67"/>
      <c r="H8" s="67"/>
    </row>
    <row r="9" spans="1:9" x14ac:dyDescent="0.3">
      <c r="A9" s="63">
        <v>36951</v>
      </c>
      <c r="B9" s="64">
        <v>2.2606249372048599</v>
      </c>
      <c r="C9" s="64">
        <v>-6.9019917176094098E-2</v>
      </c>
      <c r="D9" s="64"/>
      <c r="F9" s="73"/>
      <c r="G9" s="67"/>
      <c r="H9" s="67"/>
    </row>
    <row r="10" spans="1:9" x14ac:dyDescent="0.3">
      <c r="A10" s="63">
        <v>37043</v>
      </c>
      <c r="B10" s="64">
        <v>2.7164017518822798</v>
      </c>
      <c r="C10" s="64">
        <v>0.36302032913844101</v>
      </c>
      <c r="D10" s="64"/>
      <c r="F10" s="73"/>
      <c r="G10" s="67"/>
      <c r="H10" s="67"/>
    </row>
    <row r="11" spans="1:9" x14ac:dyDescent="0.3">
      <c r="A11" s="63">
        <v>37135</v>
      </c>
      <c r="B11" s="64">
        <v>1.13674516763393</v>
      </c>
      <c r="C11" s="64">
        <v>-1.0705319501681601</v>
      </c>
      <c r="D11" s="64"/>
      <c r="F11" s="73"/>
      <c r="G11" s="67"/>
      <c r="H11" s="67"/>
    </row>
    <row r="12" spans="1:9" x14ac:dyDescent="0.3">
      <c r="A12" s="63">
        <v>37226</v>
      </c>
      <c r="B12" s="64">
        <v>3.5995336636549</v>
      </c>
      <c r="C12" s="64">
        <v>2.4069598840019202</v>
      </c>
      <c r="D12" s="64"/>
      <c r="F12" s="73"/>
      <c r="G12" s="67"/>
      <c r="H12" s="67"/>
    </row>
    <row r="13" spans="1:9" x14ac:dyDescent="0.3">
      <c r="A13" s="63">
        <v>37316</v>
      </c>
      <c r="B13" s="64">
        <v>10.955000982511301</v>
      </c>
      <c r="C13" s="64">
        <v>10.488406512086801</v>
      </c>
      <c r="D13" s="64"/>
      <c r="F13" s="73"/>
      <c r="G13" s="67"/>
      <c r="H13" s="67"/>
    </row>
    <row r="14" spans="1:9" x14ac:dyDescent="0.3">
      <c r="A14" s="63">
        <v>37408</v>
      </c>
      <c r="B14" s="64">
        <v>8.5948354333349197</v>
      </c>
      <c r="C14" s="64">
        <v>8.6327465637810494</v>
      </c>
      <c r="D14" s="64"/>
      <c r="F14" s="73"/>
      <c r="G14" s="67"/>
      <c r="H14" s="67"/>
    </row>
    <row r="15" spans="1:9" x14ac:dyDescent="0.3">
      <c r="A15" s="63">
        <v>37500</v>
      </c>
      <c r="B15" s="64">
        <v>8.6218343924879104</v>
      </c>
      <c r="C15" s="64">
        <v>9.6576490304046008</v>
      </c>
      <c r="D15" s="64"/>
      <c r="F15" s="73"/>
      <c r="G15" s="67"/>
      <c r="H15" s="67"/>
    </row>
    <row r="16" spans="1:9" x14ac:dyDescent="0.3">
      <c r="A16" s="63">
        <v>37591</v>
      </c>
      <c r="B16" s="64">
        <v>9.0308060205373408</v>
      </c>
      <c r="C16" s="64">
        <v>10.0103832357938</v>
      </c>
      <c r="D16" s="64"/>
      <c r="F16" s="73"/>
      <c r="G16" s="67"/>
      <c r="H16" s="67"/>
    </row>
    <row r="17" spans="1:8" x14ac:dyDescent="0.3">
      <c r="A17" s="63">
        <v>37681</v>
      </c>
      <c r="B17" s="64">
        <v>1.79757371823252</v>
      </c>
      <c r="C17" s="64">
        <v>3.7774602607608401</v>
      </c>
      <c r="D17" s="64"/>
      <c r="F17" s="73"/>
      <c r="G17" s="67"/>
      <c r="H17" s="67"/>
    </row>
    <row r="18" spans="1:8" x14ac:dyDescent="0.3">
      <c r="A18" s="63">
        <v>37773</v>
      </c>
      <c r="B18" s="64">
        <v>4.0322936427405498</v>
      </c>
      <c r="C18" s="64">
        <v>6.0199778024417201</v>
      </c>
      <c r="D18" s="64"/>
      <c r="F18" s="73"/>
      <c r="G18" s="67"/>
      <c r="H18" s="67"/>
    </row>
    <row r="19" spans="1:8" x14ac:dyDescent="0.3">
      <c r="A19" s="63">
        <v>37865</v>
      </c>
      <c r="B19" s="64">
        <v>5.1781348236116003</v>
      </c>
      <c r="C19" s="64">
        <v>6.4666841323901698</v>
      </c>
      <c r="D19" s="64"/>
      <c r="F19" s="73"/>
      <c r="G19" s="67"/>
      <c r="H19" s="67"/>
    </row>
    <row r="20" spans="1:8" x14ac:dyDescent="0.3">
      <c r="A20" s="63">
        <v>37956</v>
      </c>
      <c r="B20" s="64">
        <v>6.4206769019051304</v>
      </c>
      <c r="C20" s="64">
        <v>7.5249903470762298</v>
      </c>
      <c r="D20" s="64"/>
      <c r="F20" s="73"/>
      <c r="G20" s="67"/>
      <c r="H20" s="67"/>
    </row>
    <row r="21" spans="1:8" x14ac:dyDescent="0.3">
      <c r="A21" s="63">
        <v>38047</v>
      </c>
      <c r="B21" s="64">
        <v>14.4441544885177</v>
      </c>
      <c r="C21" s="64">
        <v>14.202736425436701</v>
      </c>
      <c r="D21" s="64"/>
      <c r="F21" s="73"/>
      <c r="G21" s="67"/>
      <c r="H21" s="67"/>
    </row>
    <row r="22" spans="1:8" x14ac:dyDescent="0.3">
      <c r="A22" s="63">
        <v>38139</v>
      </c>
      <c r="B22" s="64">
        <v>16.110427886858002</v>
      </c>
      <c r="C22" s="64">
        <v>15.4558016833465</v>
      </c>
      <c r="D22" s="64"/>
      <c r="F22" s="73"/>
      <c r="G22" s="67"/>
      <c r="H22" s="67"/>
    </row>
    <row r="23" spans="1:8" x14ac:dyDescent="0.3">
      <c r="A23" s="63">
        <v>38231</v>
      </c>
      <c r="B23" s="64">
        <v>18.908260689082599</v>
      </c>
      <c r="C23" s="64">
        <v>17.856703440921901</v>
      </c>
      <c r="D23" s="64"/>
      <c r="F23" s="73"/>
      <c r="G23" s="67"/>
      <c r="H23" s="67"/>
    </row>
    <row r="24" spans="1:8" x14ac:dyDescent="0.3">
      <c r="A24" s="63">
        <v>38322</v>
      </c>
      <c r="B24" s="64">
        <v>18.6575608179099</v>
      </c>
      <c r="C24" s="64">
        <v>17.360252164545301</v>
      </c>
      <c r="D24" s="64"/>
      <c r="F24" s="73"/>
      <c r="G24" s="67"/>
      <c r="H24" s="67"/>
    </row>
    <row r="25" spans="1:8" x14ac:dyDescent="0.3">
      <c r="A25" s="63">
        <v>38412</v>
      </c>
      <c r="B25" s="64">
        <v>10.815946490327899</v>
      </c>
      <c r="C25" s="64">
        <v>10.123196322947599</v>
      </c>
      <c r="D25" s="64"/>
      <c r="F25" s="73"/>
      <c r="G25" s="67"/>
      <c r="H25" s="67"/>
    </row>
    <row r="26" spans="1:8" x14ac:dyDescent="0.3">
      <c r="A26" s="63">
        <v>38504</v>
      </c>
      <c r="B26" s="64">
        <v>9.1271000730460194</v>
      </c>
      <c r="C26" s="64">
        <v>8.5739155665167601</v>
      </c>
      <c r="D26" s="64"/>
      <c r="F26" s="73"/>
      <c r="G26" s="67"/>
      <c r="H26" s="67"/>
    </row>
    <row r="27" spans="1:8" x14ac:dyDescent="0.3">
      <c r="A27" s="63">
        <v>38596</v>
      </c>
      <c r="B27" s="64">
        <v>6.8458718799092297</v>
      </c>
      <c r="C27" s="64">
        <v>6.4585725719455702</v>
      </c>
      <c r="D27" s="64"/>
      <c r="F27" s="73"/>
      <c r="G27" s="67"/>
      <c r="H27" s="67"/>
    </row>
    <row r="28" spans="1:8" x14ac:dyDescent="0.3">
      <c r="A28" s="63">
        <v>38687</v>
      </c>
      <c r="B28" s="64">
        <v>6.9815754520995803</v>
      </c>
      <c r="C28" s="64">
        <v>6.7042904739239804</v>
      </c>
      <c r="D28" s="64"/>
      <c r="F28" s="73"/>
      <c r="G28" s="67"/>
      <c r="H28" s="67"/>
    </row>
    <row r="29" spans="1:8" x14ac:dyDescent="0.3">
      <c r="A29" s="63">
        <v>38777</v>
      </c>
      <c r="B29" s="64">
        <v>10.2644123598203</v>
      </c>
      <c r="C29" s="64">
        <v>9.8049948682860002</v>
      </c>
      <c r="D29" s="64"/>
      <c r="F29" s="73"/>
      <c r="G29" s="67"/>
      <c r="H29" s="67"/>
    </row>
    <row r="30" spans="1:8" x14ac:dyDescent="0.3">
      <c r="A30" s="63">
        <v>38869</v>
      </c>
      <c r="B30" s="64">
        <v>6.1113156397469801</v>
      </c>
      <c r="C30" s="64">
        <v>5.6353554249064697</v>
      </c>
      <c r="D30" s="64"/>
      <c r="F30" s="73"/>
      <c r="G30" s="67"/>
      <c r="H30" s="67"/>
    </row>
    <row r="31" spans="1:8" x14ac:dyDescent="0.3">
      <c r="A31" s="63">
        <v>38961</v>
      </c>
      <c r="B31" s="64">
        <v>2.6596092269489602</v>
      </c>
      <c r="C31" s="64">
        <v>2.5234530775013901</v>
      </c>
      <c r="D31" s="64"/>
      <c r="F31" s="73"/>
      <c r="G31" s="67"/>
      <c r="H31" s="67"/>
    </row>
    <row r="32" spans="1:8" x14ac:dyDescent="0.3">
      <c r="A32" s="63">
        <v>39052</v>
      </c>
      <c r="B32" s="64">
        <v>-0.78629866615732502</v>
      </c>
      <c r="C32" s="64">
        <v>-0.91123430829032004</v>
      </c>
      <c r="D32" s="64"/>
      <c r="F32" s="73"/>
      <c r="G32" s="67"/>
      <c r="H32" s="67"/>
    </row>
    <row r="33" spans="1:8" x14ac:dyDescent="0.3">
      <c r="A33" s="63">
        <v>39142</v>
      </c>
      <c r="B33" s="64">
        <v>-1.8381438168698601</v>
      </c>
      <c r="C33" s="64">
        <v>-1.86627617148554</v>
      </c>
      <c r="D33" s="64"/>
      <c r="F33" s="73"/>
      <c r="G33" s="67"/>
      <c r="H33" s="67"/>
    </row>
    <row r="34" spans="1:8" x14ac:dyDescent="0.3">
      <c r="A34" s="63">
        <v>39234</v>
      </c>
      <c r="B34" s="64">
        <v>1.9239867528781001</v>
      </c>
      <c r="C34" s="64">
        <v>1.9068399582582201</v>
      </c>
      <c r="D34" s="64"/>
      <c r="F34" s="73"/>
      <c r="G34" s="67"/>
      <c r="H34" s="67"/>
    </row>
    <row r="35" spans="1:8" x14ac:dyDescent="0.3">
      <c r="A35" s="63">
        <v>39326</v>
      </c>
      <c r="B35" s="64">
        <v>5.1241247612985301</v>
      </c>
      <c r="C35" s="64">
        <v>5.0597800095647898</v>
      </c>
      <c r="D35" s="64"/>
      <c r="F35" s="73"/>
      <c r="G35" s="67"/>
      <c r="H35" s="67"/>
    </row>
    <row r="36" spans="1:8" x14ac:dyDescent="0.3">
      <c r="A36" s="63">
        <v>39417</v>
      </c>
      <c r="B36" s="64">
        <v>9.3499326188795493</v>
      </c>
      <c r="C36" s="64">
        <v>9.2893890675241195</v>
      </c>
      <c r="D36" s="64"/>
      <c r="F36" s="73"/>
      <c r="G36" s="67"/>
      <c r="H36" s="67"/>
    </row>
    <row r="37" spans="1:8" x14ac:dyDescent="0.3">
      <c r="A37" s="63">
        <v>39508</v>
      </c>
      <c r="B37" s="64">
        <v>9.9901777510218199</v>
      </c>
      <c r="C37" s="64">
        <v>9.8580817220687607</v>
      </c>
      <c r="D37" s="64"/>
      <c r="F37" s="73"/>
      <c r="G37" s="67"/>
      <c r="H37" s="67"/>
    </row>
    <row r="38" spans="1:8" x14ac:dyDescent="0.3">
      <c r="A38" s="63">
        <v>39600</v>
      </c>
      <c r="B38" s="64">
        <v>10.3759863840321</v>
      </c>
      <c r="C38" s="64">
        <v>10.296034258052501</v>
      </c>
      <c r="D38" s="64"/>
      <c r="F38" s="73"/>
      <c r="G38" s="67"/>
      <c r="H38" s="67"/>
    </row>
    <row r="39" spans="1:8" x14ac:dyDescent="0.3">
      <c r="A39" s="63">
        <v>39692</v>
      </c>
      <c r="B39" s="64">
        <v>7.6718135028761703</v>
      </c>
      <c r="C39" s="64">
        <v>7.7324593347899802</v>
      </c>
      <c r="D39" s="64"/>
      <c r="F39" s="73"/>
      <c r="G39" s="67"/>
      <c r="H39" s="67"/>
    </row>
    <row r="40" spans="1:8" x14ac:dyDescent="0.3">
      <c r="A40" s="63">
        <v>39783</v>
      </c>
      <c r="B40" s="64">
        <v>2.5469483568075102</v>
      </c>
      <c r="C40" s="64">
        <v>2.7126423254582201</v>
      </c>
      <c r="D40" s="64"/>
      <c r="F40" s="73"/>
      <c r="G40" s="67"/>
      <c r="H40" s="67"/>
    </row>
    <row r="41" spans="1:8" x14ac:dyDescent="0.3">
      <c r="A41" s="63">
        <v>39873</v>
      </c>
      <c r="B41" s="64">
        <v>-2.43705709512012</v>
      </c>
      <c r="C41" s="64">
        <v>-2.2050748511646598</v>
      </c>
      <c r="D41" s="64"/>
      <c r="F41" s="73"/>
      <c r="G41" s="67"/>
      <c r="H41" s="67"/>
    </row>
    <row r="42" spans="1:8" x14ac:dyDescent="0.3">
      <c r="A42" s="63">
        <v>39965</v>
      </c>
      <c r="B42" s="64">
        <v>-8.8566782550184993</v>
      </c>
      <c r="C42" s="64">
        <v>-8.6146747693000201</v>
      </c>
      <c r="D42" s="64"/>
      <c r="F42" s="73"/>
      <c r="G42" s="67"/>
      <c r="H42" s="67"/>
    </row>
    <row r="43" spans="1:8" x14ac:dyDescent="0.3">
      <c r="A43" s="63">
        <v>40057</v>
      </c>
      <c r="B43" s="64">
        <v>-11.3401192216848</v>
      </c>
      <c r="C43" s="64">
        <v>-11.129577464788699</v>
      </c>
      <c r="D43" s="64"/>
      <c r="F43" s="73"/>
      <c r="G43" s="67"/>
      <c r="H43" s="67"/>
    </row>
    <row r="44" spans="1:8" x14ac:dyDescent="0.3">
      <c r="A44" s="63">
        <v>40148</v>
      </c>
      <c r="B44" s="64">
        <v>-12.544351608103399</v>
      </c>
      <c r="C44" s="64">
        <v>-12.3915098393056</v>
      </c>
      <c r="D44" s="64"/>
      <c r="F44" s="73"/>
      <c r="G44" s="67"/>
      <c r="H44" s="67"/>
    </row>
    <row r="45" spans="1:8" x14ac:dyDescent="0.3">
      <c r="A45" s="63">
        <v>40238</v>
      </c>
      <c r="B45" s="64">
        <v>-10.5438762253454</v>
      </c>
      <c r="C45" s="64">
        <v>-10.4967640887733</v>
      </c>
      <c r="D45" s="64"/>
      <c r="F45" s="73"/>
      <c r="G45" s="67"/>
      <c r="H45" s="67"/>
    </row>
    <row r="46" spans="1:8" x14ac:dyDescent="0.3">
      <c r="A46" s="63">
        <v>40330</v>
      </c>
      <c r="B46" s="64">
        <v>-8.0070134424313295</v>
      </c>
      <c r="C46" s="64">
        <v>-7.9921187119019699</v>
      </c>
      <c r="D46" s="64"/>
      <c r="F46" s="73"/>
      <c r="G46" s="67"/>
      <c r="H46" s="67"/>
    </row>
    <row r="47" spans="1:8" x14ac:dyDescent="0.3">
      <c r="A47" s="63">
        <v>40422</v>
      </c>
      <c r="B47" s="64">
        <v>-5.0109416130157598</v>
      </c>
      <c r="C47" s="64">
        <v>-5.0809851342356298</v>
      </c>
      <c r="D47" s="64"/>
      <c r="F47" s="73"/>
      <c r="G47" s="67"/>
      <c r="H47" s="67"/>
    </row>
    <row r="48" spans="1:8" x14ac:dyDescent="0.3">
      <c r="A48" s="63">
        <v>40513</v>
      </c>
      <c r="B48" s="64">
        <v>0.55620992016751603</v>
      </c>
      <c r="C48" s="64">
        <v>0.47408860552557902</v>
      </c>
      <c r="D48" s="64"/>
      <c r="F48" s="73"/>
      <c r="G48" s="67"/>
      <c r="H48" s="67"/>
    </row>
    <row r="49" spans="1:8" x14ac:dyDescent="0.3">
      <c r="A49" s="63">
        <v>40603</v>
      </c>
      <c r="B49" s="64">
        <v>4.3073571640756398</v>
      </c>
      <c r="C49" s="64">
        <v>4.2559513982896897</v>
      </c>
      <c r="D49" s="64"/>
      <c r="F49" s="73"/>
      <c r="G49" s="67"/>
      <c r="H49" s="67"/>
    </row>
    <row r="50" spans="1:8" x14ac:dyDescent="0.3">
      <c r="A50" s="63">
        <v>40695</v>
      </c>
      <c r="B50" s="64">
        <v>8.1889921754831896</v>
      </c>
      <c r="C50" s="64">
        <v>8.2480091012514301</v>
      </c>
      <c r="D50" s="64"/>
      <c r="F50" s="73"/>
      <c r="G50" s="67"/>
      <c r="H50" s="67"/>
    </row>
    <row r="51" spans="1:8" x14ac:dyDescent="0.3">
      <c r="A51" s="63">
        <v>40787</v>
      </c>
      <c r="B51" s="64">
        <v>10.163266668892501</v>
      </c>
      <c r="C51" s="64">
        <v>10.1749816336071</v>
      </c>
      <c r="D51" s="64"/>
      <c r="F51" s="73"/>
      <c r="G51" s="67"/>
      <c r="H51" s="67"/>
    </row>
    <row r="52" spans="1:8" x14ac:dyDescent="0.3">
      <c r="A52" s="63">
        <v>40878</v>
      </c>
      <c r="B52" s="64">
        <v>8.3783432029673897</v>
      </c>
      <c r="C52" s="64">
        <v>8.3859420761470904</v>
      </c>
      <c r="D52" s="64"/>
      <c r="F52" s="73"/>
      <c r="G52" s="67"/>
      <c r="H52" s="67"/>
    </row>
    <row r="53" spans="1:8" x14ac:dyDescent="0.3">
      <c r="A53" s="63">
        <v>40969</v>
      </c>
      <c r="B53" s="64">
        <v>6.8603252958673497</v>
      </c>
      <c r="C53" s="64">
        <v>6.8849759310868999</v>
      </c>
      <c r="D53" s="64"/>
      <c r="F53" s="73"/>
      <c r="G53" s="67"/>
      <c r="H53" s="67"/>
    </row>
    <row r="54" spans="1:8" x14ac:dyDescent="0.3">
      <c r="A54" s="63">
        <v>41061</v>
      </c>
      <c r="B54" s="64">
        <v>5.98052851182198</v>
      </c>
      <c r="C54" s="64">
        <v>5.9719946833173703</v>
      </c>
      <c r="D54" s="64"/>
      <c r="F54" s="73"/>
      <c r="G54" s="67"/>
      <c r="H54" s="67"/>
    </row>
    <row r="55" spans="1:8" x14ac:dyDescent="0.3">
      <c r="A55" s="63">
        <v>41153</v>
      </c>
      <c r="B55" s="64">
        <v>4.4643127746628304</v>
      </c>
      <c r="C55" s="64">
        <v>4.2857575849422496</v>
      </c>
      <c r="D55" s="64"/>
      <c r="F55" s="73"/>
      <c r="G55" s="67"/>
      <c r="H55" s="67"/>
    </row>
    <row r="56" spans="1:8" x14ac:dyDescent="0.3">
      <c r="A56" s="63">
        <v>41244</v>
      </c>
      <c r="B56" s="64">
        <v>3.6476627938394999</v>
      </c>
      <c r="C56" s="64">
        <v>3.44372053922599</v>
      </c>
      <c r="D56" s="64"/>
      <c r="F56" s="73"/>
      <c r="G56" s="67"/>
      <c r="H56" s="67"/>
    </row>
    <row r="57" spans="1:8" x14ac:dyDescent="0.3">
      <c r="A57" s="63">
        <v>41334</v>
      </c>
      <c r="B57" s="64">
        <v>1.57536274800118</v>
      </c>
      <c r="C57" s="64">
        <v>1.50814814814814</v>
      </c>
      <c r="D57" s="64"/>
      <c r="F57" s="73"/>
      <c r="G57" s="67"/>
      <c r="H57" s="67"/>
    </row>
    <row r="58" spans="1:8" x14ac:dyDescent="0.3">
      <c r="A58" s="63">
        <v>41426</v>
      </c>
      <c r="B58" s="64">
        <v>0.78740157480314799</v>
      </c>
      <c r="C58" s="64">
        <v>0.80214683662456199</v>
      </c>
      <c r="D58" s="64"/>
      <c r="F58" s="73"/>
      <c r="G58" s="67"/>
      <c r="H58" s="67"/>
    </row>
    <row r="59" spans="1:8" x14ac:dyDescent="0.3">
      <c r="A59" s="63">
        <v>41518</v>
      </c>
      <c r="B59" s="64">
        <v>2.74747591969362</v>
      </c>
      <c r="C59" s="64">
        <v>2.8686023192954799</v>
      </c>
      <c r="D59" s="64"/>
      <c r="F59" s="73"/>
      <c r="G59" s="67"/>
      <c r="H59" s="67"/>
    </row>
    <row r="60" spans="1:8" x14ac:dyDescent="0.3">
      <c r="A60" s="63">
        <v>41609</v>
      </c>
      <c r="B60" s="64">
        <v>4.9067315490673096</v>
      </c>
      <c r="C60" s="64">
        <v>5.0415046148487699</v>
      </c>
      <c r="D60" s="64"/>
      <c r="F60" s="73"/>
      <c r="G60" s="67"/>
      <c r="H60" s="67"/>
    </row>
    <row r="61" spans="1:8" x14ac:dyDescent="0.3">
      <c r="A61" s="63">
        <v>41699</v>
      </c>
      <c r="B61" s="64">
        <v>8.0782461664042895</v>
      </c>
      <c r="C61" s="64">
        <v>7.97746577541667</v>
      </c>
      <c r="D61" s="64"/>
      <c r="F61" s="73"/>
      <c r="G61" s="67"/>
      <c r="H61" s="67"/>
    </row>
    <row r="62" spans="1:8" x14ac:dyDescent="0.3">
      <c r="A62" s="63">
        <v>41791</v>
      </c>
      <c r="B62" s="64">
        <v>9.4762731481481399</v>
      </c>
      <c r="C62" s="64">
        <v>8.6839516175704503</v>
      </c>
      <c r="D62" s="64"/>
      <c r="F62" s="73"/>
      <c r="G62" s="67"/>
      <c r="H62" s="67"/>
    </row>
    <row r="63" spans="1:8" x14ac:dyDescent="0.3">
      <c r="A63" s="63">
        <v>41883</v>
      </c>
      <c r="B63" s="64">
        <v>9.3745588027671793</v>
      </c>
      <c r="C63" s="64">
        <v>7.8629146182968901</v>
      </c>
      <c r="D63" s="64"/>
      <c r="F63" s="73"/>
      <c r="G63" s="67"/>
      <c r="H63" s="67"/>
    </row>
    <row r="64" spans="1:8" x14ac:dyDescent="0.3">
      <c r="A64" s="63">
        <v>41974</v>
      </c>
      <c r="B64" s="64">
        <v>9.4207300237451008</v>
      </c>
      <c r="C64" s="64">
        <v>7.44936586444142</v>
      </c>
      <c r="D64" s="64"/>
      <c r="F64" s="73"/>
      <c r="G64" s="67"/>
      <c r="H64" s="67"/>
    </row>
    <row r="65" spans="1:8" x14ac:dyDescent="0.3">
      <c r="A65" s="63">
        <v>42064</v>
      </c>
      <c r="B65" s="64">
        <v>8.2593801418822306</v>
      </c>
      <c r="C65" s="64">
        <v>5.9391219723183397</v>
      </c>
      <c r="D65" s="64"/>
      <c r="F65" s="73"/>
      <c r="G65" s="67"/>
      <c r="H65" s="67"/>
    </row>
    <row r="66" spans="1:8" x14ac:dyDescent="0.3">
      <c r="A66" s="63">
        <v>42156</v>
      </c>
      <c r="B66" s="64">
        <v>7.2789744945156603</v>
      </c>
      <c r="C66" s="64">
        <v>5.2157938177267598</v>
      </c>
      <c r="D66" s="64"/>
      <c r="F66" s="73"/>
      <c r="G66" s="67"/>
      <c r="H66" s="67"/>
    </row>
    <row r="67" spans="1:8" x14ac:dyDescent="0.3">
      <c r="A67" s="63">
        <v>42248</v>
      </c>
      <c r="B67" s="64">
        <v>5.8629146766490301</v>
      </c>
      <c r="C67" s="64">
        <v>4.2983995599444604</v>
      </c>
      <c r="D67" s="64"/>
      <c r="F67" s="73"/>
      <c r="G67" s="67"/>
      <c r="H67" s="67"/>
    </row>
    <row r="68" spans="1:8" x14ac:dyDescent="0.3">
      <c r="A68" s="63">
        <v>42339</v>
      </c>
      <c r="B68" s="64">
        <v>3.7143578097400902</v>
      </c>
      <c r="C68" s="64">
        <v>2.2681101653508802</v>
      </c>
      <c r="D68" s="64"/>
      <c r="F68" s="73"/>
      <c r="G68" s="67"/>
      <c r="H68" s="67"/>
    </row>
    <row r="69" spans="1:8" x14ac:dyDescent="0.3">
      <c r="A69" s="63">
        <v>42430</v>
      </c>
      <c r="B69" s="66">
        <v>3.7573190482122798</v>
      </c>
      <c r="C69" s="66">
        <v>2.46497741713236</v>
      </c>
      <c r="D69" s="64"/>
      <c r="E69" s="32"/>
      <c r="F69" s="74"/>
      <c r="G69" s="67"/>
      <c r="H69" s="67"/>
    </row>
    <row r="70" spans="1:8" x14ac:dyDescent="0.3">
      <c r="A70" s="63">
        <v>42522</v>
      </c>
      <c r="B70" s="66">
        <v>3.79413141491538</v>
      </c>
      <c r="C70" s="66">
        <v>2.3887848575332602</v>
      </c>
      <c r="E70" s="32"/>
      <c r="F70" s="74"/>
      <c r="G70" s="67"/>
      <c r="H70" s="67"/>
    </row>
    <row r="71" spans="1:8" x14ac:dyDescent="0.3">
      <c r="A71" s="63">
        <v>42614</v>
      </c>
      <c r="B71" s="66">
        <v>3.4312051894844702</v>
      </c>
      <c r="C71" s="66">
        <v>1.80069315385</v>
      </c>
      <c r="D71" s="64"/>
      <c r="E71" s="32"/>
      <c r="F71" s="74"/>
      <c r="G71" s="67"/>
      <c r="H71" s="67"/>
    </row>
    <row r="72" spans="1:8" x14ac:dyDescent="0.3">
      <c r="A72" s="63">
        <v>42705</v>
      </c>
      <c r="B72" s="66">
        <v>4.5326261495790998</v>
      </c>
      <c r="C72" s="66">
        <v>3.2286454273429102</v>
      </c>
      <c r="D72" s="64"/>
      <c r="E72" s="32"/>
      <c r="F72" s="74"/>
      <c r="G72" s="67"/>
      <c r="H72" s="67"/>
    </row>
    <row r="73" spans="1:8" x14ac:dyDescent="0.3">
      <c r="A73" s="63">
        <v>42795</v>
      </c>
      <c r="B73" s="66">
        <v>4.1831760439929804</v>
      </c>
      <c r="C73" s="66">
        <v>3.6707757439920301</v>
      </c>
      <c r="D73" s="64"/>
      <c r="E73" s="32"/>
      <c r="F73" s="74"/>
      <c r="G73" s="67"/>
      <c r="H73" s="67"/>
    </row>
    <row r="74" spans="1:8" x14ac:dyDescent="0.3">
      <c r="A74" s="63">
        <v>42887</v>
      </c>
      <c r="B74" s="66">
        <v>3.8666951506088401</v>
      </c>
      <c r="C74" s="66">
        <v>3.8332262369630699</v>
      </c>
      <c r="D74" s="64"/>
      <c r="E74" s="32"/>
      <c r="F74" s="74"/>
      <c r="G74" s="67"/>
      <c r="H74" s="67"/>
    </row>
    <row r="75" spans="1:8" x14ac:dyDescent="0.3">
      <c r="A75" s="63">
        <v>42979</v>
      </c>
      <c r="B75" s="66">
        <v>3.9893428901516002</v>
      </c>
      <c r="C75" s="66">
        <v>5.1990255334895803</v>
      </c>
      <c r="D75" s="64"/>
      <c r="E75" s="32"/>
      <c r="F75" s="74"/>
      <c r="G75" s="67"/>
      <c r="H75" s="67"/>
    </row>
    <row r="76" spans="1:8" x14ac:dyDescent="0.3">
      <c r="A76" s="63">
        <v>43070</v>
      </c>
      <c r="B76" s="64">
        <v>4.22436867217501</v>
      </c>
      <c r="C76" s="64">
        <v>5.8200899447056198</v>
      </c>
      <c r="D76" s="64"/>
      <c r="E76" s="64"/>
      <c r="F76" s="73"/>
      <c r="G76" s="67"/>
      <c r="H76" s="67"/>
    </row>
    <row r="77" spans="1:8" x14ac:dyDescent="0.3">
      <c r="A77" s="63">
        <v>43160</v>
      </c>
      <c r="B77" s="64">
        <v>4.1985248357727203</v>
      </c>
      <c r="C77" s="64">
        <v>5.8583764322947802</v>
      </c>
      <c r="D77" s="64"/>
      <c r="F77" s="73"/>
      <c r="G77" s="67"/>
      <c r="H77" s="67"/>
    </row>
    <row r="78" spans="1:8" x14ac:dyDescent="0.3">
      <c r="A78" s="63">
        <v>43252</v>
      </c>
      <c r="B78" s="66">
        <v>4.47246217834451</v>
      </c>
      <c r="C78" s="66">
        <v>6.7311606526551104</v>
      </c>
      <c r="D78" s="64"/>
      <c r="F78" s="74"/>
      <c r="G78" s="67"/>
      <c r="H78" s="67"/>
    </row>
    <row r="79" spans="1:8" x14ac:dyDescent="0.3">
      <c r="A79" s="63">
        <v>43344</v>
      </c>
      <c r="B79" s="66">
        <v>4.7363110758417299</v>
      </c>
      <c r="C79" s="66">
        <v>6.7051006714556802</v>
      </c>
      <c r="D79" s="64"/>
      <c r="F79" s="74"/>
      <c r="G79" s="67"/>
      <c r="H79" s="67"/>
    </row>
    <row r="80" spans="1:8" x14ac:dyDescent="0.3">
      <c r="A80" s="63">
        <v>43435</v>
      </c>
      <c r="B80" s="66">
        <v>4.0644037516748499</v>
      </c>
      <c r="C80" s="66">
        <v>5.7897998695869601</v>
      </c>
      <c r="D80" s="64"/>
      <c r="F80" s="74"/>
      <c r="G80" s="67"/>
      <c r="H80" s="67"/>
    </row>
    <row r="81" spans="1:8" x14ac:dyDescent="0.3">
      <c r="A81" s="63">
        <v>43525</v>
      </c>
      <c r="B81" s="66">
        <v>4.7698418790382604</v>
      </c>
      <c r="C81" s="66">
        <v>5.7252515855913098</v>
      </c>
      <c r="D81" s="64"/>
      <c r="F81" s="74"/>
      <c r="G81" s="67"/>
      <c r="H81" s="67"/>
    </row>
    <row r="82" spans="1:8" x14ac:dyDescent="0.3">
      <c r="A82" s="63">
        <v>43617</v>
      </c>
      <c r="B82" s="64">
        <v>5.3393564396503104</v>
      </c>
      <c r="C82" s="64">
        <v>5.4889041992080001</v>
      </c>
      <c r="D82" s="64"/>
      <c r="F82" s="73"/>
      <c r="G82" s="67"/>
      <c r="H82" s="67"/>
    </row>
    <row r="83" spans="1:8" x14ac:dyDescent="0.3">
      <c r="A83" s="63">
        <v>43709</v>
      </c>
      <c r="B83" s="64">
        <v>6.18063620885418</v>
      </c>
      <c r="C83" s="64">
        <v>5.55067099745321</v>
      </c>
      <c r="D83" s="64"/>
      <c r="F83" s="73"/>
      <c r="G83" s="67"/>
      <c r="H83" s="67"/>
    </row>
    <row r="84" spans="1:8" x14ac:dyDescent="0.3">
      <c r="A84" s="63">
        <v>43800</v>
      </c>
      <c r="B84" s="64">
        <v>7.1043286658123197</v>
      </c>
      <c r="C84" s="64">
        <v>6.0755094729276902</v>
      </c>
      <c r="D84" s="64"/>
      <c r="F84" s="73"/>
      <c r="G84" s="67"/>
      <c r="H84" s="67"/>
    </row>
    <row r="85" spans="1:8" x14ac:dyDescent="0.3">
      <c r="A85" s="63">
        <v>43891</v>
      </c>
      <c r="B85" s="64">
        <v>7.0549023590450002</v>
      </c>
      <c r="C85" s="64">
        <v>6.14526158880164</v>
      </c>
      <c r="D85" s="64"/>
      <c r="F85" s="73"/>
      <c r="G85" s="67"/>
      <c r="H85" s="67"/>
    </row>
    <row r="86" spans="1:8" x14ac:dyDescent="0.3">
      <c r="A86" s="63">
        <v>43983</v>
      </c>
      <c r="B86" s="64">
        <v>6.8004680626173997</v>
      </c>
      <c r="C86" s="64">
        <v>5.9971261403265199</v>
      </c>
      <c r="D86" s="64"/>
      <c r="F86" s="73"/>
      <c r="G86" s="67"/>
      <c r="H86" s="67"/>
    </row>
    <row r="87" spans="1:8" x14ac:dyDescent="0.3">
      <c r="A87" s="63">
        <v>44075</v>
      </c>
      <c r="B87" s="64">
        <v>6.1122717411536902</v>
      </c>
      <c r="C87" s="64">
        <v>5.7891295925530804</v>
      </c>
      <c r="F87" s="73"/>
      <c r="G87" s="67"/>
      <c r="H87" s="67"/>
    </row>
    <row r="88" spans="1:8" x14ac:dyDescent="0.3">
      <c r="A88" s="63">
        <v>44166</v>
      </c>
      <c r="B88" s="64">
        <v>5.3517224576873801</v>
      </c>
      <c r="C88" s="64">
        <v>5.5524854511925099</v>
      </c>
      <c r="F88" s="73"/>
      <c r="G88" s="67"/>
      <c r="H88" s="67"/>
    </row>
    <row r="89" spans="1:8" x14ac:dyDescent="0.3">
      <c r="A89" s="63">
        <v>44256</v>
      </c>
      <c r="B89" s="64">
        <v>4.6599680776014498</v>
      </c>
      <c r="C89" s="64">
        <v>5.3296645967254097</v>
      </c>
      <c r="F89" s="73"/>
      <c r="G89" s="67"/>
      <c r="H89" s="67"/>
    </row>
    <row r="90" spans="1:8" x14ac:dyDescent="0.3">
      <c r="A90" s="63">
        <v>44348</v>
      </c>
      <c r="B90" s="64">
        <v>4.0870272626625601</v>
      </c>
      <c r="C90" s="64">
        <v>5.10037742065734</v>
      </c>
      <c r="F90" s="73"/>
      <c r="G90" s="67"/>
      <c r="H90" s="67"/>
    </row>
    <row r="91" spans="1:8" x14ac:dyDescent="0.3">
      <c r="A91" s="63">
        <v>44440</v>
      </c>
      <c r="B91" s="64">
        <v>3.7430562813946802</v>
      </c>
      <c r="C91" s="64">
        <v>4.8668240930878701</v>
      </c>
      <c r="F91" s="73"/>
    </row>
    <row r="92" spans="1:8" x14ac:dyDescent="0.3">
      <c r="A92" s="63">
        <v>44531</v>
      </c>
      <c r="B92" s="64">
        <v>3.5337172181825798</v>
      </c>
      <c r="C92" s="64">
        <v>4.63799145375551</v>
      </c>
    </row>
    <row r="93" spans="1:8" x14ac:dyDescent="0.3">
      <c r="A93" s="63">
        <v>44621</v>
      </c>
      <c r="B93" s="64">
        <v>3.3669128899480101</v>
      </c>
      <c r="C93" s="64">
        <v>4.3977181867706596</v>
      </c>
    </row>
    <row r="94" spans="1:8" x14ac:dyDescent="0.3">
      <c r="A94" s="63">
        <v>44713</v>
      </c>
      <c r="B94" s="64">
        <v>3.16464102268572</v>
      </c>
      <c r="C94" s="64">
        <v>4.1802085740602504</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L131"/>
  <sheetViews>
    <sheetView zoomScaleNormal="100" workbookViewId="0">
      <selection activeCell="F35" sqref="F35"/>
    </sheetView>
  </sheetViews>
  <sheetFormatPr defaultColWidth="9.140625" defaultRowHeight="16.5" x14ac:dyDescent="0.3"/>
  <cols>
    <col min="1" max="1" width="9.140625" style="28"/>
    <col min="2" max="2" width="24.5703125" style="28" bestFit="1" customWidth="1"/>
    <col min="3" max="3" width="16.42578125" style="28" bestFit="1" customWidth="1"/>
    <col min="4" max="5" width="9.140625" style="28"/>
    <col min="6" max="6" width="9.7109375" style="28" bestFit="1" customWidth="1"/>
    <col min="7" max="7" width="12" style="28" bestFit="1" customWidth="1"/>
    <col min="8" max="9" width="12" style="28" customWidth="1"/>
    <col min="10" max="16384" width="9.140625" style="28"/>
  </cols>
  <sheetData>
    <row r="1" spans="1:11" x14ac:dyDescent="0.3">
      <c r="A1" s="27" t="s">
        <v>84</v>
      </c>
      <c r="B1" s="7"/>
      <c r="C1" s="7"/>
      <c r="D1" s="60"/>
    </row>
    <row r="2" spans="1:11" x14ac:dyDescent="0.3">
      <c r="A2" s="61" t="s">
        <v>85</v>
      </c>
      <c r="B2" s="7"/>
      <c r="C2" s="7"/>
      <c r="D2" s="60"/>
    </row>
    <row r="3" spans="1:11" x14ac:dyDescent="0.3">
      <c r="A3" s="30"/>
      <c r="B3" s="31"/>
      <c r="C3" s="31"/>
    </row>
    <row r="5" spans="1:11" x14ac:dyDescent="0.3">
      <c r="B5" s="28" t="s">
        <v>81</v>
      </c>
      <c r="C5" s="28" t="s">
        <v>82</v>
      </c>
      <c r="D5" s="64"/>
    </row>
    <row r="6" spans="1:11" x14ac:dyDescent="0.3">
      <c r="A6" s="63">
        <v>36678</v>
      </c>
      <c r="B6" s="64">
        <v>6.7157573174197198</v>
      </c>
      <c r="C6" s="64">
        <v>6.7157573174197198</v>
      </c>
      <c r="D6" s="64"/>
      <c r="E6" s="67"/>
      <c r="K6" s="64"/>
    </row>
    <row r="7" spans="1:11" x14ac:dyDescent="0.3">
      <c r="A7" s="63">
        <v>36770</v>
      </c>
      <c r="B7" s="64">
        <v>6.7399930986887497</v>
      </c>
      <c r="C7" s="64">
        <v>6.7399930986887497</v>
      </c>
      <c r="D7" s="64"/>
      <c r="K7" s="64"/>
    </row>
    <row r="8" spans="1:11" x14ac:dyDescent="0.3">
      <c r="A8" s="63">
        <v>36861</v>
      </c>
      <c r="B8" s="64">
        <v>6.6691691349586</v>
      </c>
      <c r="C8" s="64">
        <v>6.6691691349586</v>
      </c>
      <c r="D8" s="64"/>
      <c r="K8" s="64"/>
    </row>
    <row r="9" spans="1:11" x14ac:dyDescent="0.3">
      <c r="A9" s="63">
        <v>36951</v>
      </c>
      <c r="B9" s="64">
        <v>6.4206907420065296</v>
      </c>
      <c r="C9" s="64">
        <v>6.4206907420065296</v>
      </c>
      <c r="D9" s="64"/>
      <c r="K9" s="64"/>
    </row>
    <row r="10" spans="1:11" x14ac:dyDescent="0.3">
      <c r="A10" s="63">
        <v>37043</v>
      </c>
      <c r="B10" s="64">
        <v>5.8572536231883996</v>
      </c>
      <c r="C10" s="64">
        <v>5.8572536231883996</v>
      </c>
      <c r="D10" s="64"/>
      <c r="K10" s="64"/>
    </row>
    <row r="11" spans="1:11" x14ac:dyDescent="0.3">
      <c r="A11" s="63">
        <v>37135</v>
      </c>
      <c r="B11" s="64">
        <v>5.73012121212121</v>
      </c>
      <c r="C11" s="64">
        <v>5.73012121212121</v>
      </c>
      <c r="D11" s="64"/>
      <c r="K11" s="64"/>
    </row>
    <row r="12" spans="1:11" x14ac:dyDescent="0.3">
      <c r="A12" s="63">
        <v>37226</v>
      </c>
      <c r="B12" s="64">
        <v>4.9625917065390697</v>
      </c>
      <c r="C12" s="64">
        <v>4.9625917065390697</v>
      </c>
      <c r="D12" s="64"/>
      <c r="K12" s="64"/>
    </row>
    <row r="13" spans="1:11" x14ac:dyDescent="0.3">
      <c r="A13" s="63">
        <v>37316</v>
      </c>
      <c r="B13" s="64">
        <v>5.0340584795321597</v>
      </c>
      <c r="C13" s="64">
        <v>5.0340584795321597</v>
      </c>
      <c r="D13" s="64"/>
      <c r="K13" s="64"/>
    </row>
    <row r="14" spans="1:11" x14ac:dyDescent="0.3">
      <c r="A14" s="63">
        <v>37408</v>
      </c>
      <c r="B14" s="64">
        <v>5.8213993135011401</v>
      </c>
      <c r="C14" s="64">
        <v>5.8213993135011401</v>
      </c>
      <c r="D14" s="64"/>
      <c r="F14" s="68"/>
      <c r="K14" s="64"/>
    </row>
    <row r="15" spans="1:11" x14ac:dyDescent="0.3">
      <c r="A15" s="63">
        <v>37500</v>
      </c>
      <c r="B15" s="64">
        <v>5.9105354790137401</v>
      </c>
      <c r="C15" s="64">
        <v>5.9105354790137401</v>
      </c>
      <c r="D15" s="64"/>
      <c r="F15" s="68"/>
      <c r="K15" s="64"/>
    </row>
    <row r="16" spans="1:11" x14ac:dyDescent="0.3">
      <c r="A16" s="63">
        <v>37591</v>
      </c>
      <c r="B16" s="64">
        <v>5.8989870129870097</v>
      </c>
      <c r="C16" s="64">
        <v>5.8989870129870097</v>
      </c>
      <c r="D16" s="64"/>
      <c r="F16" s="68"/>
      <c r="K16" s="64"/>
    </row>
    <row r="17" spans="1:12" x14ac:dyDescent="0.3">
      <c r="A17" s="63">
        <v>37681</v>
      </c>
      <c r="B17" s="64">
        <v>5.82839598997493</v>
      </c>
      <c r="C17" s="64">
        <v>5.82839598997493</v>
      </c>
      <c r="D17" s="64"/>
      <c r="F17" s="68"/>
      <c r="K17" s="64"/>
    </row>
    <row r="18" spans="1:12" x14ac:dyDescent="0.3">
      <c r="A18" s="63">
        <v>37773</v>
      </c>
      <c r="B18" s="64">
        <v>5.4461905901116401</v>
      </c>
      <c r="C18" s="64">
        <v>5.4461905901116401</v>
      </c>
      <c r="D18" s="64"/>
      <c r="F18" s="68"/>
      <c r="J18" s="64"/>
      <c r="K18" s="64"/>
      <c r="L18" s="64"/>
    </row>
    <row r="19" spans="1:12" x14ac:dyDescent="0.3">
      <c r="A19" s="63">
        <v>37865</v>
      </c>
      <c r="B19" s="64">
        <v>5.1224998431520099</v>
      </c>
      <c r="C19" s="64">
        <v>5.1224998431520099</v>
      </c>
      <c r="D19" s="64"/>
      <c r="F19" s="68"/>
      <c r="J19" s="64"/>
      <c r="K19" s="64"/>
      <c r="L19" s="64"/>
    </row>
    <row r="20" spans="1:12" x14ac:dyDescent="0.3">
      <c r="A20" s="63">
        <v>37956</v>
      </c>
      <c r="B20" s="64">
        <v>5.2939062049062002</v>
      </c>
      <c r="C20" s="64">
        <v>5.2939062049062002</v>
      </c>
      <c r="D20" s="64"/>
      <c r="F20" s="68"/>
      <c r="J20" s="64"/>
      <c r="K20" s="64"/>
      <c r="L20" s="64"/>
    </row>
    <row r="21" spans="1:12" x14ac:dyDescent="0.3">
      <c r="A21" s="63">
        <v>38047</v>
      </c>
      <c r="B21" s="64">
        <v>5.4931994660564403</v>
      </c>
      <c r="C21" s="64">
        <v>5.4931994660564403</v>
      </c>
      <c r="D21" s="64"/>
      <c r="F21" s="68"/>
      <c r="J21" s="64"/>
      <c r="K21" s="64"/>
      <c r="L21" s="64"/>
    </row>
    <row r="22" spans="1:12" x14ac:dyDescent="0.3">
      <c r="A22" s="63">
        <v>38139</v>
      </c>
      <c r="B22" s="64">
        <v>5.8525317460317403</v>
      </c>
      <c r="C22" s="64">
        <v>5.8525317460317403</v>
      </c>
      <c r="D22" s="64"/>
      <c r="F22" s="68"/>
      <c r="J22" s="64"/>
      <c r="K22" s="64"/>
      <c r="L22" s="64"/>
    </row>
    <row r="23" spans="1:12" x14ac:dyDescent="0.3">
      <c r="A23" s="63">
        <v>38231</v>
      </c>
      <c r="B23" s="64">
        <v>6.43984848484848</v>
      </c>
      <c r="C23" s="64">
        <v>6.43984848484848</v>
      </c>
      <c r="D23" s="64"/>
      <c r="F23" s="68"/>
      <c r="J23" s="64"/>
      <c r="K23" s="64"/>
      <c r="L23" s="64"/>
    </row>
    <row r="24" spans="1:12" x14ac:dyDescent="0.3">
      <c r="A24" s="63">
        <v>38322</v>
      </c>
      <c r="B24" s="64">
        <v>6.7278326118326097</v>
      </c>
      <c r="C24" s="64">
        <v>6.7278326118326097</v>
      </c>
      <c r="D24" s="64"/>
      <c r="F24" s="68"/>
      <c r="J24" s="64"/>
      <c r="K24" s="64"/>
      <c r="L24" s="64"/>
    </row>
    <row r="25" spans="1:12" x14ac:dyDescent="0.3">
      <c r="A25" s="63">
        <v>38412</v>
      </c>
      <c r="B25" s="64">
        <v>6.8595346700083502</v>
      </c>
      <c r="C25" s="64">
        <v>6.8595346700083502</v>
      </c>
      <c r="D25" s="64"/>
      <c r="F25" s="68"/>
      <c r="J25" s="64"/>
      <c r="K25" s="64"/>
      <c r="L25" s="64"/>
    </row>
    <row r="26" spans="1:12" x14ac:dyDescent="0.3">
      <c r="A26" s="63">
        <v>38504</v>
      </c>
      <c r="B26" s="64">
        <v>7.0434444444444404</v>
      </c>
      <c r="C26" s="64">
        <v>7.0434444444444404</v>
      </c>
      <c r="D26" s="64"/>
      <c r="F26" s="68"/>
      <c r="J26" s="64"/>
      <c r="K26" s="64"/>
      <c r="L26" s="64"/>
    </row>
    <row r="27" spans="1:12" x14ac:dyDescent="0.3">
      <c r="A27" s="63">
        <v>38596</v>
      </c>
      <c r="B27" s="64">
        <v>7.0492756760148003</v>
      </c>
      <c r="C27" s="64">
        <v>7.0492756760148003</v>
      </c>
      <c r="D27" s="64"/>
      <c r="F27" s="68"/>
      <c r="J27" s="64"/>
      <c r="K27" s="64"/>
      <c r="L27" s="64"/>
    </row>
    <row r="28" spans="1:12" x14ac:dyDescent="0.3">
      <c r="A28" s="63">
        <v>38687</v>
      </c>
      <c r="B28" s="64">
        <v>7.4910606060606</v>
      </c>
      <c r="C28" s="64">
        <v>7.4910606060606</v>
      </c>
      <c r="D28" s="64"/>
      <c r="F28" s="68"/>
      <c r="J28" s="64"/>
      <c r="K28" s="64"/>
      <c r="L28" s="64"/>
    </row>
    <row r="29" spans="1:12" x14ac:dyDescent="0.3">
      <c r="A29" s="63">
        <v>38777</v>
      </c>
      <c r="B29" s="64">
        <v>7.5525301296720002</v>
      </c>
      <c r="C29" s="64">
        <v>7.5525301296720002</v>
      </c>
      <c r="D29" s="64"/>
      <c r="F29" s="68"/>
      <c r="J29" s="64"/>
      <c r="K29" s="64"/>
      <c r="L29" s="64"/>
    </row>
    <row r="30" spans="1:12" x14ac:dyDescent="0.3">
      <c r="A30" s="63">
        <v>38869</v>
      </c>
      <c r="B30" s="64">
        <v>7.4772682986237902</v>
      </c>
      <c r="C30" s="64">
        <v>7.4772682986237902</v>
      </c>
      <c r="D30" s="64"/>
      <c r="F30" s="68"/>
      <c r="J30" s="64"/>
      <c r="K30" s="64"/>
      <c r="L30" s="64"/>
    </row>
    <row r="31" spans="1:12" x14ac:dyDescent="0.3">
      <c r="A31" s="63">
        <v>38961</v>
      </c>
      <c r="B31" s="64">
        <v>7.5116149068322899</v>
      </c>
      <c r="C31" s="64">
        <v>7.5116149068322899</v>
      </c>
      <c r="D31" s="64"/>
      <c r="F31" s="68"/>
      <c r="J31" s="64"/>
      <c r="K31" s="64"/>
      <c r="L31" s="64"/>
    </row>
    <row r="32" spans="1:12" x14ac:dyDescent="0.3">
      <c r="A32" s="63">
        <v>39052</v>
      </c>
      <c r="B32" s="64">
        <v>7.6443191311612297</v>
      </c>
      <c r="C32" s="64">
        <v>7.6443191311612297</v>
      </c>
      <c r="D32" s="64"/>
      <c r="F32" s="68"/>
      <c r="J32" s="64"/>
      <c r="K32" s="64"/>
      <c r="L32" s="64"/>
    </row>
    <row r="33" spans="1:12" x14ac:dyDescent="0.3">
      <c r="A33" s="63">
        <v>39142</v>
      </c>
      <c r="B33" s="64">
        <v>7.7752175894281104</v>
      </c>
      <c r="C33" s="64">
        <v>7.7752175894281104</v>
      </c>
      <c r="D33" s="64"/>
      <c r="F33" s="68"/>
      <c r="J33" s="64"/>
      <c r="K33" s="64"/>
      <c r="L33" s="64"/>
    </row>
    <row r="34" spans="1:12" x14ac:dyDescent="0.3">
      <c r="A34" s="63">
        <v>39234</v>
      </c>
      <c r="B34" s="64">
        <v>8.1312890499194808</v>
      </c>
      <c r="C34" s="64">
        <v>8.1312890499194808</v>
      </c>
      <c r="D34" s="64"/>
      <c r="F34" s="68"/>
      <c r="J34" s="64"/>
      <c r="K34" s="64"/>
      <c r="L34" s="64"/>
    </row>
    <row r="35" spans="1:12" x14ac:dyDescent="0.3">
      <c r="A35" s="63">
        <v>39326</v>
      </c>
      <c r="B35" s="64">
        <v>8.6554077733860293</v>
      </c>
      <c r="C35" s="64">
        <v>8.6554077733860293</v>
      </c>
      <c r="D35" s="64"/>
      <c r="F35" s="68"/>
      <c r="J35" s="64"/>
      <c r="K35" s="64"/>
      <c r="L35" s="64"/>
    </row>
    <row r="36" spans="1:12" x14ac:dyDescent="0.3">
      <c r="A36" s="63">
        <v>39417</v>
      </c>
      <c r="B36" s="64">
        <v>8.7677830940988795</v>
      </c>
      <c r="C36" s="64">
        <v>8.7677830940988795</v>
      </c>
      <c r="D36" s="64"/>
      <c r="F36" s="68"/>
      <c r="J36" s="64"/>
      <c r="K36" s="64"/>
      <c r="L36" s="64"/>
    </row>
    <row r="37" spans="1:12" x14ac:dyDescent="0.3">
      <c r="A37" s="63">
        <v>39508</v>
      </c>
      <c r="B37" s="64">
        <v>8.8240964912280706</v>
      </c>
      <c r="C37" s="64">
        <v>8.8240964912280706</v>
      </c>
      <c r="D37" s="64"/>
      <c r="F37" s="68"/>
      <c r="J37" s="64"/>
      <c r="K37" s="64"/>
      <c r="L37" s="64"/>
    </row>
    <row r="38" spans="1:12" x14ac:dyDescent="0.3">
      <c r="A38" s="63">
        <v>39600</v>
      </c>
      <c r="B38" s="64">
        <v>8.7508268398268392</v>
      </c>
      <c r="C38" s="64">
        <v>8.7508268398268392</v>
      </c>
      <c r="D38" s="64"/>
      <c r="F38" s="68"/>
      <c r="J38" s="64"/>
      <c r="K38" s="64"/>
      <c r="L38" s="64"/>
    </row>
    <row r="39" spans="1:12" x14ac:dyDescent="0.3">
      <c r="A39" s="63">
        <v>39692</v>
      </c>
      <c r="B39" s="64">
        <v>8.2021554049814895</v>
      </c>
      <c r="C39" s="64">
        <v>8.2021554049814895</v>
      </c>
      <c r="D39" s="64"/>
      <c r="F39" s="68"/>
      <c r="J39" s="64"/>
      <c r="K39" s="64"/>
      <c r="L39" s="64"/>
    </row>
    <row r="40" spans="1:12" x14ac:dyDescent="0.3">
      <c r="A40" s="63">
        <v>39783</v>
      </c>
      <c r="B40" s="64">
        <v>6.3048015873015801</v>
      </c>
      <c r="C40" s="64">
        <v>6.3048015873015801</v>
      </c>
      <c r="D40" s="64"/>
      <c r="F40" s="68"/>
      <c r="J40" s="64"/>
      <c r="K40" s="64"/>
      <c r="L40" s="64"/>
    </row>
    <row r="41" spans="1:12" x14ac:dyDescent="0.3">
      <c r="A41" s="63">
        <v>39873</v>
      </c>
      <c r="B41" s="64">
        <v>3.6739417862838901</v>
      </c>
      <c r="C41" s="64">
        <v>3.6739417862838901</v>
      </c>
      <c r="D41" s="64"/>
      <c r="F41" s="68"/>
      <c r="J41" s="64"/>
      <c r="K41" s="64"/>
      <c r="L41" s="64"/>
    </row>
    <row r="42" spans="1:12" x14ac:dyDescent="0.3">
      <c r="A42" s="63">
        <v>39965</v>
      </c>
      <c r="B42" s="64">
        <v>2.9051984126984101</v>
      </c>
      <c r="C42" s="64">
        <v>2.9051984126984101</v>
      </c>
      <c r="D42" s="64"/>
      <c r="F42" s="68"/>
      <c r="J42" s="64"/>
      <c r="K42" s="64"/>
      <c r="L42" s="64"/>
    </row>
    <row r="43" spans="1:12" x14ac:dyDescent="0.3">
      <c r="A43" s="63">
        <v>40057</v>
      </c>
      <c r="B43" s="64">
        <v>2.7730095990965502</v>
      </c>
      <c r="C43" s="64">
        <v>2.7730095990965502</v>
      </c>
      <c r="D43" s="64"/>
      <c r="F43" s="68"/>
      <c r="J43" s="64"/>
      <c r="K43" s="64"/>
      <c r="L43" s="64"/>
    </row>
    <row r="44" spans="1:12" x14ac:dyDescent="0.3">
      <c r="A44" s="63">
        <v>40148</v>
      </c>
      <c r="B44" s="64">
        <v>2.7873015873015801</v>
      </c>
      <c r="C44" s="64">
        <v>2.7873015873015801</v>
      </c>
      <c r="D44" s="64"/>
      <c r="F44" s="68"/>
      <c r="J44" s="64"/>
      <c r="K44" s="64"/>
      <c r="L44" s="64"/>
    </row>
    <row r="45" spans="1:12" x14ac:dyDescent="0.3">
      <c r="A45" s="63">
        <v>40238</v>
      </c>
      <c r="B45" s="64">
        <v>2.7250575896262301</v>
      </c>
      <c r="C45" s="64">
        <v>2.7250575896262301</v>
      </c>
      <c r="D45" s="64"/>
      <c r="F45" s="68"/>
      <c r="J45" s="64"/>
      <c r="K45" s="64"/>
      <c r="L45" s="64"/>
    </row>
    <row r="46" spans="1:12" x14ac:dyDescent="0.3">
      <c r="A46" s="63">
        <v>40330</v>
      </c>
      <c r="B46" s="64">
        <v>2.8819206349206299</v>
      </c>
      <c r="C46" s="64">
        <v>2.8819206349206299</v>
      </c>
      <c r="D46" s="64"/>
      <c r="F46" s="68"/>
      <c r="J46" s="64"/>
      <c r="K46" s="64"/>
      <c r="L46" s="64"/>
    </row>
    <row r="47" spans="1:12" x14ac:dyDescent="0.3">
      <c r="A47" s="63">
        <v>40422</v>
      </c>
      <c r="B47" s="64">
        <v>3.22136363636363</v>
      </c>
      <c r="C47" s="64">
        <v>3.22136363636363</v>
      </c>
      <c r="D47" s="64"/>
      <c r="F47" s="68"/>
      <c r="J47" s="64"/>
      <c r="K47" s="64"/>
      <c r="L47" s="64"/>
    </row>
    <row r="48" spans="1:12" x14ac:dyDescent="0.3">
      <c r="A48" s="63">
        <v>40513</v>
      </c>
      <c r="B48" s="64">
        <v>3.1758528138528099</v>
      </c>
      <c r="C48" s="64">
        <v>3.1758528138528099</v>
      </c>
      <c r="D48" s="64"/>
      <c r="F48" s="68"/>
      <c r="J48" s="64"/>
      <c r="K48" s="64"/>
      <c r="L48" s="64"/>
    </row>
    <row r="49" spans="1:12" x14ac:dyDescent="0.3">
      <c r="A49" s="63">
        <v>40603</v>
      </c>
      <c r="B49" s="64">
        <v>3.0032536231883999</v>
      </c>
      <c r="C49" s="64">
        <v>3.0032536231883999</v>
      </c>
      <c r="D49" s="64"/>
      <c r="F49" s="68"/>
      <c r="J49" s="64"/>
      <c r="K49" s="64"/>
      <c r="L49" s="64"/>
    </row>
    <row r="50" spans="1:12" x14ac:dyDescent="0.3">
      <c r="A50" s="63">
        <v>40695</v>
      </c>
      <c r="B50" s="64">
        <v>2.6525480367585601</v>
      </c>
      <c r="C50" s="64">
        <v>2.6525480367585601</v>
      </c>
      <c r="D50" s="64"/>
      <c r="F50" s="68"/>
      <c r="J50" s="64"/>
      <c r="K50" s="64"/>
      <c r="L50" s="64"/>
    </row>
    <row r="51" spans="1:12" x14ac:dyDescent="0.3">
      <c r="A51" s="63">
        <v>40787</v>
      </c>
      <c r="B51" s="64">
        <v>2.8293333960725202</v>
      </c>
      <c r="C51" s="64">
        <v>2.8293333960725202</v>
      </c>
      <c r="D51" s="64"/>
      <c r="F51" s="68"/>
      <c r="J51" s="64"/>
      <c r="K51" s="64"/>
      <c r="L51" s="64"/>
    </row>
    <row r="52" spans="1:12" x14ac:dyDescent="0.3">
      <c r="A52" s="63">
        <v>40878</v>
      </c>
      <c r="B52" s="64">
        <v>2.7144696969696902</v>
      </c>
      <c r="C52" s="64">
        <v>2.7144696969696902</v>
      </c>
      <c r="D52" s="64"/>
      <c r="F52" s="68"/>
      <c r="J52" s="64"/>
      <c r="K52" s="64"/>
      <c r="L52" s="64"/>
    </row>
    <row r="53" spans="1:12" x14ac:dyDescent="0.3">
      <c r="A53" s="63">
        <v>40969</v>
      </c>
      <c r="B53" s="64">
        <v>2.7438484848484799</v>
      </c>
      <c r="C53" s="64">
        <v>2.7438484848484799</v>
      </c>
      <c r="D53" s="64"/>
      <c r="F53" s="68"/>
      <c r="J53" s="64"/>
      <c r="K53" s="64"/>
      <c r="L53" s="64"/>
    </row>
    <row r="54" spans="1:12" x14ac:dyDescent="0.3">
      <c r="A54" s="63">
        <v>41061</v>
      </c>
      <c r="B54" s="64">
        <v>2.6430660225442799</v>
      </c>
      <c r="C54" s="64">
        <v>2.6430660225442799</v>
      </c>
      <c r="D54" s="64"/>
      <c r="F54" s="68"/>
      <c r="J54" s="64"/>
      <c r="K54" s="64"/>
      <c r="L54" s="64"/>
    </row>
    <row r="55" spans="1:12" x14ac:dyDescent="0.3">
      <c r="A55" s="63">
        <v>41153</v>
      </c>
      <c r="B55" s="64">
        <v>2.65125691699604</v>
      </c>
      <c r="C55" s="64">
        <v>2.65125691699604</v>
      </c>
      <c r="D55" s="64"/>
      <c r="F55" s="68"/>
      <c r="J55" s="64"/>
      <c r="K55" s="64"/>
      <c r="L55" s="64"/>
    </row>
    <row r="56" spans="1:12" x14ac:dyDescent="0.3">
      <c r="A56" s="63">
        <v>41244</v>
      </c>
      <c r="B56" s="64">
        <v>2.64369218500797</v>
      </c>
      <c r="C56" s="64">
        <v>2.64369218500797</v>
      </c>
      <c r="D56" s="64"/>
      <c r="F56" s="68"/>
      <c r="J56" s="64"/>
      <c r="K56" s="64"/>
      <c r="L56" s="64"/>
    </row>
    <row r="57" spans="1:12" x14ac:dyDescent="0.3">
      <c r="A57" s="63">
        <v>41334</v>
      </c>
      <c r="B57" s="64">
        <v>2.65272389306599</v>
      </c>
      <c r="C57" s="64">
        <v>2.65272389306599</v>
      </c>
      <c r="D57" s="64"/>
      <c r="F57" s="68"/>
      <c r="J57" s="64"/>
      <c r="K57" s="64"/>
      <c r="L57" s="64"/>
    </row>
    <row r="58" spans="1:12" x14ac:dyDescent="0.3">
      <c r="A58" s="63">
        <v>41426</v>
      </c>
      <c r="B58" s="64">
        <v>2.64164912280701</v>
      </c>
      <c r="C58" s="64">
        <v>2.64164912280701</v>
      </c>
      <c r="D58" s="64"/>
      <c r="F58" s="68"/>
      <c r="J58" s="64"/>
      <c r="K58" s="64"/>
      <c r="L58" s="64"/>
    </row>
    <row r="59" spans="1:12" x14ac:dyDescent="0.3">
      <c r="A59" s="63">
        <v>41518</v>
      </c>
      <c r="B59" s="64">
        <v>2.64200294874207</v>
      </c>
      <c r="C59" s="64">
        <v>2.64200294874207</v>
      </c>
      <c r="D59" s="64"/>
      <c r="F59" s="68"/>
      <c r="J59" s="64"/>
      <c r="K59" s="64"/>
      <c r="L59" s="64"/>
    </row>
    <row r="60" spans="1:12" x14ac:dyDescent="0.3">
      <c r="A60" s="63">
        <v>41609</v>
      </c>
      <c r="B60" s="64">
        <v>2.6856139971139901</v>
      </c>
      <c r="C60" s="64">
        <v>2.6856139971139901</v>
      </c>
      <c r="D60" s="64"/>
      <c r="F60" s="68"/>
      <c r="J60" s="64"/>
      <c r="K60" s="64"/>
      <c r="L60" s="64"/>
    </row>
    <row r="61" spans="1:12" x14ac:dyDescent="0.3">
      <c r="A61" s="63">
        <v>41699</v>
      </c>
      <c r="B61" s="64">
        <v>2.9555221386800299</v>
      </c>
      <c r="C61" s="64">
        <v>2.9555221386800299</v>
      </c>
      <c r="D61" s="64"/>
      <c r="F61" s="68"/>
      <c r="J61" s="64"/>
      <c r="K61" s="64"/>
      <c r="L61" s="64"/>
    </row>
    <row r="62" spans="1:12" x14ac:dyDescent="0.3">
      <c r="A62" s="63">
        <v>41791</v>
      </c>
      <c r="B62" s="64">
        <v>3.37915948963317</v>
      </c>
      <c r="C62" s="64">
        <v>3.37915948963317</v>
      </c>
      <c r="D62" s="64"/>
      <c r="F62" s="68"/>
      <c r="J62" s="64"/>
      <c r="K62" s="64"/>
      <c r="L62" s="64"/>
    </row>
    <row r="63" spans="1:12" x14ac:dyDescent="0.3">
      <c r="A63" s="63">
        <v>41883</v>
      </c>
      <c r="B63" s="64">
        <v>3.6874270656879302</v>
      </c>
      <c r="C63" s="64">
        <v>3.6874270656879302</v>
      </c>
      <c r="D63" s="64"/>
      <c r="F63" s="68"/>
      <c r="J63" s="64"/>
      <c r="K63" s="64"/>
      <c r="L63" s="64"/>
    </row>
    <row r="64" spans="1:12" x14ac:dyDescent="0.3">
      <c r="A64" s="63">
        <v>41974</v>
      </c>
      <c r="B64" s="64">
        <v>3.6738961038961002</v>
      </c>
      <c r="C64" s="64">
        <v>3.6738961038961002</v>
      </c>
      <c r="D64" s="64"/>
      <c r="F64" s="68"/>
      <c r="J64" s="64"/>
      <c r="K64" s="64"/>
      <c r="L64" s="64"/>
    </row>
    <row r="65" spans="1:12" x14ac:dyDescent="0.3">
      <c r="A65" s="63">
        <v>42064</v>
      </c>
      <c r="B65" s="64">
        <v>3.6443165869218501</v>
      </c>
      <c r="C65" s="64">
        <v>3.6443165869218501</v>
      </c>
      <c r="D65" s="64"/>
      <c r="F65" s="68"/>
      <c r="J65" s="64"/>
      <c r="K65" s="64"/>
      <c r="L65" s="64"/>
    </row>
    <row r="66" spans="1:12" x14ac:dyDescent="0.3">
      <c r="A66" s="63">
        <v>42156</v>
      </c>
      <c r="B66" s="64">
        <v>3.4970258980785198</v>
      </c>
      <c r="C66" s="64">
        <v>3.4970258980785198</v>
      </c>
      <c r="D66" s="64"/>
      <c r="F66" s="68"/>
      <c r="J66" s="64"/>
      <c r="K66" s="64"/>
      <c r="L66" s="64"/>
    </row>
    <row r="67" spans="1:12" x14ac:dyDescent="0.3">
      <c r="A67" s="63">
        <v>42248</v>
      </c>
      <c r="B67" s="64">
        <v>2.9772793148880101</v>
      </c>
      <c r="C67" s="64">
        <v>2.9772793148880101</v>
      </c>
      <c r="D67" s="64"/>
      <c r="F67" s="68"/>
      <c r="J67" s="64"/>
      <c r="K67" s="64"/>
      <c r="L67" s="64"/>
    </row>
    <row r="68" spans="1:12" x14ac:dyDescent="0.3">
      <c r="A68" s="63">
        <v>42339</v>
      </c>
      <c r="B68" s="64">
        <v>2.8444444444444401</v>
      </c>
      <c r="C68" s="64">
        <v>2.8444444444444401</v>
      </c>
      <c r="D68" s="64"/>
      <c r="F68" s="68"/>
      <c r="J68" s="64"/>
      <c r="K68" s="64"/>
      <c r="L68" s="64"/>
    </row>
    <row r="69" spans="1:12" x14ac:dyDescent="0.3">
      <c r="A69" s="63">
        <v>42430</v>
      </c>
      <c r="B69" s="64">
        <v>2.5926583124477798</v>
      </c>
      <c r="C69" s="64">
        <v>2.5926583124477798</v>
      </c>
      <c r="D69" s="64"/>
      <c r="F69" s="68"/>
      <c r="J69" s="64"/>
      <c r="K69" s="64"/>
      <c r="L69" s="64"/>
    </row>
    <row r="70" spans="1:12" x14ac:dyDescent="0.3">
      <c r="A70" s="63">
        <v>42522</v>
      </c>
      <c r="B70" s="64">
        <v>2.3619523809523799</v>
      </c>
      <c r="C70" s="66">
        <v>2.3619523809523799</v>
      </c>
      <c r="D70" s="64"/>
      <c r="E70" s="32"/>
      <c r="F70" s="68"/>
      <c r="J70" s="64"/>
      <c r="K70" s="64"/>
      <c r="L70" s="64"/>
    </row>
    <row r="71" spans="1:12" x14ac:dyDescent="0.3">
      <c r="A71" s="63">
        <v>42614</v>
      </c>
      <c r="B71" s="64">
        <v>2.2781517033690899</v>
      </c>
      <c r="C71" s="66">
        <v>2.2781517033690899</v>
      </c>
      <c r="D71" s="64"/>
      <c r="E71" s="32"/>
      <c r="F71" s="68"/>
      <c r="J71" s="64"/>
      <c r="K71" s="64"/>
      <c r="L71" s="64"/>
    </row>
    <row r="72" spans="1:12" x14ac:dyDescent="0.3">
      <c r="A72" s="63">
        <v>42705</v>
      </c>
      <c r="B72" s="64">
        <v>2.0845909090908998</v>
      </c>
      <c r="C72" s="66">
        <v>2.0845909090908998</v>
      </c>
      <c r="D72" s="64"/>
      <c r="E72" s="32"/>
      <c r="F72" s="68"/>
      <c r="J72" s="64"/>
      <c r="K72" s="64"/>
      <c r="L72" s="64"/>
    </row>
    <row r="73" spans="1:12" x14ac:dyDescent="0.3">
      <c r="A73" s="63">
        <v>42795</v>
      </c>
      <c r="B73" s="64">
        <v>1.9929809305873301</v>
      </c>
      <c r="C73" s="66">
        <v>1.9929809305873301</v>
      </c>
      <c r="D73" s="64"/>
      <c r="E73" s="32"/>
      <c r="F73" s="68"/>
      <c r="J73" s="64"/>
      <c r="K73" s="64"/>
      <c r="L73" s="64"/>
    </row>
    <row r="74" spans="1:12" x14ac:dyDescent="0.3">
      <c r="A74" s="63">
        <v>42887</v>
      </c>
      <c r="B74" s="64">
        <v>1.96634839443023</v>
      </c>
      <c r="C74" s="66">
        <v>1.96634839443023</v>
      </c>
      <c r="D74" s="64"/>
      <c r="E74" s="32"/>
      <c r="F74" s="68"/>
      <c r="J74" s="64"/>
      <c r="K74" s="64"/>
      <c r="L74" s="64"/>
    </row>
    <row r="75" spans="1:12" x14ac:dyDescent="0.3">
      <c r="A75" s="63">
        <v>42979</v>
      </c>
      <c r="B75" s="64">
        <v>1.9510700000000001</v>
      </c>
      <c r="C75" s="64">
        <v>1.95106970324361</v>
      </c>
      <c r="D75" s="64"/>
      <c r="F75" s="68"/>
      <c r="J75" s="64"/>
      <c r="K75" s="64"/>
      <c r="L75" s="64"/>
    </row>
    <row r="76" spans="1:12" x14ac:dyDescent="0.3">
      <c r="A76" s="63">
        <v>43070</v>
      </c>
      <c r="B76" s="64">
        <v>1.914749</v>
      </c>
      <c r="C76" s="64">
        <v>1.95</v>
      </c>
      <c r="D76" s="64"/>
      <c r="F76" s="68"/>
      <c r="J76" s="64"/>
      <c r="K76" s="64"/>
      <c r="L76" s="64"/>
    </row>
    <row r="77" spans="1:12" x14ac:dyDescent="0.3">
      <c r="A77" s="63">
        <v>43160</v>
      </c>
      <c r="B77" s="64">
        <v>1.904712</v>
      </c>
      <c r="C77" s="64">
        <v>2</v>
      </c>
      <c r="D77" s="64"/>
      <c r="F77" s="68"/>
      <c r="J77" s="64"/>
      <c r="K77" s="64"/>
      <c r="L77" s="64"/>
    </row>
    <row r="78" spans="1:12" x14ac:dyDescent="0.3">
      <c r="A78" s="63">
        <v>43252</v>
      </c>
      <c r="B78" s="64">
        <v>1.96</v>
      </c>
      <c r="C78" s="66">
        <v>2</v>
      </c>
      <c r="D78" s="64"/>
      <c r="E78" s="32"/>
      <c r="F78" s="68"/>
      <c r="J78" s="64"/>
      <c r="K78" s="64"/>
      <c r="L78" s="64"/>
    </row>
    <row r="79" spans="1:12" x14ac:dyDescent="0.3">
      <c r="A79" s="63">
        <v>43344</v>
      </c>
      <c r="B79" s="64">
        <v>1.97</v>
      </c>
      <c r="C79" s="66">
        <v>2</v>
      </c>
      <c r="D79" s="64"/>
      <c r="E79" s="32"/>
      <c r="F79" s="68"/>
      <c r="J79" s="64"/>
      <c r="K79" s="64"/>
      <c r="L79" s="64"/>
    </row>
    <row r="80" spans="1:12" x14ac:dyDescent="0.3">
      <c r="A80" s="63">
        <v>43435</v>
      </c>
      <c r="B80" s="64">
        <v>2.1225230000000002</v>
      </c>
      <c r="C80" s="66">
        <v>2.0606979999999999</v>
      </c>
      <c r="D80" s="64"/>
      <c r="E80" s="32"/>
      <c r="F80" s="68"/>
      <c r="J80" s="64"/>
      <c r="K80" s="64"/>
      <c r="L80" s="64"/>
    </row>
    <row r="81" spans="1:12" x14ac:dyDescent="0.3">
      <c r="A81" s="63">
        <v>43525</v>
      </c>
      <c r="B81" s="64">
        <v>2.3812530000000001</v>
      </c>
      <c r="C81" s="66">
        <v>2.2094800000000001</v>
      </c>
      <c r="D81" s="64"/>
      <c r="E81" s="32"/>
      <c r="F81" s="68"/>
      <c r="J81" s="64"/>
      <c r="K81" s="64"/>
      <c r="L81" s="64"/>
    </row>
    <row r="82" spans="1:12" x14ac:dyDescent="0.3">
      <c r="A82" s="63">
        <v>43617</v>
      </c>
      <c r="B82" s="64">
        <v>2.6487790000000002</v>
      </c>
      <c r="C82" s="64">
        <v>2.4398219999999999</v>
      </c>
      <c r="F82" s="68"/>
      <c r="J82" s="64"/>
      <c r="K82" s="64"/>
      <c r="L82" s="64"/>
    </row>
    <row r="83" spans="1:12" x14ac:dyDescent="0.3">
      <c r="A83" s="63">
        <v>43709</v>
      </c>
      <c r="B83" s="64">
        <v>2.9044349999999999</v>
      </c>
      <c r="C83" s="64">
        <v>2.7208230000000002</v>
      </c>
      <c r="F83" s="68"/>
      <c r="J83" s="64"/>
      <c r="K83" s="64"/>
      <c r="L83" s="64"/>
    </row>
    <row r="84" spans="1:12" x14ac:dyDescent="0.3">
      <c r="A84" s="63">
        <v>43800</v>
      </c>
      <c r="B84" s="64">
        <v>3.122109</v>
      </c>
      <c r="C84" s="64">
        <v>3.0253299999999999</v>
      </c>
      <c r="F84" s="68"/>
      <c r="J84" s="64"/>
      <c r="K84" s="64"/>
      <c r="L84" s="64"/>
    </row>
    <row r="85" spans="1:12" x14ac:dyDescent="0.3">
      <c r="A85" s="63">
        <v>43891</v>
      </c>
      <c r="B85" s="64">
        <v>3.301825</v>
      </c>
      <c r="C85" s="64">
        <v>3.3258730000000001</v>
      </c>
      <c r="F85" s="68"/>
      <c r="J85" s="64"/>
      <c r="K85" s="64"/>
      <c r="L85" s="64"/>
    </row>
    <row r="86" spans="1:12" x14ac:dyDescent="0.3">
      <c r="A86" s="63">
        <v>43983</v>
      </c>
      <c r="B86" s="64">
        <v>3.4447350000000001</v>
      </c>
      <c r="C86" s="64">
        <v>3.5944780000000001</v>
      </c>
      <c r="F86" s="68"/>
      <c r="J86" s="64"/>
      <c r="K86" s="64"/>
      <c r="L86" s="64"/>
    </row>
    <row r="87" spans="1:12" x14ac:dyDescent="0.3">
      <c r="A87" s="63">
        <v>44075</v>
      </c>
      <c r="B87" s="64">
        <v>3.5681280000000002</v>
      </c>
      <c r="C87" s="64">
        <v>3.8064580000000001</v>
      </c>
      <c r="F87" s="68"/>
      <c r="J87" s="64"/>
      <c r="K87" s="64"/>
      <c r="L87" s="64"/>
    </row>
    <row r="88" spans="1:12" x14ac:dyDescent="0.3">
      <c r="A88" s="63">
        <v>44166</v>
      </c>
      <c r="B88" s="64">
        <v>3.6791269999999998</v>
      </c>
      <c r="C88" s="64">
        <v>3.948413</v>
      </c>
      <c r="F88" s="68"/>
      <c r="J88" s="64"/>
      <c r="K88" s="64"/>
      <c r="L88" s="64"/>
    </row>
    <row r="89" spans="1:12" x14ac:dyDescent="0.3">
      <c r="A89" s="63">
        <v>44256</v>
      </c>
      <c r="B89" s="64">
        <v>3.7801529999999999</v>
      </c>
      <c r="C89" s="64">
        <v>4.0285219999999997</v>
      </c>
      <c r="F89" s="68"/>
      <c r="J89" s="64"/>
      <c r="K89" s="64"/>
      <c r="L89" s="64"/>
    </row>
    <row r="90" spans="1:12" x14ac:dyDescent="0.3">
      <c r="A90" s="63">
        <v>44348</v>
      </c>
      <c r="B90" s="64">
        <v>3.8726759999999998</v>
      </c>
      <c r="C90" s="64">
        <v>4.0690350000000004</v>
      </c>
      <c r="F90" s="68"/>
      <c r="J90" s="64"/>
      <c r="K90" s="64"/>
      <c r="L90" s="64"/>
    </row>
    <row r="91" spans="1:12" x14ac:dyDescent="0.3">
      <c r="A91" s="63">
        <v>44440</v>
      </c>
      <c r="B91" s="64">
        <v>3.9436</v>
      </c>
      <c r="C91" s="64">
        <v>4.0982349999999999</v>
      </c>
      <c r="F91" s="68"/>
      <c r="G91" s="64"/>
      <c r="J91" s="64"/>
      <c r="K91" s="64"/>
      <c r="L91" s="64"/>
    </row>
    <row r="92" spans="1:12" x14ac:dyDescent="0.3">
      <c r="A92" s="63">
        <v>44531</v>
      </c>
      <c r="B92" s="64">
        <v>3.9864980000000001</v>
      </c>
      <c r="C92" s="64">
        <v>4.1338080000000001</v>
      </c>
      <c r="F92" s="68"/>
      <c r="G92" s="64"/>
      <c r="J92" s="64"/>
      <c r="K92" s="64"/>
      <c r="L92" s="64"/>
    </row>
    <row r="93" spans="1:12" x14ac:dyDescent="0.3">
      <c r="A93" s="63">
        <v>44621</v>
      </c>
      <c r="B93" s="64">
        <v>4.0002700000000004</v>
      </c>
      <c r="C93" s="64">
        <v>4.1777100000000003</v>
      </c>
      <c r="F93" s="68"/>
      <c r="G93" s="64"/>
      <c r="J93" s="64"/>
      <c r="K93" s="64"/>
      <c r="L93" s="64"/>
    </row>
    <row r="94" spans="1:12" x14ac:dyDescent="0.3">
      <c r="A94" s="63">
        <v>44713</v>
      </c>
      <c r="B94" s="64">
        <v>3.9922</v>
      </c>
      <c r="C94" s="64">
        <v>4.2242449999999998</v>
      </c>
      <c r="F94" s="68"/>
      <c r="G94" s="64"/>
      <c r="J94" s="64"/>
      <c r="K94" s="64"/>
      <c r="L94" s="64"/>
    </row>
    <row r="95" spans="1:12" x14ac:dyDescent="0.3">
      <c r="F95" s="68"/>
      <c r="G95" s="64"/>
      <c r="J95" s="64"/>
      <c r="K95" s="64"/>
      <c r="L95" s="64"/>
    </row>
    <row r="96" spans="1:12" x14ac:dyDescent="0.3">
      <c r="F96" s="68"/>
      <c r="G96" s="64"/>
      <c r="J96" s="64"/>
      <c r="K96" s="64"/>
      <c r="L96" s="64"/>
    </row>
    <row r="97" spans="6:12" x14ac:dyDescent="0.3">
      <c r="F97" s="68"/>
      <c r="G97" s="64"/>
      <c r="J97" s="64"/>
      <c r="K97" s="64"/>
      <c r="L97" s="64"/>
    </row>
    <row r="98" spans="6:12" x14ac:dyDescent="0.3">
      <c r="F98" s="68"/>
      <c r="G98" s="64"/>
      <c r="J98" s="64"/>
      <c r="K98" s="64"/>
      <c r="L98" s="64"/>
    </row>
    <row r="99" spans="6:12" x14ac:dyDescent="0.3">
      <c r="F99" s="68"/>
      <c r="G99" s="64"/>
      <c r="J99" s="64"/>
      <c r="K99" s="64"/>
      <c r="L99" s="64"/>
    </row>
    <row r="100" spans="6:12" x14ac:dyDescent="0.3">
      <c r="F100" s="68"/>
      <c r="G100" s="64"/>
      <c r="J100" s="64"/>
      <c r="K100" s="64"/>
      <c r="L100" s="64"/>
    </row>
    <row r="101" spans="6:12" x14ac:dyDescent="0.3">
      <c r="F101" s="68"/>
      <c r="G101" s="64"/>
      <c r="J101" s="64"/>
      <c r="K101" s="64"/>
      <c r="L101" s="64"/>
    </row>
    <row r="102" spans="6:12" x14ac:dyDescent="0.3">
      <c r="F102" s="68"/>
      <c r="G102" s="64"/>
      <c r="J102" s="64"/>
      <c r="K102" s="64"/>
      <c r="L102" s="64"/>
    </row>
    <row r="103" spans="6:12" x14ac:dyDescent="0.3">
      <c r="F103" s="68"/>
      <c r="G103" s="64"/>
      <c r="J103" s="64"/>
      <c r="K103" s="64"/>
      <c r="L103" s="64"/>
    </row>
    <row r="104" spans="6:12" x14ac:dyDescent="0.3">
      <c r="J104" s="64"/>
      <c r="K104" s="64"/>
      <c r="L104" s="64"/>
    </row>
    <row r="105" spans="6:12" x14ac:dyDescent="0.3">
      <c r="J105" s="64"/>
      <c r="K105" s="64"/>
      <c r="L105" s="64"/>
    </row>
    <row r="106" spans="6:12" x14ac:dyDescent="0.3">
      <c r="J106" s="64"/>
      <c r="K106" s="64"/>
      <c r="L106" s="64"/>
    </row>
    <row r="107" spans="6:12" x14ac:dyDescent="0.3">
      <c r="J107" s="64"/>
      <c r="K107" s="64"/>
      <c r="L107" s="64"/>
    </row>
    <row r="108" spans="6:12" x14ac:dyDescent="0.3">
      <c r="J108" s="64"/>
      <c r="K108" s="64"/>
      <c r="L108" s="64"/>
    </row>
    <row r="109" spans="6:12" x14ac:dyDescent="0.3">
      <c r="J109" s="64"/>
      <c r="K109" s="64"/>
      <c r="L109" s="64"/>
    </row>
    <row r="110" spans="6:12" x14ac:dyDescent="0.3">
      <c r="J110" s="64"/>
      <c r="K110" s="64"/>
      <c r="L110" s="64"/>
    </row>
    <row r="111" spans="6:12" x14ac:dyDescent="0.3">
      <c r="J111" s="64"/>
      <c r="K111" s="64"/>
      <c r="L111" s="64"/>
    </row>
    <row r="112" spans="6:12" x14ac:dyDescent="0.3">
      <c r="J112" s="64"/>
      <c r="K112" s="64"/>
      <c r="L112" s="64"/>
    </row>
    <row r="113" spans="10:12" x14ac:dyDescent="0.3">
      <c r="J113" s="64"/>
      <c r="K113" s="64"/>
      <c r="L113" s="64"/>
    </row>
    <row r="114" spans="10:12" x14ac:dyDescent="0.3">
      <c r="J114" s="64"/>
      <c r="K114" s="64"/>
      <c r="L114" s="64"/>
    </row>
    <row r="115" spans="10:12" x14ac:dyDescent="0.3">
      <c r="J115" s="64"/>
      <c r="K115" s="64"/>
      <c r="L115" s="64"/>
    </row>
    <row r="116" spans="10:12" x14ac:dyDescent="0.3">
      <c r="J116" s="64"/>
      <c r="K116" s="64"/>
      <c r="L116" s="64"/>
    </row>
    <row r="117" spans="10:12" x14ac:dyDescent="0.3">
      <c r="J117" s="64"/>
      <c r="K117" s="64"/>
      <c r="L117" s="64"/>
    </row>
    <row r="118" spans="10:12" x14ac:dyDescent="0.3">
      <c r="J118" s="64"/>
      <c r="K118" s="64"/>
      <c r="L118" s="64"/>
    </row>
    <row r="119" spans="10:12" x14ac:dyDescent="0.3">
      <c r="J119" s="64"/>
      <c r="K119" s="64"/>
      <c r="L119" s="64"/>
    </row>
    <row r="120" spans="10:12" x14ac:dyDescent="0.3">
      <c r="J120" s="64"/>
      <c r="K120" s="64"/>
      <c r="L120" s="64"/>
    </row>
    <row r="121" spans="10:12" x14ac:dyDescent="0.3">
      <c r="J121" s="64"/>
      <c r="K121" s="64"/>
      <c r="L121" s="64"/>
    </row>
    <row r="122" spans="10:12" x14ac:dyDescent="0.3">
      <c r="J122" s="64"/>
      <c r="K122" s="64"/>
      <c r="L122" s="64"/>
    </row>
    <row r="123" spans="10:12" x14ac:dyDescent="0.3">
      <c r="J123" s="64"/>
      <c r="K123" s="64"/>
      <c r="L123" s="64"/>
    </row>
    <row r="124" spans="10:12" x14ac:dyDescent="0.3">
      <c r="J124" s="64"/>
      <c r="K124" s="64"/>
      <c r="L124" s="64"/>
    </row>
    <row r="125" spans="10:12" x14ac:dyDescent="0.3">
      <c r="J125" s="64"/>
      <c r="K125" s="64"/>
      <c r="L125" s="64"/>
    </row>
    <row r="126" spans="10:12" x14ac:dyDescent="0.3">
      <c r="J126" s="64"/>
      <c r="K126" s="64"/>
      <c r="L126" s="64"/>
    </row>
    <row r="127" spans="10:12" x14ac:dyDescent="0.3">
      <c r="J127" s="64"/>
      <c r="K127" s="64"/>
      <c r="L127" s="64"/>
    </row>
    <row r="128" spans="10:12" x14ac:dyDescent="0.3">
      <c r="J128" s="64"/>
      <c r="K128" s="64"/>
      <c r="L128" s="64"/>
    </row>
    <row r="129" spans="10:12" x14ac:dyDescent="0.3">
      <c r="J129" s="64"/>
      <c r="K129" s="64"/>
      <c r="L129" s="64"/>
    </row>
    <row r="130" spans="10:12" x14ac:dyDescent="0.3">
      <c r="J130" s="64"/>
      <c r="K130" s="64"/>
      <c r="L130" s="64"/>
    </row>
    <row r="131" spans="10:12" x14ac:dyDescent="0.3">
      <c r="J131" s="64"/>
      <c r="K131" s="64"/>
      <c r="L131" s="64"/>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N136"/>
  <sheetViews>
    <sheetView zoomScaleNormal="100" workbookViewId="0">
      <selection activeCell="F35" sqref="F35"/>
    </sheetView>
  </sheetViews>
  <sheetFormatPr defaultColWidth="9.140625" defaultRowHeight="16.5" x14ac:dyDescent="0.3"/>
  <cols>
    <col min="1" max="1" width="9.140625" style="28"/>
    <col min="2" max="2" width="21.140625" style="28" bestFit="1" customWidth="1"/>
    <col min="3" max="3" width="14.5703125" style="28" customWidth="1"/>
    <col min="4" max="4" width="13.5703125" style="28" bestFit="1" customWidth="1"/>
    <col min="5" max="5" width="10.42578125" style="28" bestFit="1" customWidth="1"/>
    <col min="6" max="6" width="12" style="28" customWidth="1"/>
    <col min="7" max="16384" width="9.140625" style="28"/>
  </cols>
  <sheetData>
    <row r="1" spans="1:14" x14ac:dyDescent="0.3">
      <c r="A1" s="27" t="s">
        <v>86</v>
      </c>
      <c r="B1" s="7"/>
      <c r="C1" s="7"/>
      <c r="D1" s="7"/>
      <c r="E1" s="7"/>
      <c r="F1" s="60"/>
    </row>
    <row r="2" spans="1:14" x14ac:dyDescent="0.3">
      <c r="A2" s="61" t="s">
        <v>80</v>
      </c>
      <c r="B2" s="7"/>
      <c r="C2" s="7"/>
      <c r="D2" s="7"/>
      <c r="E2" s="7"/>
    </row>
    <row r="3" spans="1:14" x14ac:dyDescent="0.3">
      <c r="A3" s="30"/>
      <c r="B3" s="31"/>
      <c r="C3" s="31"/>
      <c r="D3" s="31"/>
    </row>
    <row r="4" spans="1:14" x14ac:dyDescent="0.3">
      <c r="A4" s="30"/>
      <c r="C4" s="31"/>
      <c r="D4" s="31"/>
    </row>
    <row r="5" spans="1:14" x14ac:dyDescent="0.3">
      <c r="B5" s="28" t="s">
        <v>81</v>
      </c>
      <c r="C5" s="28" t="s">
        <v>82</v>
      </c>
      <c r="D5" s="28" t="s">
        <v>87</v>
      </c>
      <c r="E5" s="28" t="s">
        <v>88</v>
      </c>
      <c r="F5" s="28" t="s">
        <v>89</v>
      </c>
      <c r="J5" s="1"/>
      <c r="K5" s="1"/>
      <c r="L5" s="1"/>
      <c r="M5" s="1"/>
    </row>
    <row r="6" spans="1:14" x14ac:dyDescent="0.3">
      <c r="A6" s="63">
        <v>36678</v>
      </c>
      <c r="B6" s="28">
        <v>-9780</v>
      </c>
      <c r="C6" s="28">
        <v>-9780</v>
      </c>
      <c r="J6"/>
      <c r="K6"/>
      <c r="L6"/>
      <c r="M6"/>
      <c r="N6"/>
    </row>
    <row r="7" spans="1:14" x14ac:dyDescent="0.3">
      <c r="A7" s="63">
        <v>36770</v>
      </c>
      <c r="B7" s="28">
        <v>-9780</v>
      </c>
      <c r="C7" s="28">
        <v>-9780</v>
      </c>
      <c r="J7"/>
      <c r="K7"/>
      <c r="L7"/>
      <c r="M7"/>
      <c r="N7"/>
    </row>
    <row r="8" spans="1:14" x14ac:dyDescent="0.3">
      <c r="A8" s="63">
        <v>36861</v>
      </c>
      <c r="B8" s="28">
        <v>-11580</v>
      </c>
      <c r="C8" s="28">
        <v>-11580</v>
      </c>
      <c r="J8"/>
      <c r="K8"/>
      <c r="L8"/>
      <c r="M8"/>
      <c r="N8"/>
    </row>
    <row r="9" spans="1:14" x14ac:dyDescent="0.3">
      <c r="A9" s="63">
        <v>36951</v>
      </c>
      <c r="B9" s="28">
        <v>-12630</v>
      </c>
      <c r="C9" s="28">
        <v>-12630</v>
      </c>
      <c r="J9"/>
      <c r="K9"/>
      <c r="L9"/>
      <c r="M9"/>
      <c r="N9"/>
    </row>
    <row r="10" spans="1:14" x14ac:dyDescent="0.3">
      <c r="A10" s="63">
        <v>37043</v>
      </c>
      <c r="B10" s="28">
        <v>-8620</v>
      </c>
      <c r="C10" s="28">
        <v>-8620</v>
      </c>
      <c r="J10"/>
      <c r="K10"/>
      <c r="L10"/>
      <c r="M10"/>
      <c r="N10"/>
    </row>
    <row r="11" spans="1:14" x14ac:dyDescent="0.3">
      <c r="A11" s="63">
        <v>37135</v>
      </c>
      <c r="B11" s="28">
        <v>-770</v>
      </c>
      <c r="C11" s="28">
        <v>-770</v>
      </c>
      <c r="J11"/>
      <c r="K11"/>
      <c r="L11"/>
      <c r="M11"/>
      <c r="N11"/>
    </row>
    <row r="12" spans="1:14" x14ac:dyDescent="0.3">
      <c r="A12" s="63">
        <v>37226</v>
      </c>
      <c r="B12" s="28">
        <v>11190</v>
      </c>
      <c r="C12" s="28">
        <v>11190</v>
      </c>
      <c r="J12"/>
      <c r="K12"/>
      <c r="L12"/>
      <c r="M12"/>
      <c r="N12"/>
    </row>
    <row r="13" spans="1:14" x14ac:dyDescent="0.3">
      <c r="A13" s="63">
        <v>37316</v>
      </c>
      <c r="B13" s="28">
        <v>24560</v>
      </c>
      <c r="C13" s="28">
        <v>24560</v>
      </c>
      <c r="J13"/>
      <c r="K13"/>
      <c r="L13"/>
      <c r="M13"/>
      <c r="N13"/>
    </row>
    <row r="14" spans="1:14" x14ac:dyDescent="0.3">
      <c r="A14" s="63">
        <v>37408</v>
      </c>
      <c r="B14" s="28">
        <v>32810</v>
      </c>
      <c r="C14" s="28">
        <v>32810</v>
      </c>
      <c r="J14"/>
      <c r="K14"/>
      <c r="L14"/>
      <c r="M14"/>
      <c r="N14"/>
    </row>
    <row r="15" spans="1:14" x14ac:dyDescent="0.3">
      <c r="A15" s="63">
        <v>37500</v>
      </c>
      <c r="B15" s="28">
        <v>37250</v>
      </c>
      <c r="C15" s="28">
        <v>37250</v>
      </c>
      <c r="J15"/>
      <c r="K15"/>
      <c r="L15"/>
      <c r="M15"/>
      <c r="N15"/>
    </row>
    <row r="16" spans="1:14" x14ac:dyDescent="0.3">
      <c r="A16" s="63">
        <v>37591</v>
      </c>
      <c r="B16" s="28">
        <v>38740</v>
      </c>
      <c r="C16" s="28">
        <v>38740</v>
      </c>
      <c r="J16"/>
      <c r="K16"/>
      <c r="L16"/>
      <c r="M16"/>
      <c r="N16"/>
    </row>
    <row r="17" spans="1:14" x14ac:dyDescent="0.3">
      <c r="A17" s="63">
        <v>37681</v>
      </c>
      <c r="B17" s="28">
        <v>41270</v>
      </c>
      <c r="C17" s="28">
        <v>41270</v>
      </c>
      <c r="J17"/>
      <c r="K17"/>
      <c r="L17"/>
      <c r="M17"/>
      <c r="N17"/>
    </row>
    <row r="18" spans="1:14" x14ac:dyDescent="0.3">
      <c r="A18" s="63">
        <v>37773</v>
      </c>
      <c r="B18" s="28">
        <v>41960</v>
      </c>
      <c r="C18" s="28">
        <v>41960</v>
      </c>
      <c r="J18"/>
      <c r="K18"/>
      <c r="L18"/>
      <c r="M18"/>
      <c r="N18"/>
    </row>
    <row r="19" spans="1:14" x14ac:dyDescent="0.3">
      <c r="A19" s="63">
        <v>37865</v>
      </c>
      <c r="B19" s="28">
        <v>39840</v>
      </c>
      <c r="C19" s="28">
        <v>39840</v>
      </c>
      <c r="J19"/>
      <c r="K19"/>
      <c r="L19"/>
      <c r="M19"/>
      <c r="N19"/>
    </row>
    <row r="20" spans="1:14" x14ac:dyDescent="0.3">
      <c r="A20" s="63">
        <v>37956</v>
      </c>
      <c r="B20" s="28">
        <v>34380</v>
      </c>
      <c r="C20" s="28">
        <v>34380</v>
      </c>
      <c r="J20"/>
      <c r="K20"/>
      <c r="L20"/>
      <c r="M20"/>
      <c r="N20"/>
    </row>
    <row r="21" spans="1:14" x14ac:dyDescent="0.3">
      <c r="A21" s="63">
        <v>38047</v>
      </c>
      <c r="B21" s="28">
        <v>28280</v>
      </c>
      <c r="C21" s="28">
        <v>28280</v>
      </c>
      <c r="J21"/>
      <c r="K21"/>
      <c r="L21"/>
      <c r="M21"/>
      <c r="N21"/>
    </row>
    <row r="22" spans="1:14" x14ac:dyDescent="0.3">
      <c r="A22" s="63">
        <v>38139</v>
      </c>
      <c r="B22" s="28">
        <v>21510</v>
      </c>
      <c r="C22" s="28">
        <v>21510</v>
      </c>
      <c r="J22"/>
      <c r="K22"/>
      <c r="L22"/>
      <c r="M22"/>
      <c r="N22"/>
    </row>
    <row r="23" spans="1:14" x14ac:dyDescent="0.3">
      <c r="A23" s="63">
        <v>38231</v>
      </c>
      <c r="B23" s="28">
        <v>17150</v>
      </c>
      <c r="C23" s="28">
        <v>17150</v>
      </c>
      <c r="J23"/>
      <c r="K23"/>
      <c r="L23"/>
      <c r="M23"/>
      <c r="N23"/>
    </row>
    <row r="24" spans="1:14" x14ac:dyDescent="0.3">
      <c r="A24" s="63">
        <v>38322</v>
      </c>
      <c r="B24" s="28">
        <v>14550</v>
      </c>
      <c r="C24" s="28">
        <v>14550</v>
      </c>
      <c r="J24"/>
      <c r="K24"/>
      <c r="L24"/>
      <c r="M24"/>
      <c r="N24"/>
    </row>
    <row r="25" spans="1:14" x14ac:dyDescent="0.3">
      <c r="A25" s="63">
        <v>38412</v>
      </c>
      <c r="B25" s="28">
        <v>10040</v>
      </c>
      <c r="C25" s="28">
        <v>10040</v>
      </c>
      <c r="J25"/>
      <c r="K25"/>
      <c r="L25"/>
      <c r="M25"/>
      <c r="N25"/>
    </row>
    <row r="26" spans="1:14" x14ac:dyDescent="0.3">
      <c r="A26" s="63">
        <v>38504</v>
      </c>
      <c r="B26" s="28">
        <v>8960</v>
      </c>
      <c r="C26" s="28">
        <v>8960</v>
      </c>
      <c r="J26"/>
      <c r="K26"/>
      <c r="L26"/>
      <c r="M26"/>
      <c r="N26"/>
    </row>
    <row r="27" spans="1:14" x14ac:dyDescent="0.3">
      <c r="A27" s="63">
        <v>38596</v>
      </c>
      <c r="B27" s="28">
        <v>6590</v>
      </c>
      <c r="C27" s="28">
        <v>6590</v>
      </c>
      <c r="J27"/>
      <c r="K27"/>
      <c r="L27"/>
      <c r="M27"/>
      <c r="N27"/>
    </row>
    <row r="28" spans="1:14" x14ac:dyDescent="0.3">
      <c r="A28" s="63">
        <v>38687</v>
      </c>
      <c r="B28" s="28">
        <v>7250</v>
      </c>
      <c r="C28" s="28">
        <v>7250</v>
      </c>
      <c r="J28"/>
      <c r="K28"/>
      <c r="L28"/>
      <c r="M28"/>
      <c r="N28"/>
    </row>
    <row r="29" spans="1:14" x14ac:dyDescent="0.3">
      <c r="A29" s="63">
        <v>38777</v>
      </c>
      <c r="B29" s="28">
        <v>9650</v>
      </c>
      <c r="C29" s="28">
        <v>9650</v>
      </c>
      <c r="J29"/>
      <c r="K29"/>
      <c r="L29"/>
      <c r="M29"/>
      <c r="N29"/>
    </row>
    <row r="30" spans="1:14" x14ac:dyDescent="0.3">
      <c r="A30" s="63">
        <v>38869</v>
      </c>
      <c r="B30" s="28">
        <v>10510</v>
      </c>
      <c r="C30" s="28">
        <v>10510</v>
      </c>
      <c r="J30"/>
      <c r="K30"/>
      <c r="L30"/>
      <c r="M30"/>
      <c r="N30"/>
    </row>
    <row r="31" spans="1:14" x14ac:dyDescent="0.3">
      <c r="A31" s="63">
        <v>38961</v>
      </c>
      <c r="B31" s="28">
        <v>13080</v>
      </c>
      <c r="C31" s="28">
        <v>13080</v>
      </c>
      <c r="J31"/>
      <c r="K31"/>
      <c r="L31"/>
      <c r="M31"/>
      <c r="N31"/>
    </row>
    <row r="32" spans="1:14" x14ac:dyDescent="0.3">
      <c r="A32" s="63">
        <v>39052</v>
      </c>
      <c r="B32" s="28">
        <v>14510</v>
      </c>
      <c r="C32" s="28">
        <v>14520</v>
      </c>
      <c r="J32"/>
      <c r="K32"/>
      <c r="L32"/>
      <c r="M32"/>
      <c r="N32"/>
    </row>
    <row r="33" spans="1:14" x14ac:dyDescent="0.3">
      <c r="A33" s="63">
        <v>39142</v>
      </c>
      <c r="B33" s="28">
        <v>12330</v>
      </c>
      <c r="C33" s="28">
        <v>12340</v>
      </c>
      <c r="J33"/>
      <c r="K33"/>
      <c r="L33"/>
      <c r="M33"/>
      <c r="N33"/>
    </row>
    <row r="34" spans="1:14" x14ac:dyDescent="0.3">
      <c r="A34" s="63">
        <v>39234</v>
      </c>
      <c r="B34" s="28">
        <v>10430</v>
      </c>
      <c r="C34" s="28">
        <v>10440</v>
      </c>
      <c r="J34"/>
      <c r="K34"/>
      <c r="L34"/>
      <c r="M34"/>
      <c r="N34"/>
    </row>
    <row r="35" spans="1:14" x14ac:dyDescent="0.3">
      <c r="A35" s="63">
        <v>39326</v>
      </c>
      <c r="B35" s="28">
        <v>8370</v>
      </c>
      <c r="C35" s="28">
        <v>8380</v>
      </c>
      <c r="J35"/>
      <c r="K35"/>
      <c r="L35"/>
      <c r="M35"/>
      <c r="N35"/>
    </row>
    <row r="36" spans="1:14" x14ac:dyDescent="0.3">
      <c r="A36" s="63">
        <v>39417</v>
      </c>
      <c r="B36" s="28">
        <v>5390</v>
      </c>
      <c r="C36" s="28">
        <v>5390</v>
      </c>
      <c r="J36"/>
      <c r="K36"/>
      <c r="L36"/>
      <c r="M36"/>
      <c r="N36"/>
    </row>
    <row r="37" spans="1:14" x14ac:dyDescent="0.3">
      <c r="A37" s="63">
        <v>39508</v>
      </c>
      <c r="B37" s="28">
        <v>4740</v>
      </c>
      <c r="C37" s="28">
        <v>4740</v>
      </c>
      <c r="J37"/>
      <c r="K37"/>
      <c r="L37"/>
      <c r="M37"/>
      <c r="N37"/>
    </row>
    <row r="38" spans="1:14" x14ac:dyDescent="0.3">
      <c r="A38" s="63">
        <v>39600</v>
      </c>
      <c r="B38" s="28">
        <v>5280</v>
      </c>
      <c r="C38" s="28">
        <v>5280</v>
      </c>
      <c r="J38"/>
      <c r="K38"/>
      <c r="L38"/>
      <c r="M38"/>
      <c r="N38"/>
    </row>
    <row r="39" spans="1:14" x14ac:dyDescent="0.3">
      <c r="A39" s="63">
        <v>39692</v>
      </c>
      <c r="B39" s="28">
        <v>4620</v>
      </c>
      <c r="C39" s="28">
        <v>4620</v>
      </c>
      <c r="J39"/>
      <c r="K39"/>
      <c r="L39"/>
      <c r="M39"/>
      <c r="N39"/>
    </row>
    <row r="40" spans="1:14" x14ac:dyDescent="0.3">
      <c r="A40" s="63">
        <v>39783</v>
      </c>
      <c r="B40" s="28">
        <v>4000</v>
      </c>
      <c r="C40" s="28">
        <v>4000</v>
      </c>
      <c r="J40"/>
      <c r="K40"/>
      <c r="L40"/>
      <c r="M40"/>
      <c r="N40"/>
    </row>
    <row r="41" spans="1:14" x14ac:dyDescent="0.3">
      <c r="A41" s="63">
        <v>39873</v>
      </c>
      <c r="B41" s="28">
        <v>7170</v>
      </c>
      <c r="C41" s="28">
        <v>7170</v>
      </c>
      <c r="J41"/>
      <c r="K41"/>
      <c r="L41"/>
      <c r="M41"/>
      <c r="N41"/>
    </row>
    <row r="42" spans="1:14" x14ac:dyDescent="0.3">
      <c r="A42" s="63">
        <v>39965</v>
      </c>
      <c r="B42" s="28">
        <v>12130</v>
      </c>
      <c r="C42" s="28">
        <v>12130</v>
      </c>
      <c r="E42" s="28">
        <v>11743.294201508201</v>
      </c>
      <c r="J42"/>
      <c r="K42"/>
      <c r="L42"/>
      <c r="M42"/>
      <c r="N42"/>
    </row>
    <row r="43" spans="1:14" x14ac:dyDescent="0.3">
      <c r="A43" s="63">
        <v>40057</v>
      </c>
      <c r="B43" s="28">
        <v>16910</v>
      </c>
      <c r="C43" s="28">
        <v>16910</v>
      </c>
      <c r="E43" s="28">
        <v>17257.773428262601</v>
      </c>
      <c r="J43"/>
      <c r="K43"/>
      <c r="L43"/>
      <c r="M43"/>
      <c r="N43"/>
    </row>
    <row r="44" spans="1:14" x14ac:dyDescent="0.3">
      <c r="A44" s="63">
        <v>40148</v>
      </c>
      <c r="B44" s="28">
        <v>21710</v>
      </c>
      <c r="C44" s="28">
        <v>21710</v>
      </c>
      <c r="E44" s="28">
        <v>21957.632802620501</v>
      </c>
      <c r="J44"/>
      <c r="K44"/>
      <c r="L44"/>
      <c r="M44"/>
      <c r="N44"/>
    </row>
    <row r="45" spans="1:14" x14ac:dyDescent="0.3">
      <c r="A45" s="63">
        <v>40238</v>
      </c>
      <c r="B45" s="28">
        <v>21510</v>
      </c>
      <c r="C45" s="28">
        <v>21510</v>
      </c>
      <c r="E45" s="28">
        <v>21504.7990921495</v>
      </c>
      <c r="J45"/>
      <c r="K45"/>
      <c r="L45"/>
      <c r="M45"/>
      <c r="N45"/>
    </row>
    <row r="46" spans="1:14" x14ac:dyDescent="0.3">
      <c r="A46" s="63">
        <v>40330</v>
      </c>
      <c r="B46" s="28">
        <v>16510</v>
      </c>
      <c r="C46" s="28">
        <v>16510</v>
      </c>
      <c r="E46" s="28">
        <v>16557.695604697401</v>
      </c>
      <c r="J46"/>
      <c r="K46"/>
      <c r="L46"/>
      <c r="M46"/>
      <c r="N46"/>
    </row>
    <row r="47" spans="1:14" x14ac:dyDescent="0.3">
      <c r="A47" s="63">
        <v>40422</v>
      </c>
      <c r="B47" s="28">
        <v>13680</v>
      </c>
      <c r="C47" s="28">
        <v>13680</v>
      </c>
      <c r="E47" s="28">
        <v>13413.4798389074</v>
      </c>
      <c r="J47"/>
      <c r="K47"/>
      <c r="L47"/>
      <c r="M47"/>
      <c r="N47"/>
    </row>
    <row r="48" spans="1:14" x14ac:dyDescent="0.3">
      <c r="A48" s="63">
        <v>40513</v>
      </c>
      <c r="B48" s="28">
        <v>9920</v>
      </c>
      <c r="C48" s="28">
        <v>9920</v>
      </c>
      <c r="E48" s="28">
        <v>9913.6775833993997</v>
      </c>
      <c r="J48"/>
      <c r="K48"/>
      <c r="L48"/>
      <c r="M48"/>
      <c r="N48"/>
    </row>
    <row r="49" spans="1:14" x14ac:dyDescent="0.3">
      <c r="A49" s="63">
        <v>40603</v>
      </c>
      <c r="B49" s="28">
        <v>6510</v>
      </c>
      <c r="C49" s="28">
        <v>6500</v>
      </c>
      <c r="E49" s="28">
        <v>6740.0257214120602</v>
      </c>
      <c r="J49"/>
      <c r="K49"/>
      <c r="L49"/>
      <c r="M49"/>
      <c r="N49"/>
    </row>
    <row r="50" spans="1:14" x14ac:dyDescent="0.3">
      <c r="A50" s="63">
        <v>40695</v>
      </c>
      <c r="B50" s="28">
        <v>4140</v>
      </c>
      <c r="C50" s="28">
        <v>4130</v>
      </c>
      <c r="E50" s="28">
        <v>4373.8051155285502</v>
      </c>
      <c r="J50"/>
      <c r="K50"/>
      <c r="L50"/>
      <c r="M50"/>
      <c r="N50"/>
    </row>
    <row r="51" spans="1:14" x14ac:dyDescent="0.3">
      <c r="A51" s="63">
        <v>40787</v>
      </c>
      <c r="B51" s="28">
        <v>720</v>
      </c>
      <c r="C51" s="28">
        <v>710</v>
      </c>
      <c r="E51" s="28">
        <v>357.46676196969901</v>
      </c>
      <c r="J51"/>
      <c r="K51"/>
      <c r="L51"/>
      <c r="M51"/>
      <c r="N51"/>
    </row>
    <row r="52" spans="1:14" x14ac:dyDescent="0.3">
      <c r="A52" s="63">
        <v>40878</v>
      </c>
      <c r="B52" s="28">
        <v>-2080</v>
      </c>
      <c r="C52" s="28">
        <v>-2090</v>
      </c>
      <c r="E52" s="28">
        <v>-2362.1022946686098</v>
      </c>
      <c r="J52"/>
      <c r="K52"/>
      <c r="L52"/>
      <c r="M52"/>
      <c r="N52"/>
    </row>
    <row r="53" spans="1:14" x14ac:dyDescent="0.3">
      <c r="A53" s="63">
        <v>40969</v>
      </c>
      <c r="B53" s="28">
        <v>-3440</v>
      </c>
      <c r="C53" s="28">
        <v>-3440</v>
      </c>
      <c r="E53" s="28">
        <v>-3451.5003304462798</v>
      </c>
      <c r="J53"/>
      <c r="K53"/>
      <c r="L53"/>
      <c r="M53"/>
      <c r="N53"/>
    </row>
    <row r="54" spans="1:14" x14ac:dyDescent="0.3">
      <c r="A54" s="63">
        <v>41061</v>
      </c>
      <c r="B54" s="28">
        <v>-3230</v>
      </c>
      <c r="C54" s="28">
        <v>-3230</v>
      </c>
      <c r="E54" s="28">
        <v>-3293.0638360858402</v>
      </c>
      <c r="J54"/>
      <c r="K54"/>
      <c r="L54"/>
      <c r="M54"/>
      <c r="N54"/>
    </row>
    <row r="55" spans="1:14" x14ac:dyDescent="0.3">
      <c r="A55" s="63">
        <v>41153</v>
      </c>
      <c r="B55" s="28">
        <v>-3210</v>
      </c>
      <c r="C55" s="28">
        <v>-3220</v>
      </c>
      <c r="E55" s="28">
        <v>-3401.6009389523601</v>
      </c>
      <c r="J55"/>
      <c r="K55"/>
      <c r="L55"/>
      <c r="M55"/>
      <c r="N55"/>
    </row>
    <row r="56" spans="1:14" x14ac:dyDescent="0.3">
      <c r="A56" s="63">
        <v>41244</v>
      </c>
      <c r="B56" s="28">
        <v>-1080</v>
      </c>
      <c r="C56" s="28">
        <v>-1090</v>
      </c>
      <c r="E56" s="28">
        <v>-1487.56050745485</v>
      </c>
      <c r="J56"/>
      <c r="K56"/>
      <c r="L56"/>
      <c r="M56"/>
      <c r="N56"/>
    </row>
    <row r="57" spans="1:14" x14ac:dyDescent="0.3">
      <c r="A57" s="63">
        <v>41334</v>
      </c>
      <c r="B57" s="28">
        <v>2130</v>
      </c>
      <c r="C57" s="28">
        <v>2120</v>
      </c>
      <c r="E57" s="28">
        <v>1785.0136957101199</v>
      </c>
      <c r="J57"/>
      <c r="K57"/>
      <c r="L57"/>
      <c r="M57"/>
      <c r="N57"/>
    </row>
    <row r="58" spans="1:14" x14ac:dyDescent="0.3">
      <c r="A58" s="63">
        <v>41426</v>
      </c>
      <c r="B58" s="28">
        <v>8110</v>
      </c>
      <c r="C58" s="28">
        <v>8100</v>
      </c>
      <c r="E58" s="28">
        <v>7780.4199193312597</v>
      </c>
      <c r="J58"/>
      <c r="K58"/>
      <c r="L58"/>
      <c r="M58"/>
      <c r="N58"/>
    </row>
    <row r="59" spans="1:14" x14ac:dyDescent="0.3">
      <c r="A59" s="63">
        <v>41518</v>
      </c>
      <c r="B59" s="28">
        <v>15560</v>
      </c>
      <c r="C59" s="28">
        <v>15560</v>
      </c>
      <c r="E59" s="28">
        <v>15955.06489716</v>
      </c>
      <c r="J59"/>
      <c r="K59"/>
      <c r="L59"/>
      <c r="M59"/>
      <c r="N59"/>
    </row>
    <row r="60" spans="1:14" x14ac:dyDescent="0.3">
      <c r="A60" s="63">
        <v>41609</v>
      </c>
      <c r="B60" s="28">
        <v>23210</v>
      </c>
      <c r="C60" s="28">
        <v>23210</v>
      </c>
      <c r="E60" s="28">
        <v>23469.094933853401</v>
      </c>
      <c r="J60"/>
      <c r="K60"/>
      <c r="L60"/>
      <c r="M60"/>
      <c r="N60"/>
    </row>
    <row r="61" spans="1:14" x14ac:dyDescent="0.3">
      <c r="A61" s="63">
        <v>41699</v>
      </c>
      <c r="B61" s="28">
        <v>31430</v>
      </c>
      <c r="C61" s="28">
        <v>31440</v>
      </c>
      <c r="E61" s="28">
        <v>31260.641067038501</v>
      </c>
      <c r="J61"/>
      <c r="K61"/>
      <c r="L61"/>
      <c r="M61"/>
      <c r="N61"/>
    </row>
    <row r="62" spans="1:14" x14ac:dyDescent="0.3">
      <c r="A62" s="63">
        <v>41791</v>
      </c>
      <c r="B62" s="28">
        <v>38570</v>
      </c>
      <c r="C62" s="28">
        <v>38590</v>
      </c>
      <c r="E62" s="28">
        <v>38452.6082780461</v>
      </c>
      <c r="J62"/>
      <c r="K62"/>
      <c r="L62"/>
      <c r="M62"/>
      <c r="N62"/>
    </row>
    <row r="63" spans="1:14" x14ac:dyDescent="0.3">
      <c r="A63" s="63">
        <v>41883</v>
      </c>
      <c r="B63" s="28">
        <v>45700</v>
      </c>
      <c r="C63" s="28">
        <v>45680</v>
      </c>
      <c r="E63" s="28">
        <v>45640.688132871102</v>
      </c>
      <c r="J63"/>
      <c r="K63"/>
      <c r="L63"/>
      <c r="M63"/>
      <c r="N63"/>
    </row>
    <row r="64" spans="1:14" x14ac:dyDescent="0.3">
      <c r="A64" s="63">
        <v>41974</v>
      </c>
      <c r="B64" s="28">
        <v>51210</v>
      </c>
      <c r="C64" s="28">
        <v>51220</v>
      </c>
      <c r="E64" s="28">
        <v>51181.275561361901</v>
      </c>
      <c r="J64"/>
      <c r="K64"/>
      <c r="L64"/>
      <c r="M64"/>
      <c r="N64"/>
    </row>
    <row r="65" spans="1:14" x14ac:dyDescent="0.3">
      <c r="A65" s="63">
        <v>42064</v>
      </c>
      <c r="B65" s="28">
        <v>55820</v>
      </c>
      <c r="C65" s="28">
        <v>55830</v>
      </c>
      <c r="E65" s="28">
        <v>55600.6460369739</v>
      </c>
      <c r="J65"/>
      <c r="K65"/>
      <c r="L65"/>
      <c r="M65"/>
      <c r="N65"/>
    </row>
    <row r="66" spans="1:14" x14ac:dyDescent="0.3">
      <c r="A66" s="63">
        <v>42156</v>
      </c>
      <c r="B66" s="28">
        <v>58390</v>
      </c>
      <c r="C66" s="28">
        <v>58410</v>
      </c>
      <c r="E66" s="28">
        <v>58266.370681916698</v>
      </c>
      <c r="J66"/>
      <c r="K66"/>
      <c r="L66"/>
      <c r="M66"/>
      <c r="N66"/>
    </row>
    <row r="67" spans="1:14" x14ac:dyDescent="0.3">
      <c r="A67" s="63">
        <v>42248</v>
      </c>
      <c r="B67" s="28">
        <v>61290</v>
      </c>
      <c r="C67" s="28">
        <v>61270</v>
      </c>
      <c r="E67" s="28">
        <v>61230.644539805202</v>
      </c>
      <c r="J67"/>
      <c r="K67"/>
      <c r="L67"/>
      <c r="M67"/>
      <c r="N67"/>
    </row>
    <row r="68" spans="1:14" x14ac:dyDescent="0.3">
      <c r="A68" s="63">
        <v>42339</v>
      </c>
      <c r="B68" s="28">
        <v>64890</v>
      </c>
      <c r="C68" s="28">
        <v>64920</v>
      </c>
      <c r="E68" s="28">
        <v>64903.2027082391</v>
      </c>
      <c r="J68"/>
      <c r="K68"/>
      <c r="L68"/>
      <c r="M68"/>
      <c r="N68"/>
    </row>
    <row r="69" spans="1:14" x14ac:dyDescent="0.3">
      <c r="A69" s="63">
        <v>42430</v>
      </c>
      <c r="B69" s="28">
        <v>67190</v>
      </c>
      <c r="C69" s="28">
        <v>67200</v>
      </c>
      <c r="E69" s="28">
        <v>67261.322330280294</v>
      </c>
      <c r="F69" s="28">
        <v>67200</v>
      </c>
      <c r="J69"/>
      <c r="K69"/>
      <c r="L69"/>
      <c r="M69"/>
      <c r="N69"/>
    </row>
    <row r="70" spans="1:14" x14ac:dyDescent="0.3">
      <c r="A70" s="63">
        <v>42522</v>
      </c>
      <c r="B70" s="28">
        <v>69030</v>
      </c>
      <c r="C70" s="28">
        <v>69030</v>
      </c>
      <c r="E70" s="28">
        <v>69081.571630514998</v>
      </c>
      <c r="F70" s="28">
        <f>F73*0.25+F69*0.75</f>
        <v>65400</v>
      </c>
      <c r="J70"/>
      <c r="K70"/>
      <c r="L70"/>
      <c r="M70"/>
      <c r="N70"/>
    </row>
    <row r="71" spans="1:14" x14ac:dyDescent="0.3">
      <c r="A71" s="63">
        <v>42614</v>
      </c>
      <c r="B71" s="28">
        <v>69930</v>
      </c>
      <c r="C71" s="28">
        <v>69880</v>
      </c>
      <c r="E71" s="28">
        <v>69935.477365633502</v>
      </c>
      <c r="F71" s="28">
        <f>0.5*F69+0.5*F73</f>
        <v>63600</v>
      </c>
      <c r="J71"/>
      <c r="K71"/>
      <c r="L71"/>
      <c r="M71"/>
      <c r="N71"/>
    </row>
    <row r="72" spans="1:14" x14ac:dyDescent="0.3">
      <c r="A72" s="63">
        <v>42705</v>
      </c>
      <c r="B72" s="28">
        <v>70370</v>
      </c>
      <c r="C72" s="28">
        <v>70410</v>
      </c>
      <c r="E72" s="28">
        <v>70429.963405803006</v>
      </c>
      <c r="F72" s="28">
        <f>0.25*F69+0.75*F73</f>
        <v>61800</v>
      </c>
      <c r="J72"/>
      <c r="K72"/>
      <c r="L72"/>
      <c r="N72"/>
    </row>
    <row r="73" spans="1:14" x14ac:dyDescent="0.3">
      <c r="A73" s="63">
        <v>42795</v>
      </c>
      <c r="B73" s="28">
        <v>71450</v>
      </c>
      <c r="C73" s="28">
        <v>71480</v>
      </c>
      <c r="E73" s="28">
        <v>71646.490823180095</v>
      </c>
      <c r="F73" s="28">
        <v>60000</v>
      </c>
      <c r="J73"/>
      <c r="K73"/>
      <c r="L73"/>
      <c r="M73"/>
      <c r="N73"/>
    </row>
    <row r="74" spans="1:14" x14ac:dyDescent="0.3">
      <c r="A74" s="63">
        <v>42887</v>
      </c>
      <c r="B74" s="28">
        <v>72450</v>
      </c>
      <c r="C74" s="28">
        <v>72480</v>
      </c>
      <c r="D74" s="28">
        <v>72450</v>
      </c>
      <c r="E74" s="28">
        <v>72575.737488651401</v>
      </c>
      <c r="F74" s="28">
        <v>57750</v>
      </c>
      <c r="J74"/>
      <c r="K74"/>
      <c r="L74"/>
      <c r="M74"/>
      <c r="N74"/>
    </row>
    <row r="75" spans="1:14" x14ac:dyDescent="0.3">
      <c r="A75" s="63">
        <v>42979</v>
      </c>
      <c r="B75" s="28">
        <v>71040</v>
      </c>
      <c r="C75" s="28">
        <v>71050</v>
      </c>
      <c r="D75" s="28">
        <v>71040</v>
      </c>
      <c r="E75" s="28">
        <v>71126.172650656401</v>
      </c>
      <c r="F75" s="28">
        <v>55500</v>
      </c>
      <c r="J75"/>
      <c r="K75"/>
      <c r="L75"/>
      <c r="M75"/>
      <c r="N75"/>
    </row>
    <row r="76" spans="1:14" x14ac:dyDescent="0.3">
      <c r="A76" s="63">
        <v>43070</v>
      </c>
      <c r="B76" s="28">
        <v>69930</v>
      </c>
      <c r="C76" s="28">
        <v>69460</v>
      </c>
      <c r="D76" s="28">
        <v>68540</v>
      </c>
      <c r="E76" s="28">
        <v>70030.181445851704</v>
      </c>
      <c r="F76" s="28">
        <v>53250</v>
      </c>
      <c r="J76"/>
      <c r="K76"/>
      <c r="L76"/>
      <c r="M76"/>
      <c r="N76"/>
    </row>
    <row r="77" spans="1:14" x14ac:dyDescent="0.3">
      <c r="A77" s="63">
        <v>43160</v>
      </c>
      <c r="B77" s="28">
        <v>68120</v>
      </c>
      <c r="C77" s="28">
        <v>67570</v>
      </c>
      <c r="D77" s="28">
        <v>67297</v>
      </c>
      <c r="E77" s="28">
        <v>68562.293132350198</v>
      </c>
      <c r="F77" s="28">
        <v>51000</v>
      </c>
      <c r="J77"/>
      <c r="K77"/>
      <c r="L77"/>
      <c r="M77"/>
      <c r="N77"/>
    </row>
    <row r="78" spans="1:14" x14ac:dyDescent="0.3">
      <c r="A78" s="63">
        <v>43252</v>
      </c>
      <c r="B78" s="28">
        <v>65740</v>
      </c>
      <c r="C78" s="28">
        <v>65160</v>
      </c>
      <c r="D78" s="28">
        <v>66175</v>
      </c>
      <c r="E78" s="28">
        <v>67838.354097566</v>
      </c>
      <c r="F78" s="28">
        <v>48750</v>
      </c>
      <c r="J78"/>
      <c r="K78"/>
      <c r="L78"/>
      <c r="M78"/>
      <c r="N78"/>
    </row>
    <row r="79" spans="1:14" x14ac:dyDescent="0.3">
      <c r="A79" s="63">
        <v>43344</v>
      </c>
      <c r="B79" s="28">
        <v>64042</v>
      </c>
      <c r="C79" s="28">
        <v>63600</v>
      </c>
      <c r="D79" s="28">
        <v>66177</v>
      </c>
      <c r="E79" s="28">
        <v>67395.241918656902</v>
      </c>
      <c r="F79" s="28">
        <v>46500</v>
      </c>
      <c r="J79"/>
      <c r="K79"/>
      <c r="L79"/>
      <c r="M79"/>
      <c r="N79"/>
    </row>
    <row r="80" spans="1:14" x14ac:dyDescent="0.3">
      <c r="A80" s="63">
        <v>43435</v>
      </c>
      <c r="B80" s="28">
        <v>60535</v>
      </c>
      <c r="C80" s="28">
        <v>60400</v>
      </c>
      <c r="D80" s="28">
        <v>65976</v>
      </c>
      <c r="E80" s="28">
        <v>66139.135484263898</v>
      </c>
      <c r="F80" s="28">
        <v>44250</v>
      </c>
      <c r="J80"/>
      <c r="K80"/>
      <c r="L80"/>
      <c r="M80"/>
      <c r="N80"/>
    </row>
    <row r="81" spans="1:14" x14ac:dyDescent="0.3">
      <c r="A81" s="63">
        <v>43525</v>
      </c>
      <c r="B81" s="28">
        <v>56435</v>
      </c>
      <c r="C81" s="28">
        <v>56400</v>
      </c>
      <c r="D81" s="28">
        <v>63415</v>
      </c>
      <c r="E81" s="28">
        <v>65564.767443354096</v>
      </c>
      <c r="F81" s="28">
        <v>42000</v>
      </c>
      <c r="J81"/>
      <c r="K81"/>
      <c r="L81"/>
      <c r="M81"/>
      <c r="N81"/>
    </row>
    <row r="82" spans="1:14" x14ac:dyDescent="0.3">
      <c r="A82" s="63">
        <v>43617</v>
      </c>
      <c r="B82" s="28">
        <v>52415</v>
      </c>
      <c r="C82" s="28">
        <v>52400</v>
      </c>
      <c r="D82" s="28">
        <v>60619</v>
      </c>
      <c r="E82" s="28">
        <v>65036.157710894702</v>
      </c>
      <c r="F82" s="28">
        <v>39750</v>
      </c>
      <c r="J82"/>
      <c r="K82"/>
      <c r="L82"/>
      <c r="M82"/>
      <c r="N82"/>
    </row>
    <row r="83" spans="1:14" x14ac:dyDescent="0.3">
      <c r="A83" s="63">
        <v>43709</v>
      </c>
      <c r="B83" s="28">
        <v>48403</v>
      </c>
      <c r="C83" s="28">
        <v>48400</v>
      </c>
      <c r="D83" s="28">
        <v>57933</v>
      </c>
      <c r="E83" s="28">
        <v>64972.4911699941</v>
      </c>
      <c r="F83" s="28">
        <v>37500</v>
      </c>
      <c r="J83"/>
      <c r="K83"/>
      <c r="L83"/>
      <c r="M83"/>
      <c r="N83"/>
    </row>
    <row r="84" spans="1:14" x14ac:dyDescent="0.3">
      <c r="A84" s="63">
        <v>43800</v>
      </c>
      <c r="B84" s="28">
        <v>44400</v>
      </c>
      <c r="C84" s="28">
        <v>44400</v>
      </c>
      <c r="D84" s="28">
        <v>55611</v>
      </c>
      <c r="E84" s="28">
        <v>64239.552750350398</v>
      </c>
      <c r="F84" s="28">
        <v>35250</v>
      </c>
      <c r="J84"/>
      <c r="K84"/>
      <c r="L84"/>
      <c r="M84"/>
      <c r="N84"/>
    </row>
    <row r="85" spans="1:14" x14ac:dyDescent="0.3">
      <c r="A85" s="63">
        <v>43891</v>
      </c>
      <c r="B85" s="28">
        <v>40900</v>
      </c>
      <c r="C85" s="28">
        <v>40400</v>
      </c>
      <c r="D85" s="28">
        <v>53729</v>
      </c>
      <c r="F85" s="28">
        <v>33000</v>
      </c>
      <c r="J85"/>
      <c r="K85"/>
      <c r="L85"/>
      <c r="M85"/>
      <c r="N85"/>
    </row>
    <row r="86" spans="1:14" x14ac:dyDescent="0.3">
      <c r="A86" s="63">
        <v>43983</v>
      </c>
      <c r="B86" s="28">
        <v>37900</v>
      </c>
      <c r="C86" s="28">
        <v>36400</v>
      </c>
      <c r="D86" s="28">
        <v>52185</v>
      </c>
      <c r="F86" s="28">
        <v>30750</v>
      </c>
      <c r="J86"/>
      <c r="K86"/>
      <c r="L86"/>
      <c r="M86"/>
      <c r="N86"/>
    </row>
    <row r="87" spans="1:14" x14ac:dyDescent="0.3">
      <c r="A87" s="63">
        <v>44075</v>
      </c>
      <c r="B87" s="28">
        <v>35500</v>
      </c>
      <c r="C87" s="28">
        <v>32400</v>
      </c>
      <c r="D87" s="28">
        <v>50859</v>
      </c>
      <c r="F87" s="28">
        <v>28500</v>
      </c>
      <c r="J87"/>
      <c r="K87"/>
      <c r="L87"/>
      <c r="M87"/>
      <c r="N87"/>
    </row>
    <row r="88" spans="1:14" x14ac:dyDescent="0.3">
      <c r="A88" s="63">
        <v>44166</v>
      </c>
      <c r="B88" s="28">
        <v>33600</v>
      </c>
      <c r="C88" s="28">
        <v>28400</v>
      </c>
      <c r="D88" s="28">
        <v>49727</v>
      </c>
      <c r="F88" s="28">
        <v>26250</v>
      </c>
      <c r="J88"/>
      <c r="K88"/>
      <c r="L88"/>
      <c r="M88"/>
      <c r="N88"/>
    </row>
    <row r="89" spans="1:14" x14ac:dyDescent="0.3">
      <c r="A89" s="63">
        <v>44256</v>
      </c>
      <c r="B89" s="28">
        <v>31700</v>
      </c>
      <c r="C89" s="28">
        <v>24400</v>
      </c>
      <c r="D89" s="28">
        <v>48752</v>
      </c>
      <c r="F89" s="28">
        <v>24000</v>
      </c>
      <c r="J89"/>
      <c r="K89"/>
      <c r="L89"/>
      <c r="M89"/>
      <c r="N89"/>
    </row>
    <row r="90" spans="1:14" x14ac:dyDescent="0.3">
      <c r="A90" s="63">
        <v>44348</v>
      </c>
      <c r="B90" s="28">
        <v>29800</v>
      </c>
      <c r="C90" s="28">
        <v>20900</v>
      </c>
      <c r="D90" s="28">
        <v>47886</v>
      </c>
      <c r="F90" s="28">
        <v>21750</v>
      </c>
      <c r="J90"/>
      <c r="K90"/>
      <c r="L90"/>
      <c r="M90"/>
      <c r="N90"/>
    </row>
    <row r="91" spans="1:14" x14ac:dyDescent="0.3">
      <c r="A91" s="63">
        <v>44440</v>
      </c>
      <c r="B91" s="28">
        <v>27850</v>
      </c>
      <c r="C91" s="28">
        <v>18050</v>
      </c>
      <c r="D91" s="28">
        <v>47082</v>
      </c>
      <c r="F91" s="28">
        <v>19500</v>
      </c>
      <c r="J91"/>
      <c r="K91"/>
      <c r="L91"/>
      <c r="M91"/>
      <c r="N91"/>
    </row>
    <row r="92" spans="1:14" x14ac:dyDescent="0.3">
      <c r="A92" s="63">
        <v>44531</v>
      </c>
      <c r="B92" s="28">
        <v>26400</v>
      </c>
      <c r="C92" s="28">
        <v>16200</v>
      </c>
      <c r="D92" s="28">
        <v>46317</v>
      </c>
      <c r="F92" s="28">
        <v>17250</v>
      </c>
      <c r="J92"/>
      <c r="K92"/>
      <c r="L92"/>
      <c r="M92"/>
      <c r="N92"/>
    </row>
    <row r="93" spans="1:14" x14ac:dyDescent="0.3">
      <c r="A93" s="63">
        <v>44621</v>
      </c>
      <c r="B93" s="28">
        <v>25450</v>
      </c>
      <c r="C93" s="28">
        <v>15350</v>
      </c>
      <c r="D93" s="28">
        <v>45591</v>
      </c>
      <c r="F93" s="28">
        <v>15000</v>
      </c>
      <c r="J93"/>
      <c r="K93"/>
      <c r="L93"/>
      <c r="M93"/>
      <c r="N93"/>
    </row>
    <row r="94" spans="1:14" x14ac:dyDescent="0.3">
      <c r="A94" s="63">
        <v>44713</v>
      </c>
      <c r="B94" s="28">
        <v>25000</v>
      </c>
      <c r="C94" s="28">
        <v>15000</v>
      </c>
      <c r="D94" s="28">
        <v>44920</v>
      </c>
      <c r="J94"/>
      <c r="K94"/>
      <c r="L94"/>
      <c r="M94"/>
      <c r="N94"/>
    </row>
    <row r="95" spans="1:14" x14ac:dyDescent="0.3">
      <c r="A95" s="63"/>
      <c r="B95" s="70"/>
      <c r="C95" s="70"/>
      <c r="D95" s="70"/>
      <c r="E95" s="70"/>
    </row>
    <row r="96" spans="1:14" x14ac:dyDescent="0.3">
      <c r="A96" s="63"/>
      <c r="B96" s="70"/>
      <c r="C96" s="70"/>
      <c r="D96" s="70"/>
      <c r="E96" s="70"/>
    </row>
    <row r="97" spans="1:5" x14ac:dyDescent="0.3">
      <c r="A97" s="63"/>
      <c r="B97" s="70"/>
      <c r="C97" s="70"/>
      <c r="D97" s="70"/>
      <c r="E97" s="70"/>
    </row>
    <row r="98" spans="1:5" x14ac:dyDescent="0.3">
      <c r="A98" s="63"/>
      <c r="B98" s="70"/>
      <c r="C98" s="70"/>
      <c r="D98" s="70"/>
      <c r="E98" s="70"/>
    </row>
    <row r="99" spans="1:5" x14ac:dyDescent="0.3">
      <c r="A99" s="63"/>
      <c r="B99" s="70"/>
      <c r="C99" s="70"/>
      <c r="D99" s="70"/>
      <c r="E99" s="70"/>
    </row>
    <row r="100" spans="1:5" x14ac:dyDescent="0.3">
      <c r="A100" s="63"/>
      <c r="B100" s="70"/>
      <c r="C100" s="70"/>
      <c r="D100" s="70"/>
      <c r="E100" s="70"/>
    </row>
    <row r="101" spans="1:5" x14ac:dyDescent="0.3">
      <c r="B101" s="70"/>
      <c r="C101" s="76"/>
      <c r="D101" s="76"/>
      <c r="E101" s="76"/>
    </row>
    <row r="102" spans="1:5" x14ac:dyDescent="0.3">
      <c r="B102" s="70"/>
      <c r="C102" s="76"/>
      <c r="D102" s="76"/>
      <c r="E102" s="76"/>
    </row>
    <row r="103" spans="1:5" x14ac:dyDescent="0.3">
      <c r="B103" s="70"/>
      <c r="C103" s="76"/>
      <c r="D103" s="76"/>
      <c r="E103" s="76"/>
    </row>
    <row r="104" spans="1:5" x14ac:dyDescent="0.3">
      <c r="B104" s="70"/>
      <c r="C104" s="76"/>
      <c r="D104" s="76"/>
      <c r="E104" s="76"/>
    </row>
    <row r="105" spans="1:5" x14ac:dyDescent="0.3">
      <c r="B105" s="70"/>
      <c r="C105" s="76"/>
      <c r="D105" s="76"/>
      <c r="E105" s="76"/>
    </row>
    <row r="106" spans="1:5" x14ac:dyDescent="0.3">
      <c r="B106" s="70"/>
      <c r="C106" s="76"/>
      <c r="D106" s="76"/>
      <c r="E106" s="76"/>
    </row>
    <row r="107" spans="1:5" x14ac:dyDescent="0.3">
      <c r="B107" s="70"/>
      <c r="C107" s="76"/>
      <c r="D107" s="76"/>
      <c r="E107" s="76"/>
    </row>
    <row r="108" spans="1:5" x14ac:dyDescent="0.3">
      <c r="B108" s="70"/>
      <c r="C108" s="70"/>
      <c r="D108" s="70"/>
      <c r="E108" s="70"/>
    </row>
    <row r="109" spans="1:5" x14ac:dyDescent="0.3">
      <c r="B109" s="70"/>
      <c r="C109" s="70"/>
      <c r="D109" s="70"/>
      <c r="E109" s="70"/>
    </row>
    <row r="110" spans="1:5" x14ac:dyDescent="0.3">
      <c r="B110" s="70"/>
      <c r="C110" s="70"/>
      <c r="D110" s="76"/>
      <c r="E110" s="76"/>
    </row>
    <row r="111" spans="1:5" x14ac:dyDescent="0.3">
      <c r="B111" s="70"/>
      <c r="C111" s="70"/>
      <c r="D111" s="76"/>
      <c r="E111" s="76"/>
    </row>
    <row r="112" spans="1:5" x14ac:dyDescent="0.3">
      <c r="B112" s="70"/>
      <c r="C112" s="70"/>
      <c r="D112" s="76"/>
      <c r="E112" s="76"/>
    </row>
    <row r="113" spans="2:5" x14ac:dyDescent="0.3">
      <c r="B113" s="70"/>
      <c r="C113" s="70"/>
      <c r="D113" s="76"/>
      <c r="E113" s="76"/>
    </row>
    <row r="114" spans="2:5" x14ac:dyDescent="0.3">
      <c r="B114" s="70"/>
      <c r="C114" s="70"/>
      <c r="D114" s="70"/>
      <c r="E114" s="70"/>
    </row>
    <row r="115" spans="2:5" x14ac:dyDescent="0.3">
      <c r="B115" s="70"/>
      <c r="C115" s="70"/>
      <c r="D115" s="70"/>
      <c r="E115" s="70"/>
    </row>
    <row r="116" spans="2:5" x14ac:dyDescent="0.3">
      <c r="B116" s="70"/>
      <c r="C116" s="70"/>
      <c r="D116" s="70"/>
      <c r="E116" s="70"/>
    </row>
    <row r="117" spans="2:5" x14ac:dyDescent="0.3">
      <c r="B117" s="70"/>
      <c r="C117" s="70"/>
      <c r="D117" s="70"/>
      <c r="E117" s="70"/>
    </row>
    <row r="118" spans="2:5" x14ac:dyDescent="0.3">
      <c r="B118" s="70"/>
      <c r="C118" s="70"/>
      <c r="D118" s="70"/>
      <c r="E118" s="70"/>
    </row>
    <row r="119" spans="2:5" x14ac:dyDescent="0.3">
      <c r="B119" s="70"/>
      <c r="C119" s="70"/>
      <c r="D119" s="70"/>
      <c r="E119" s="70"/>
    </row>
    <row r="120" spans="2:5" x14ac:dyDescent="0.3">
      <c r="B120" s="70"/>
      <c r="C120" s="70"/>
      <c r="D120" s="70"/>
      <c r="E120" s="70"/>
    </row>
    <row r="121" spans="2:5" x14ac:dyDescent="0.3">
      <c r="B121" s="70"/>
      <c r="C121" s="70"/>
      <c r="D121" s="70"/>
      <c r="E121" s="70"/>
    </row>
    <row r="122" spans="2:5" x14ac:dyDescent="0.3">
      <c r="B122" s="70"/>
      <c r="C122" s="70"/>
      <c r="D122" s="70"/>
      <c r="E122" s="70"/>
    </row>
    <row r="123" spans="2:5" x14ac:dyDescent="0.3">
      <c r="B123" s="70"/>
      <c r="C123" s="70"/>
      <c r="D123" s="70"/>
      <c r="E123" s="70"/>
    </row>
    <row r="124" spans="2:5" x14ac:dyDescent="0.3">
      <c r="B124" s="70"/>
      <c r="C124" s="70"/>
      <c r="D124" s="70"/>
      <c r="E124" s="70"/>
    </row>
    <row r="125" spans="2:5" x14ac:dyDescent="0.3">
      <c r="B125" s="70"/>
      <c r="C125" s="70"/>
      <c r="D125" s="70"/>
      <c r="E125" s="70"/>
    </row>
    <row r="126" spans="2:5" x14ac:dyDescent="0.3">
      <c r="B126" s="70"/>
      <c r="C126" s="70"/>
      <c r="D126" s="70"/>
      <c r="E126" s="70"/>
    </row>
    <row r="127" spans="2:5" x14ac:dyDescent="0.3">
      <c r="B127" s="70"/>
      <c r="C127" s="70"/>
      <c r="D127" s="70"/>
      <c r="E127" s="70"/>
    </row>
    <row r="128" spans="2:5" x14ac:dyDescent="0.3">
      <c r="B128" s="70"/>
      <c r="C128" s="70"/>
      <c r="D128" s="70"/>
      <c r="E128" s="70"/>
    </row>
    <row r="129" spans="2:5" x14ac:dyDescent="0.3">
      <c r="B129" s="70"/>
      <c r="C129" s="70"/>
      <c r="D129" s="70"/>
      <c r="E129" s="70"/>
    </row>
    <row r="130" spans="2:5" x14ac:dyDescent="0.3">
      <c r="B130" s="70"/>
      <c r="C130" s="70"/>
      <c r="D130" s="70"/>
      <c r="E130" s="70"/>
    </row>
    <row r="131" spans="2:5" x14ac:dyDescent="0.3">
      <c r="B131" s="70"/>
      <c r="C131" s="70"/>
      <c r="D131" s="70"/>
      <c r="E131" s="70"/>
    </row>
    <row r="132" spans="2:5" x14ac:dyDescent="0.3">
      <c r="B132" s="70"/>
      <c r="C132" s="70"/>
      <c r="D132" s="70"/>
      <c r="E132" s="70"/>
    </row>
    <row r="133" spans="2:5" x14ac:dyDescent="0.3">
      <c r="B133" s="70"/>
      <c r="C133" s="70"/>
      <c r="D133" s="70"/>
      <c r="E133" s="70"/>
    </row>
    <row r="134" spans="2:5" x14ac:dyDescent="0.3">
      <c r="B134" s="70"/>
      <c r="C134" s="70"/>
      <c r="D134" s="70"/>
      <c r="E134" s="70"/>
    </row>
    <row r="135" spans="2:5" x14ac:dyDescent="0.3">
      <c r="B135" s="70"/>
      <c r="C135" s="70"/>
      <c r="D135" s="70"/>
      <c r="E135" s="70"/>
    </row>
    <row r="136" spans="2:5" x14ac:dyDescent="0.3">
      <c r="B136" s="70"/>
      <c r="C136" s="70"/>
      <c r="D136" s="70"/>
      <c r="E136" s="70"/>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1416"/>
  <sheetViews>
    <sheetView zoomScaleNormal="100" workbookViewId="0">
      <selection activeCell="F35" sqref="F35"/>
    </sheetView>
  </sheetViews>
  <sheetFormatPr defaultColWidth="9.140625" defaultRowHeight="16.5" x14ac:dyDescent="0.3"/>
  <cols>
    <col min="1" max="1" width="9.140625" style="28"/>
    <col min="2" max="2" width="24.42578125" style="28" bestFit="1" customWidth="1"/>
    <col min="3" max="3" width="28.28515625" style="28" bestFit="1" customWidth="1"/>
    <col min="4" max="4" width="9.140625" style="28"/>
    <col min="5" max="5" width="9.5703125" style="28" bestFit="1" customWidth="1"/>
    <col min="6" max="7" width="9.140625" style="28"/>
    <col min="8" max="8" width="11.85546875" style="28" bestFit="1" customWidth="1"/>
    <col min="9" max="9" width="12" style="28" bestFit="1" customWidth="1"/>
    <col min="10" max="10" width="12" style="28" customWidth="1"/>
    <col min="11" max="12" width="9.140625" style="28"/>
    <col min="13" max="13" width="10.28515625" style="28" customWidth="1"/>
    <col min="14" max="17" width="9.140625" style="28"/>
    <col min="18" max="18" width="11" style="28" bestFit="1" customWidth="1"/>
    <col min="19" max="16384" width="9.140625" style="28"/>
  </cols>
  <sheetData>
    <row r="1" spans="1:20" x14ac:dyDescent="0.3">
      <c r="A1" s="27" t="s">
        <v>90</v>
      </c>
      <c r="B1" s="7"/>
      <c r="C1" s="7"/>
      <c r="D1" s="60"/>
      <c r="E1" s="60"/>
    </row>
    <row r="2" spans="1:20" x14ac:dyDescent="0.3">
      <c r="A2" s="61" t="s">
        <v>80</v>
      </c>
      <c r="B2" s="7"/>
      <c r="C2" s="7"/>
      <c r="D2" s="60"/>
      <c r="E2" s="60"/>
    </row>
    <row r="3" spans="1:20" x14ac:dyDescent="0.3">
      <c r="A3" s="30"/>
      <c r="B3" s="31"/>
      <c r="C3" s="31"/>
    </row>
    <row r="5" spans="1:20" x14ac:dyDescent="0.3">
      <c r="B5" s="28" t="s">
        <v>81</v>
      </c>
    </row>
    <row r="6" spans="1:20" x14ac:dyDescent="0.3">
      <c r="A6" s="63">
        <v>29952</v>
      </c>
      <c r="B6" s="28">
        <v>-14606</v>
      </c>
      <c r="C6"/>
      <c r="I6" s="67"/>
      <c r="P6" s="70"/>
      <c r="Q6" s="70"/>
      <c r="T6" s="70"/>
    </row>
    <row r="7" spans="1:20" x14ac:dyDescent="0.3">
      <c r="A7" s="63">
        <v>29983</v>
      </c>
      <c r="B7" s="28">
        <v>-13884</v>
      </c>
      <c r="C7"/>
      <c r="J7" s="77"/>
      <c r="P7" s="70"/>
      <c r="Q7" s="70"/>
      <c r="T7" s="70"/>
    </row>
    <row r="8" spans="1:20" x14ac:dyDescent="0.3">
      <c r="A8" s="63">
        <v>30011</v>
      </c>
      <c r="B8" s="28">
        <v>-11482</v>
      </c>
      <c r="C8"/>
      <c r="J8" s="77"/>
      <c r="P8" s="70"/>
      <c r="Q8" s="70"/>
      <c r="T8" s="70"/>
    </row>
    <row r="9" spans="1:20" x14ac:dyDescent="0.3">
      <c r="A9" s="63">
        <v>30042</v>
      </c>
      <c r="B9" s="28">
        <v>-9517</v>
      </c>
      <c r="C9"/>
      <c r="J9" s="77"/>
      <c r="P9" s="70"/>
      <c r="Q9" s="70"/>
      <c r="T9" s="70"/>
    </row>
    <row r="10" spans="1:20" x14ac:dyDescent="0.3">
      <c r="A10" s="63">
        <v>30072</v>
      </c>
      <c r="B10" s="28">
        <v>-7874</v>
      </c>
      <c r="C10"/>
      <c r="J10" s="77"/>
      <c r="P10" s="70"/>
      <c r="Q10" s="70"/>
      <c r="T10" s="70"/>
    </row>
    <row r="11" spans="1:20" x14ac:dyDescent="0.3">
      <c r="A11" s="63">
        <v>30103</v>
      </c>
      <c r="B11" s="28">
        <v>-5343</v>
      </c>
      <c r="C11"/>
      <c r="J11" s="77"/>
      <c r="P11" s="70"/>
      <c r="Q11" s="70"/>
      <c r="T11" s="70"/>
    </row>
    <row r="12" spans="1:20" x14ac:dyDescent="0.3">
      <c r="A12" s="63">
        <v>30133</v>
      </c>
      <c r="B12" s="28">
        <v>-5383</v>
      </c>
      <c r="C12"/>
      <c r="J12" s="77"/>
      <c r="P12" s="70"/>
      <c r="Q12" s="70"/>
      <c r="T12" s="70"/>
    </row>
    <row r="13" spans="1:20" x14ac:dyDescent="0.3">
      <c r="A13" s="63">
        <v>30164</v>
      </c>
      <c r="B13" s="28">
        <v>-4863</v>
      </c>
      <c r="C13"/>
      <c r="J13" s="78"/>
      <c r="P13" s="70"/>
      <c r="Q13" s="70"/>
      <c r="T13" s="70"/>
    </row>
    <row r="14" spans="1:20" x14ac:dyDescent="0.3">
      <c r="A14" s="63">
        <v>30195</v>
      </c>
      <c r="B14" s="28">
        <v>-4290</v>
      </c>
      <c r="C14"/>
      <c r="J14" s="78"/>
      <c r="P14" s="70"/>
      <c r="Q14" s="70"/>
      <c r="T14" s="70"/>
    </row>
    <row r="15" spans="1:20" x14ac:dyDescent="0.3">
      <c r="A15" s="63">
        <v>30225</v>
      </c>
      <c r="B15" s="28">
        <v>-3793</v>
      </c>
      <c r="C15"/>
      <c r="J15" s="78"/>
      <c r="P15" s="70"/>
      <c r="Q15" s="70"/>
      <c r="T15" s="70"/>
    </row>
    <row r="16" spans="1:20" x14ac:dyDescent="0.3">
      <c r="A16" s="63">
        <v>30256</v>
      </c>
      <c r="B16" s="28">
        <v>-2807</v>
      </c>
      <c r="C16"/>
      <c r="J16" s="78"/>
      <c r="P16" s="70"/>
      <c r="Q16" s="70"/>
      <c r="T16" s="70"/>
    </row>
    <row r="17" spans="1:20" x14ac:dyDescent="0.3">
      <c r="A17" s="63">
        <v>30286</v>
      </c>
      <c r="B17" s="28">
        <v>-1542</v>
      </c>
      <c r="C17"/>
      <c r="J17" s="78"/>
      <c r="P17" s="70"/>
      <c r="Q17" s="70"/>
      <c r="T17" s="70"/>
    </row>
    <row r="18" spans="1:20" x14ac:dyDescent="0.3">
      <c r="A18" s="63">
        <v>30317</v>
      </c>
      <c r="B18" s="28">
        <v>143</v>
      </c>
      <c r="C18"/>
      <c r="J18" s="78"/>
      <c r="P18" s="70"/>
      <c r="Q18" s="70"/>
      <c r="T18" s="70"/>
    </row>
    <row r="19" spans="1:20" x14ac:dyDescent="0.3">
      <c r="A19" s="63">
        <v>30348</v>
      </c>
      <c r="B19" s="28">
        <v>1634</v>
      </c>
      <c r="C19"/>
      <c r="J19" s="78"/>
      <c r="P19" s="70"/>
      <c r="Q19" s="70"/>
      <c r="T19" s="70"/>
    </row>
    <row r="20" spans="1:20" x14ac:dyDescent="0.3">
      <c r="A20" s="63">
        <v>30376</v>
      </c>
      <c r="B20" s="28">
        <v>3180</v>
      </c>
      <c r="C20"/>
      <c r="J20" s="78"/>
      <c r="P20" s="70"/>
      <c r="Q20" s="70"/>
      <c r="T20" s="70"/>
    </row>
    <row r="21" spans="1:20" x14ac:dyDescent="0.3">
      <c r="A21" s="63">
        <v>30407</v>
      </c>
      <c r="B21" s="28">
        <v>4326</v>
      </c>
      <c r="C21"/>
      <c r="J21" s="78"/>
      <c r="P21" s="70"/>
      <c r="Q21" s="70"/>
      <c r="T21" s="70"/>
    </row>
    <row r="22" spans="1:20" x14ac:dyDescent="0.3">
      <c r="A22" s="63">
        <v>30437</v>
      </c>
      <c r="B22" s="28">
        <v>5589</v>
      </c>
      <c r="C22"/>
      <c r="J22" s="78"/>
      <c r="P22" s="70"/>
      <c r="Q22" s="70"/>
      <c r="T22" s="70"/>
    </row>
    <row r="23" spans="1:20" x14ac:dyDescent="0.3">
      <c r="A23" s="63">
        <v>30468</v>
      </c>
      <c r="B23" s="28">
        <v>6607</v>
      </c>
      <c r="C23"/>
      <c r="J23" s="78"/>
      <c r="P23" s="70"/>
      <c r="Q23" s="70"/>
      <c r="T23" s="70"/>
    </row>
    <row r="24" spans="1:20" x14ac:dyDescent="0.3">
      <c r="A24" s="63">
        <v>30498</v>
      </c>
      <c r="B24" s="28">
        <v>7497</v>
      </c>
      <c r="C24"/>
      <c r="J24" s="78"/>
      <c r="P24" s="70"/>
      <c r="Q24" s="70"/>
      <c r="T24" s="70"/>
    </row>
    <row r="25" spans="1:20" x14ac:dyDescent="0.3">
      <c r="A25" s="63">
        <v>30529</v>
      </c>
      <c r="B25" s="28">
        <v>8285</v>
      </c>
      <c r="C25"/>
      <c r="J25" s="78"/>
      <c r="P25" s="70"/>
      <c r="Q25" s="70"/>
      <c r="T25" s="70"/>
    </row>
    <row r="26" spans="1:20" x14ac:dyDescent="0.3">
      <c r="A26" s="63">
        <v>30560</v>
      </c>
      <c r="B26" s="28">
        <v>8668</v>
      </c>
      <c r="C26"/>
      <c r="J26" s="78"/>
      <c r="P26" s="70"/>
      <c r="Q26" s="70"/>
      <c r="T26" s="70"/>
    </row>
    <row r="27" spans="1:20" x14ac:dyDescent="0.3">
      <c r="A27" s="63">
        <v>30590</v>
      </c>
      <c r="B27" s="28">
        <v>8986</v>
      </c>
      <c r="C27"/>
      <c r="J27" s="78"/>
      <c r="P27" s="70"/>
      <c r="Q27" s="70"/>
      <c r="T27" s="70"/>
    </row>
    <row r="28" spans="1:20" x14ac:dyDescent="0.3">
      <c r="A28" s="63">
        <v>30621</v>
      </c>
      <c r="B28" s="28">
        <v>8711</v>
      </c>
      <c r="C28"/>
      <c r="J28" s="78"/>
      <c r="P28" s="70"/>
      <c r="Q28" s="70"/>
      <c r="T28" s="70"/>
    </row>
    <row r="29" spans="1:20" x14ac:dyDescent="0.3">
      <c r="A29" s="63">
        <v>30651</v>
      </c>
      <c r="B29" s="28">
        <v>8285</v>
      </c>
      <c r="C29"/>
      <c r="J29" s="78"/>
      <c r="P29" s="70"/>
      <c r="Q29" s="70"/>
      <c r="T29" s="70"/>
    </row>
    <row r="30" spans="1:20" x14ac:dyDescent="0.3">
      <c r="A30" s="63">
        <v>30682</v>
      </c>
      <c r="B30" s="28">
        <v>8422</v>
      </c>
      <c r="C30"/>
      <c r="J30" s="78"/>
      <c r="P30" s="70"/>
      <c r="Q30" s="70"/>
      <c r="T30" s="70"/>
    </row>
    <row r="31" spans="1:20" x14ac:dyDescent="0.3">
      <c r="A31" s="63">
        <v>30713</v>
      </c>
      <c r="B31" s="28">
        <v>7669</v>
      </c>
      <c r="C31"/>
      <c r="J31" s="78"/>
      <c r="P31" s="70"/>
      <c r="Q31" s="70"/>
      <c r="T31" s="70"/>
    </row>
    <row r="32" spans="1:20" x14ac:dyDescent="0.3">
      <c r="A32" s="63">
        <v>30742</v>
      </c>
      <c r="B32" s="28">
        <v>6558</v>
      </c>
      <c r="C32"/>
      <c r="J32" s="78"/>
      <c r="P32" s="70"/>
      <c r="Q32" s="70"/>
      <c r="T32" s="70"/>
    </row>
    <row r="33" spans="1:20" x14ac:dyDescent="0.3">
      <c r="A33" s="63">
        <v>30773</v>
      </c>
      <c r="B33" s="28">
        <v>5324</v>
      </c>
      <c r="C33"/>
      <c r="J33" s="78"/>
      <c r="P33" s="70"/>
      <c r="Q33" s="70"/>
      <c r="T33" s="70"/>
    </row>
    <row r="34" spans="1:20" x14ac:dyDescent="0.3">
      <c r="A34" s="63">
        <v>30803</v>
      </c>
      <c r="B34" s="28">
        <v>4360</v>
      </c>
      <c r="C34"/>
      <c r="J34" s="78"/>
      <c r="P34" s="70"/>
      <c r="Q34" s="70"/>
      <c r="T34" s="70"/>
    </row>
    <row r="35" spans="1:20" x14ac:dyDescent="0.3">
      <c r="A35" s="63">
        <v>30834</v>
      </c>
      <c r="B35" s="28">
        <v>3513</v>
      </c>
      <c r="C35"/>
      <c r="J35" s="78"/>
      <c r="P35" s="70"/>
      <c r="Q35" s="70"/>
      <c r="T35" s="70"/>
    </row>
    <row r="36" spans="1:20" x14ac:dyDescent="0.3">
      <c r="A36" s="63">
        <v>30864</v>
      </c>
      <c r="B36" s="28">
        <v>2352</v>
      </c>
      <c r="C36"/>
      <c r="J36" s="78"/>
      <c r="P36" s="70"/>
      <c r="Q36" s="70"/>
      <c r="T36" s="70"/>
    </row>
    <row r="37" spans="1:20" x14ac:dyDescent="0.3">
      <c r="A37" s="63">
        <v>30895</v>
      </c>
      <c r="B37" s="28">
        <v>1210</v>
      </c>
      <c r="C37"/>
      <c r="J37" s="78"/>
      <c r="P37" s="70"/>
      <c r="Q37" s="70"/>
      <c r="T37" s="70"/>
    </row>
    <row r="38" spans="1:20" x14ac:dyDescent="0.3">
      <c r="A38" s="63">
        <v>30926</v>
      </c>
      <c r="B38" s="28">
        <v>547</v>
      </c>
      <c r="C38"/>
      <c r="J38" s="78"/>
      <c r="P38" s="70"/>
      <c r="Q38" s="70"/>
      <c r="T38" s="70"/>
    </row>
    <row r="39" spans="1:20" x14ac:dyDescent="0.3">
      <c r="A39" s="63">
        <v>30956</v>
      </c>
      <c r="B39" s="28">
        <v>-514</v>
      </c>
      <c r="C39"/>
      <c r="J39" s="78"/>
      <c r="P39" s="70"/>
      <c r="Q39" s="70"/>
      <c r="T39" s="70"/>
    </row>
    <row r="40" spans="1:20" x14ac:dyDescent="0.3">
      <c r="A40" s="63">
        <v>30987</v>
      </c>
      <c r="B40" s="28">
        <v>-1806</v>
      </c>
      <c r="C40"/>
      <c r="J40" s="78"/>
      <c r="P40" s="70"/>
      <c r="Q40" s="70"/>
      <c r="T40" s="70"/>
    </row>
    <row r="41" spans="1:20" x14ac:dyDescent="0.3">
      <c r="A41" s="63">
        <v>31017</v>
      </c>
      <c r="B41" s="28">
        <v>-3141</v>
      </c>
      <c r="C41"/>
      <c r="J41" s="78"/>
      <c r="P41" s="70"/>
      <c r="Q41" s="70"/>
      <c r="T41" s="70"/>
    </row>
    <row r="42" spans="1:20" x14ac:dyDescent="0.3">
      <c r="A42" s="63">
        <v>31048</v>
      </c>
      <c r="B42" s="28">
        <v>-4776</v>
      </c>
      <c r="C42"/>
      <c r="J42" s="78"/>
      <c r="P42" s="70"/>
      <c r="Q42" s="70"/>
      <c r="T42" s="70"/>
    </row>
    <row r="43" spans="1:20" x14ac:dyDescent="0.3">
      <c r="A43" s="63">
        <v>31079</v>
      </c>
      <c r="B43" s="28">
        <v>-6524</v>
      </c>
      <c r="C43"/>
      <c r="J43" s="78"/>
      <c r="P43" s="70"/>
      <c r="Q43" s="70"/>
      <c r="T43" s="70"/>
    </row>
    <row r="44" spans="1:20" x14ac:dyDescent="0.3">
      <c r="A44" s="63">
        <v>31107</v>
      </c>
      <c r="B44" s="28">
        <v>-8084</v>
      </c>
      <c r="C44"/>
      <c r="J44" s="78"/>
      <c r="P44" s="70"/>
      <c r="Q44" s="70"/>
      <c r="T44" s="70"/>
    </row>
    <row r="45" spans="1:20" x14ac:dyDescent="0.3">
      <c r="A45" s="63">
        <v>31138</v>
      </c>
      <c r="B45" s="28">
        <v>-9950</v>
      </c>
      <c r="C45"/>
      <c r="J45" s="78"/>
      <c r="P45" s="70"/>
      <c r="Q45" s="70"/>
      <c r="T45" s="70"/>
    </row>
    <row r="46" spans="1:20" x14ac:dyDescent="0.3">
      <c r="A46" s="63">
        <v>31168</v>
      </c>
      <c r="B46" s="28">
        <v>-11607</v>
      </c>
      <c r="C46"/>
      <c r="J46" s="78"/>
      <c r="P46" s="70"/>
      <c r="Q46" s="70"/>
      <c r="T46" s="70"/>
    </row>
    <row r="47" spans="1:20" x14ac:dyDescent="0.3">
      <c r="A47" s="63">
        <v>31199</v>
      </c>
      <c r="B47" s="28">
        <v>-13264</v>
      </c>
      <c r="C47"/>
      <c r="J47" s="78"/>
      <c r="P47" s="70"/>
      <c r="Q47" s="70"/>
      <c r="T47" s="70"/>
    </row>
    <row r="48" spans="1:20" x14ac:dyDescent="0.3">
      <c r="A48" s="63">
        <v>31229</v>
      </c>
      <c r="B48" s="28">
        <v>-14482</v>
      </c>
      <c r="C48"/>
      <c r="J48" s="78"/>
      <c r="P48" s="70"/>
      <c r="Q48" s="70"/>
      <c r="T48" s="70"/>
    </row>
    <row r="49" spans="1:20" x14ac:dyDescent="0.3">
      <c r="A49" s="63">
        <v>31260</v>
      </c>
      <c r="B49" s="28">
        <v>-15325</v>
      </c>
      <c r="C49"/>
      <c r="J49" s="78"/>
      <c r="P49" s="70"/>
      <c r="Q49" s="70"/>
      <c r="T49" s="70"/>
    </row>
    <row r="50" spans="1:20" x14ac:dyDescent="0.3">
      <c r="A50" s="63">
        <v>31291</v>
      </c>
      <c r="B50" s="28">
        <v>-16458</v>
      </c>
      <c r="C50"/>
      <c r="J50" s="78"/>
      <c r="P50" s="70"/>
      <c r="Q50" s="70"/>
      <c r="T50" s="70"/>
    </row>
    <row r="51" spans="1:20" x14ac:dyDescent="0.3">
      <c r="A51" s="63">
        <v>31321</v>
      </c>
      <c r="B51" s="28">
        <v>-17183</v>
      </c>
      <c r="C51"/>
      <c r="J51" s="78"/>
      <c r="P51" s="70"/>
      <c r="Q51" s="70"/>
      <c r="T51" s="70"/>
    </row>
    <row r="52" spans="1:20" x14ac:dyDescent="0.3">
      <c r="A52" s="63">
        <v>31352</v>
      </c>
      <c r="B52" s="28">
        <v>-18455</v>
      </c>
      <c r="C52"/>
      <c r="J52" s="78"/>
      <c r="P52" s="70"/>
      <c r="Q52" s="70"/>
      <c r="T52" s="70"/>
    </row>
    <row r="53" spans="1:20" x14ac:dyDescent="0.3">
      <c r="A53" s="63">
        <v>31382</v>
      </c>
      <c r="B53" s="28">
        <v>-19342</v>
      </c>
      <c r="C53"/>
      <c r="J53" s="78"/>
      <c r="P53" s="70"/>
      <c r="Q53" s="70"/>
      <c r="T53" s="70"/>
    </row>
    <row r="54" spans="1:20" x14ac:dyDescent="0.3">
      <c r="A54" s="63">
        <v>31413</v>
      </c>
      <c r="B54" s="28">
        <v>-20684</v>
      </c>
      <c r="C54"/>
      <c r="J54" s="78"/>
      <c r="P54" s="70"/>
      <c r="Q54" s="70"/>
      <c r="T54" s="70"/>
    </row>
    <row r="55" spans="1:20" x14ac:dyDescent="0.3">
      <c r="A55" s="63">
        <v>31444</v>
      </c>
      <c r="B55" s="28">
        <v>-20803</v>
      </c>
      <c r="C55"/>
      <c r="J55" s="78"/>
      <c r="P55" s="70"/>
      <c r="Q55" s="70"/>
      <c r="T55" s="70"/>
    </row>
    <row r="56" spans="1:20" x14ac:dyDescent="0.3">
      <c r="A56" s="63">
        <v>31472</v>
      </c>
      <c r="B56" s="28">
        <v>-21613</v>
      </c>
      <c r="C56"/>
      <c r="J56" s="78"/>
      <c r="P56" s="70"/>
      <c r="Q56" s="70"/>
      <c r="T56" s="70"/>
    </row>
    <row r="57" spans="1:20" x14ac:dyDescent="0.3">
      <c r="A57" s="63">
        <v>31503</v>
      </c>
      <c r="B57" s="28">
        <v>-21505</v>
      </c>
      <c r="C57"/>
      <c r="J57" s="78"/>
      <c r="P57" s="70"/>
      <c r="Q57" s="70"/>
      <c r="T57" s="70"/>
    </row>
    <row r="58" spans="1:20" x14ac:dyDescent="0.3">
      <c r="A58" s="63">
        <v>31533</v>
      </c>
      <c r="B58" s="28">
        <v>-21721</v>
      </c>
      <c r="C58"/>
      <c r="J58" s="78"/>
      <c r="P58" s="70"/>
      <c r="Q58" s="70"/>
      <c r="T58" s="70"/>
    </row>
    <row r="59" spans="1:20" x14ac:dyDescent="0.3">
      <c r="A59" s="63">
        <v>31564</v>
      </c>
      <c r="B59" s="28">
        <v>-21836</v>
      </c>
      <c r="C59"/>
      <c r="J59" s="78"/>
      <c r="P59" s="70"/>
      <c r="Q59" s="70"/>
      <c r="T59" s="70"/>
    </row>
    <row r="60" spans="1:20" x14ac:dyDescent="0.3">
      <c r="A60" s="63">
        <v>31594</v>
      </c>
      <c r="B60" s="28">
        <v>-21604</v>
      </c>
      <c r="C60"/>
      <c r="J60" s="78"/>
      <c r="P60" s="70"/>
      <c r="Q60" s="70"/>
      <c r="T60" s="70"/>
    </row>
    <row r="61" spans="1:20" x14ac:dyDescent="0.3">
      <c r="A61" s="63">
        <v>31625</v>
      </c>
      <c r="B61" s="28">
        <v>-22089</v>
      </c>
      <c r="C61"/>
      <c r="J61" s="78"/>
      <c r="P61" s="70"/>
      <c r="Q61" s="70"/>
      <c r="T61" s="70"/>
    </row>
    <row r="62" spans="1:20" x14ac:dyDescent="0.3">
      <c r="A62" s="63">
        <v>31656</v>
      </c>
      <c r="B62" s="28">
        <v>-22037</v>
      </c>
      <c r="C62"/>
      <c r="J62" s="78"/>
      <c r="P62" s="70"/>
      <c r="Q62" s="70"/>
      <c r="T62" s="70"/>
    </row>
    <row r="63" spans="1:20" x14ac:dyDescent="0.3">
      <c r="A63" s="63">
        <v>31686</v>
      </c>
      <c r="B63" s="28">
        <v>-21696</v>
      </c>
      <c r="C63"/>
      <c r="J63" s="78"/>
      <c r="P63" s="70"/>
      <c r="Q63" s="70"/>
      <c r="T63" s="70"/>
    </row>
    <row r="64" spans="1:20" x14ac:dyDescent="0.3">
      <c r="A64" s="63">
        <v>31717</v>
      </c>
      <c r="B64" s="28">
        <v>-19896</v>
      </c>
      <c r="C64"/>
      <c r="J64" s="78"/>
      <c r="P64" s="70"/>
      <c r="Q64" s="70"/>
      <c r="T64" s="70"/>
    </row>
    <row r="65" spans="1:20" x14ac:dyDescent="0.3">
      <c r="A65" s="63">
        <v>31747</v>
      </c>
      <c r="B65" s="28">
        <v>-18752</v>
      </c>
      <c r="C65"/>
      <c r="J65" s="78"/>
      <c r="P65" s="70"/>
      <c r="Q65" s="70"/>
      <c r="T65" s="70"/>
    </row>
    <row r="66" spans="1:20" x14ac:dyDescent="0.3">
      <c r="A66" s="63">
        <v>31778</v>
      </c>
      <c r="B66" s="28">
        <v>-17315</v>
      </c>
      <c r="C66"/>
      <c r="J66" s="78"/>
      <c r="P66" s="70"/>
      <c r="Q66" s="70"/>
      <c r="T66" s="70"/>
    </row>
    <row r="67" spans="1:20" x14ac:dyDescent="0.3">
      <c r="A67" s="63">
        <v>31809</v>
      </c>
      <c r="B67" s="28">
        <v>-15737</v>
      </c>
      <c r="C67"/>
      <c r="J67" s="78"/>
      <c r="P67" s="70"/>
      <c r="Q67" s="70"/>
      <c r="T67" s="70"/>
    </row>
    <row r="68" spans="1:20" x14ac:dyDescent="0.3">
      <c r="A68" s="63">
        <v>31837</v>
      </c>
      <c r="B68" s="28">
        <v>-14269</v>
      </c>
      <c r="C68"/>
      <c r="E68" s="64"/>
      <c r="J68" s="78"/>
      <c r="P68" s="70"/>
      <c r="Q68" s="70"/>
      <c r="T68" s="70"/>
    </row>
    <row r="69" spans="1:20" x14ac:dyDescent="0.3">
      <c r="A69" s="63">
        <v>31868</v>
      </c>
      <c r="B69" s="28">
        <v>-13675</v>
      </c>
      <c r="C69"/>
      <c r="E69" s="64"/>
      <c r="J69" s="78"/>
      <c r="P69" s="70"/>
      <c r="Q69" s="70"/>
      <c r="T69" s="70"/>
    </row>
    <row r="70" spans="1:20" x14ac:dyDescent="0.3">
      <c r="A70" s="63">
        <v>31898</v>
      </c>
      <c r="B70" s="28">
        <v>-12887</v>
      </c>
      <c r="C70"/>
      <c r="E70" s="64"/>
      <c r="J70" s="78"/>
      <c r="P70" s="70"/>
      <c r="Q70" s="70"/>
      <c r="T70" s="70"/>
    </row>
    <row r="71" spans="1:20" x14ac:dyDescent="0.3">
      <c r="A71" s="63">
        <v>31929</v>
      </c>
      <c r="B71" s="28">
        <v>-11975</v>
      </c>
      <c r="C71"/>
      <c r="E71" s="64"/>
      <c r="J71" s="78"/>
      <c r="P71" s="70"/>
      <c r="Q71" s="70"/>
      <c r="T71" s="70"/>
    </row>
    <row r="72" spans="1:20" x14ac:dyDescent="0.3">
      <c r="A72" s="63">
        <v>31959</v>
      </c>
      <c r="B72" s="28">
        <v>-11151</v>
      </c>
      <c r="C72"/>
      <c r="E72" s="64"/>
      <c r="J72" s="78"/>
      <c r="P72" s="70"/>
      <c r="Q72" s="70"/>
    </row>
    <row r="73" spans="1:20" x14ac:dyDescent="0.3">
      <c r="A73" s="63">
        <v>31990</v>
      </c>
      <c r="B73" s="28">
        <v>-9922</v>
      </c>
      <c r="C73"/>
      <c r="E73" s="64"/>
      <c r="J73" s="78"/>
      <c r="P73" s="70"/>
      <c r="Q73" s="70"/>
    </row>
    <row r="74" spans="1:20" x14ac:dyDescent="0.3">
      <c r="A74" s="63">
        <v>32021</v>
      </c>
      <c r="B74" s="28">
        <v>-9726</v>
      </c>
      <c r="C74"/>
      <c r="E74" s="64"/>
      <c r="J74" s="78"/>
      <c r="P74" s="70"/>
      <c r="Q74" s="70"/>
    </row>
    <row r="75" spans="1:20" x14ac:dyDescent="0.3">
      <c r="A75" s="63">
        <v>32051</v>
      </c>
      <c r="B75" s="28">
        <v>-9800</v>
      </c>
      <c r="C75"/>
      <c r="E75" s="64"/>
      <c r="J75" s="79"/>
      <c r="P75" s="70"/>
      <c r="Q75" s="70"/>
    </row>
    <row r="76" spans="1:20" x14ac:dyDescent="0.3">
      <c r="A76" s="63">
        <v>32082</v>
      </c>
      <c r="B76" s="28">
        <v>-10474</v>
      </c>
      <c r="C76"/>
      <c r="E76" s="64"/>
      <c r="I76" s="32"/>
      <c r="J76" s="79"/>
      <c r="P76" s="70"/>
      <c r="Q76" s="70"/>
    </row>
    <row r="77" spans="1:20" x14ac:dyDescent="0.3">
      <c r="A77" s="63">
        <v>32112</v>
      </c>
      <c r="B77" s="28">
        <v>-11260</v>
      </c>
      <c r="C77"/>
      <c r="E77" s="64"/>
      <c r="I77" s="32"/>
      <c r="J77" s="79"/>
      <c r="P77" s="70"/>
      <c r="Q77" s="70"/>
    </row>
    <row r="78" spans="1:20" x14ac:dyDescent="0.3">
      <c r="A78" s="63">
        <v>32143</v>
      </c>
      <c r="B78" s="28">
        <v>-12239</v>
      </c>
      <c r="C78"/>
      <c r="E78" s="64"/>
      <c r="I78" s="32"/>
      <c r="J78" s="79"/>
      <c r="P78" s="70"/>
      <c r="Q78" s="70"/>
    </row>
    <row r="79" spans="1:20" x14ac:dyDescent="0.3">
      <c r="A79" s="63">
        <v>32174</v>
      </c>
      <c r="B79" s="28">
        <v>-14007</v>
      </c>
      <c r="C79"/>
      <c r="E79" s="64"/>
      <c r="I79" s="32"/>
      <c r="J79" s="79"/>
      <c r="P79" s="70"/>
      <c r="Q79" s="70"/>
    </row>
    <row r="80" spans="1:20" x14ac:dyDescent="0.3">
      <c r="A80" s="63">
        <v>32203</v>
      </c>
      <c r="B80" s="28">
        <v>-15625</v>
      </c>
      <c r="C80"/>
      <c r="E80" s="64"/>
      <c r="I80" s="32"/>
      <c r="J80" s="79"/>
      <c r="P80" s="70"/>
      <c r="Q80" s="70"/>
    </row>
    <row r="81" spans="1:17" x14ac:dyDescent="0.3">
      <c r="A81" s="63">
        <v>32234</v>
      </c>
      <c r="B81" s="28">
        <v>-16802</v>
      </c>
      <c r="C81"/>
      <c r="E81" s="64"/>
      <c r="I81" s="32"/>
      <c r="J81" s="79"/>
      <c r="P81" s="70"/>
      <c r="Q81" s="70"/>
    </row>
    <row r="82" spans="1:17" x14ac:dyDescent="0.3">
      <c r="A82" s="63">
        <v>32264</v>
      </c>
      <c r="B82" s="28">
        <v>-17654</v>
      </c>
      <c r="C82"/>
      <c r="E82" s="64"/>
      <c r="I82" s="32"/>
      <c r="J82" s="79"/>
      <c r="P82" s="70"/>
      <c r="Q82" s="70"/>
    </row>
    <row r="83" spans="1:17" x14ac:dyDescent="0.3">
      <c r="A83" s="63">
        <v>32295</v>
      </c>
      <c r="B83" s="28">
        <v>-18282</v>
      </c>
      <c r="C83"/>
      <c r="E83" s="64"/>
      <c r="I83" s="32"/>
      <c r="J83" s="78"/>
      <c r="P83" s="70"/>
      <c r="Q83" s="70"/>
    </row>
    <row r="84" spans="1:17" x14ac:dyDescent="0.3">
      <c r="A84" s="63">
        <v>32325</v>
      </c>
      <c r="B84" s="28">
        <v>-19326</v>
      </c>
      <c r="C84"/>
      <c r="E84" s="64"/>
      <c r="J84" s="78"/>
      <c r="P84" s="70"/>
      <c r="Q84" s="70"/>
    </row>
    <row r="85" spans="1:17" x14ac:dyDescent="0.3">
      <c r="A85" s="63">
        <v>32356</v>
      </c>
      <c r="B85" s="28">
        <v>-20096</v>
      </c>
      <c r="C85"/>
      <c r="E85" s="64"/>
      <c r="J85" s="78"/>
      <c r="P85" s="70"/>
      <c r="Q85" s="70"/>
    </row>
    <row r="86" spans="1:17" x14ac:dyDescent="0.3">
      <c r="A86" s="63">
        <v>32387</v>
      </c>
      <c r="B86" s="28">
        <v>-21104</v>
      </c>
      <c r="C86"/>
      <c r="J86" s="78"/>
      <c r="P86" s="70"/>
      <c r="Q86" s="70"/>
    </row>
    <row r="87" spans="1:17" x14ac:dyDescent="0.3">
      <c r="A87" s="63">
        <v>32417</v>
      </c>
      <c r="B87" s="28">
        <v>-22610</v>
      </c>
      <c r="C87"/>
      <c r="J87" s="78"/>
      <c r="P87" s="70"/>
      <c r="Q87" s="70"/>
    </row>
    <row r="88" spans="1:17" x14ac:dyDescent="0.3">
      <c r="A88" s="63">
        <v>32448</v>
      </c>
      <c r="B88" s="28">
        <v>-23257</v>
      </c>
      <c r="C88"/>
      <c r="J88" s="78"/>
      <c r="P88" s="70"/>
      <c r="Q88" s="70"/>
    </row>
    <row r="89" spans="1:17" x14ac:dyDescent="0.3">
      <c r="A89" s="63">
        <v>32478</v>
      </c>
      <c r="B89" s="28">
        <v>-24196</v>
      </c>
      <c r="C89"/>
      <c r="J89" s="78"/>
      <c r="P89" s="70"/>
      <c r="Q89" s="70"/>
    </row>
    <row r="90" spans="1:17" x14ac:dyDescent="0.3">
      <c r="A90" s="63">
        <v>32509</v>
      </c>
      <c r="B90" s="28">
        <v>-24543</v>
      </c>
      <c r="C90"/>
      <c r="J90" s="78"/>
      <c r="P90" s="70"/>
      <c r="Q90" s="70"/>
    </row>
    <row r="91" spans="1:17" x14ac:dyDescent="0.3">
      <c r="A91" s="63">
        <v>32540</v>
      </c>
      <c r="B91" s="28">
        <v>-24575</v>
      </c>
      <c r="C91"/>
      <c r="H91" s="73"/>
      <c r="J91" s="78"/>
      <c r="Q91" s="70"/>
    </row>
    <row r="92" spans="1:17" x14ac:dyDescent="0.3">
      <c r="A92" s="63">
        <v>32568</v>
      </c>
      <c r="B92" s="28">
        <v>-24708</v>
      </c>
      <c r="C92"/>
      <c r="H92" s="73"/>
      <c r="J92" s="78"/>
      <c r="Q92" s="70"/>
    </row>
    <row r="93" spans="1:17" x14ac:dyDescent="0.3">
      <c r="A93" s="63">
        <v>32599</v>
      </c>
      <c r="B93" s="28">
        <v>-24412</v>
      </c>
      <c r="C93"/>
      <c r="H93" s="73"/>
      <c r="J93" s="78"/>
      <c r="Q93" s="70"/>
    </row>
    <row r="94" spans="1:17" x14ac:dyDescent="0.3">
      <c r="A94" s="63">
        <v>32629</v>
      </c>
      <c r="B94" s="28">
        <v>-24566</v>
      </c>
      <c r="C94"/>
      <c r="H94" s="73"/>
      <c r="J94" s="78"/>
      <c r="Q94" s="70"/>
    </row>
    <row r="95" spans="1:17" x14ac:dyDescent="0.3">
      <c r="A95" s="63">
        <v>32660</v>
      </c>
      <c r="B95" s="28">
        <v>-24135</v>
      </c>
      <c r="H95" s="73"/>
      <c r="J95" s="78"/>
      <c r="Q95" s="70"/>
    </row>
    <row r="96" spans="1:17" x14ac:dyDescent="0.3">
      <c r="A96" s="63">
        <v>32690</v>
      </c>
      <c r="B96" s="28">
        <v>-23494</v>
      </c>
      <c r="H96" s="73"/>
      <c r="O96" s="68"/>
      <c r="Q96" s="70"/>
    </row>
    <row r="97" spans="1:17" x14ac:dyDescent="0.3">
      <c r="A97" s="63">
        <v>32721</v>
      </c>
      <c r="B97" s="28">
        <v>-21510</v>
      </c>
      <c r="H97" s="73"/>
      <c r="J97" s="68"/>
      <c r="Q97" s="70"/>
    </row>
    <row r="98" spans="1:17" x14ac:dyDescent="0.3">
      <c r="A98" s="63">
        <v>32752</v>
      </c>
      <c r="B98" s="28">
        <v>-19855</v>
      </c>
      <c r="H98" s="73"/>
      <c r="J98" s="68"/>
      <c r="Q98" s="70"/>
    </row>
    <row r="99" spans="1:17" x14ac:dyDescent="0.3">
      <c r="A99" s="63">
        <v>32782</v>
      </c>
      <c r="B99" s="28">
        <v>-17186</v>
      </c>
      <c r="H99" s="73"/>
      <c r="J99" s="68"/>
      <c r="Q99" s="70"/>
    </row>
    <row r="100" spans="1:17" x14ac:dyDescent="0.3">
      <c r="A100" s="63">
        <v>32813</v>
      </c>
      <c r="B100" s="28">
        <v>-15397</v>
      </c>
      <c r="Q100" s="70"/>
    </row>
    <row r="101" spans="1:17" x14ac:dyDescent="0.3">
      <c r="A101" s="63">
        <v>32843</v>
      </c>
      <c r="B101" s="28">
        <v>-12275</v>
      </c>
      <c r="Q101" s="70"/>
    </row>
    <row r="102" spans="1:17" x14ac:dyDescent="0.3">
      <c r="A102" s="63">
        <v>32874</v>
      </c>
      <c r="B102" s="28">
        <v>-9118</v>
      </c>
      <c r="Q102" s="70"/>
    </row>
    <row r="103" spans="1:17" x14ac:dyDescent="0.3">
      <c r="A103" s="63">
        <v>32905</v>
      </c>
      <c r="B103" s="28">
        <v>-6622</v>
      </c>
      <c r="Q103" s="70"/>
    </row>
    <row r="104" spans="1:17" x14ac:dyDescent="0.3">
      <c r="A104" s="63">
        <v>32933</v>
      </c>
      <c r="B104" s="28">
        <v>-4018</v>
      </c>
      <c r="Q104" s="70"/>
    </row>
    <row r="105" spans="1:17" x14ac:dyDescent="0.3">
      <c r="A105" s="63">
        <v>32964</v>
      </c>
      <c r="B105" s="28">
        <v>-1200</v>
      </c>
      <c r="Q105" s="70"/>
    </row>
    <row r="106" spans="1:17" x14ac:dyDescent="0.3">
      <c r="A106" s="63">
        <v>32994</v>
      </c>
      <c r="B106" s="28">
        <v>797</v>
      </c>
      <c r="Q106" s="70"/>
    </row>
    <row r="107" spans="1:17" x14ac:dyDescent="0.3">
      <c r="A107" s="63">
        <v>33025</v>
      </c>
      <c r="B107" s="28">
        <v>2585</v>
      </c>
      <c r="Q107" s="70"/>
    </row>
    <row r="108" spans="1:17" x14ac:dyDescent="0.3">
      <c r="A108" s="63">
        <v>33055</v>
      </c>
      <c r="B108" s="28">
        <v>4102</v>
      </c>
      <c r="Q108" s="70"/>
    </row>
    <row r="109" spans="1:17" x14ac:dyDescent="0.3">
      <c r="A109" s="63">
        <v>33086</v>
      </c>
      <c r="B109" s="28">
        <v>4579</v>
      </c>
      <c r="Q109" s="70"/>
    </row>
    <row r="110" spans="1:17" x14ac:dyDescent="0.3">
      <c r="A110" s="63">
        <v>33117</v>
      </c>
      <c r="B110" s="28">
        <v>6147</v>
      </c>
      <c r="Q110" s="70"/>
    </row>
    <row r="111" spans="1:17" x14ac:dyDescent="0.3">
      <c r="A111" s="63">
        <v>33147</v>
      </c>
      <c r="B111" s="28">
        <v>7026</v>
      </c>
      <c r="Q111" s="70"/>
    </row>
    <row r="112" spans="1:17" x14ac:dyDescent="0.3">
      <c r="A112" s="63">
        <v>33178</v>
      </c>
      <c r="B112" s="28">
        <v>8013</v>
      </c>
      <c r="Q112" s="70"/>
    </row>
    <row r="113" spans="1:18" x14ac:dyDescent="0.3">
      <c r="A113" s="63">
        <v>33208</v>
      </c>
      <c r="B113" s="28">
        <v>8968</v>
      </c>
      <c r="O113" s="68"/>
      <c r="Q113" s="70"/>
    </row>
    <row r="114" spans="1:18" x14ac:dyDescent="0.3">
      <c r="A114" s="63">
        <v>33239</v>
      </c>
      <c r="B114" s="28">
        <v>9692</v>
      </c>
      <c r="Q114" s="70"/>
    </row>
    <row r="115" spans="1:18" x14ac:dyDescent="0.3">
      <c r="A115" s="63">
        <v>33270</v>
      </c>
      <c r="B115" s="28">
        <v>10812</v>
      </c>
      <c r="Q115" s="70"/>
      <c r="R115" s="73"/>
    </row>
    <row r="116" spans="1:18" x14ac:dyDescent="0.3">
      <c r="A116" s="63">
        <v>33298</v>
      </c>
      <c r="B116" s="28">
        <v>11616</v>
      </c>
      <c r="Q116" s="70"/>
      <c r="R116" s="73"/>
    </row>
    <row r="117" spans="1:18" x14ac:dyDescent="0.3">
      <c r="A117" s="63">
        <v>33329</v>
      </c>
      <c r="B117" s="28">
        <v>11746</v>
      </c>
      <c r="Q117" s="70"/>
      <c r="R117" s="73"/>
    </row>
    <row r="118" spans="1:18" x14ac:dyDescent="0.3">
      <c r="A118" s="63">
        <v>33359</v>
      </c>
      <c r="B118" s="28">
        <v>12090</v>
      </c>
      <c r="Q118" s="70"/>
      <c r="R118" s="73"/>
    </row>
    <row r="119" spans="1:18" x14ac:dyDescent="0.3">
      <c r="A119" s="63">
        <v>33390</v>
      </c>
      <c r="B119" s="28">
        <v>12422</v>
      </c>
      <c r="Q119" s="70"/>
      <c r="R119" s="73"/>
    </row>
    <row r="120" spans="1:18" x14ac:dyDescent="0.3">
      <c r="A120" s="63">
        <v>33420</v>
      </c>
      <c r="B120" s="28">
        <v>12639</v>
      </c>
      <c r="Q120" s="70"/>
      <c r="R120" s="73"/>
    </row>
    <row r="121" spans="1:18" x14ac:dyDescent="0.3">
      <c r="A121" s="63">
        <v>33451</v>
      </c>
      <c r="B121" s="28">
        <v>12051</v>
      </c>
      <c r="Q121" s="70"/>
      <c r="R121" s="73"/>
    </row>
    <row r="122" spans="1:18" x14ac:dyDescent="0.3">
      <c r="A122" s="63">
        <v>33482</v>
      </c>
      <c r="B122" s="28">
        <v>11105</v>
      </c>
      <c r="Q122" s="70"/>
      <c r="R122" s="73"/>
    </row>
    <row r="123" spans="1:18" x14ac:dyDescent="0.3">
      <c r="A123" s="63">
        <v>33512</v>
      </c>
      <c r="B123" s="28">
        <v>9979</v>
      </c>
      <c r="Q123" s="70"/>
      <c r="R123" s="73"/>
    </row>
    <row r="124" spans="1:18" x14ac:dyDescent="0.3">
      <c r="A124" s="63">
        <v>33543</v>
      </c>
      <c r="B124" s="28">
        <v>8435</v>
      </c>
      <c r="Q124" s="70"/>
      <c r="R124" s="73"/>
    </row>
    <row r="125" spans="1:18" x14ac:dyDescent="0.3">
      <c r="A125" s="63">
        <v>33573</v>
      </c>
      <c r="B125" s="28">
        <v>6397</v>
      </c>
      <c r="Q125" s="70"/>
      <c r="R125" s="73"/>
    </row>
    <row r="126" spans="1:18" x14ac:dyDescent="0.3">
      <c r="A126" s="63">
        <v>33604</v>
      </c>
      <c r="B126" s="28">
        <v>5564</v>
      </c>
      <c r="Q126" s="70"/>
      <c r="R126" s="73"/>
    </row>
    <row r="127" spans="1:18" x14ac:dyDescent="0.3">
      <c r="A127" s="63">
        <v>33635</v>
      </c>
      <c r="B127" s="28">
        <v>5079</v>
      </c>
      <c r="R127" s="73"/>
    </row>
    <row r="128" spans="1:18" x14ac:dyDescent="0.3">
      <c r="A128" s="63">
        <v>33664</v>
      </c>
      <c r="B128" s="28">
        <v>4287</v>
      </c>
      <c r="R128" s="73"/>
    </row>
    <row r="129" spans="1:18" x14ac:dyDescent="0.3">
      <c r="A129" s="63">
        <v>33695</v>
      </c>
      <c r="B129" s="28">
        <v>3764</v>
      </c>
      <c r="R129" s="73"/>
    </row>
    <row r="130" spans="1:18" x14ac:dyDescent="0.3">
      <c r="A130" s="63">
        <v>33725</v>
      </c>
      <c r="B130" s="28">
        <v>3735</v>
      </c>
      <c r="R130" s="73"/>
    </row>
    <row r="131" spans="1:18" x14ac:dyDescent="0.3">
      <c r="A131" s="63">
        <v>33756</v>
      </c>
      <c r="B131" s="28">
        <v>3591</v>
      </c>
      <c r="R131" s="73"/>
    </row>
    <row r="132" spans="1:18" x14ac:dyDescent="0.3">
      <c r="A132" s="63">
        <v>33786</v>
      </c>
      <c r="B132" s="28">
        <v>3011</v>
      </c>
      <c r="R132" s="73"/>
    </row>
    <row r="133" spans="1:18" x14ac:dyDescent="0.3">
      <c r="A133" s="63">
        <v>33817</v>
      </c>
      <c r="B133" s="28">
        <v>2776</v>
      </c>
      <c r="R133" s="73"/>
    </row>
    <row r="134" spans="1:18" x14ac:dyDescent="0.3">
      <c r="A134" s="63">
        <v>33848</v>
      </c>
      <c r="B134" s="28">
        <v>2774</v>
      </c>
      <c r="R134" s="73"/>
    </row>
    <row r="135" spans="1:18" x14ac:dyDescent="0.3">
      <c r="A135" s="63">
        <v>33878</v>
      </c>
      <c r="B135" s="28">
        <v>3096</v>
      </c>
      <c r="R135" s="73"/>
    </row>
    <row r="136" spans="1:18" x14ac:dyDescent="0.3">
      <c r="A136" s="63">
        <v>33909</v>
      </c>
      <c r="B136" s="28">
        <v>4411</v>
      </c>
      <c r="R136" s="73"/>
    </row>
    <row r="137" spans="1:18" x14ac:dyDescent="0.3">
      <c r="A137" s="63">
        <v>33939</v>
      </c>
      <c r="B137" s="28">
        <v>4640</v>
      </c>
      <c r="R137" s="73"/>
    </row>
    <row r="138" spans="1:18" x14ac:dyDescent="0.3">
      <c r="A138" s="63">
        <v>33970</v>
      </c>
      <c r="B138" s="28">
        <v>5422</v>
      </c>
      <c r="R138" s="73"/>
    </row>
    <row r="139" spans="1:18" x14ac:dyDescent="0.3">
      <c r="A139" s="63">
        <v>34001</v>
      </c>
      <c r="B139" s="28">
        <v>6075</v>
      </c>
      <c r="R139" s="73"/>
    </row>
    <row r="140" spans="1:18" x14ac:dyDescent="0.3">
      <c r="A140" s="63">
        <v>34029</v>
      </c>
      <c r="B140" s="28">
        <v>6848</v>
      </c>
      <c r="R140" s="73"/>
    </row>
    <row r="141" spans="1:18" x14ac:dyDescent="0.3">
      <c r="A141" s="63">
        <v>34060</v>
      </c>
      <c r="B141" s="28">
        <v>7498</v>
      </c>
      <c r="R141" s="73"/>
    </row>
    <row r="142" spans="1:18" x14ac:dyDescent="0.3">
      <c r="A142" s="63">
        <v>34090</v>
      </c>
      <c r="B142" s="28">
        <v>8472</v>
      </c>
      <c r="R142" s="73"/>
    </row>
    <row r="143" spans="1:18" x14ac:dyDescent="0.3">
      <c r="A143" s="63">
        <v>34121</v>
      </c>
      <c r="B143" s="28">
        <v>8702</v>
      </c>
      <c r="R143" s="73"/>
    </row>
    <row r="144" spans="1:18" x14ac:dyDescent="0.3">
      <c r="A144" s="63">
        <v>34151</v>
      </c>
      <c r="B144" s="28">
        <v>9704</v>
      </c>
      <c r="R144" s="73"/>
    </row>
    <row r="145" spans="1:18" x14ac:dyDescent="0.3">
      <c r="A145" s="63">
        <v>34182</v>
      </c>
      <c r="B145" s="28">
        <v>10833</v>
      </c>
      <c r="R145" s="73"/>
    </row>
    <row r="146" spans="1:18" x14ac:dyDescent="0.3">
      <c r="A146" s="63">
        <v>34213</v>
      </c>
      <c r="B146" s="28">
        <v>11577</v>
      </c>
      <c r="R146" s="73"/>
    </row>
    <row r="147" spans="1:18" x14ac:dyDescent="0.3">
      <c r="A147" s="63">
        <v>34243</v>
      </c>
      <c r="B147" s="28">
        <v>12330</v>
      </c>
      <c r="R147" s="73"/>
    </row>
    <row r="148" spans="1:18" x14ac:dyDescent="0.3">
      <c r="A148" s="63">
        <v>34274</v>
      </c>
      <c r="B148" s="28">
        <v>13150</v>
      </c>
      <c r="R148" s="73"/>
    </row>
    <row r="149" spans="1:18" x14ac:dyDescent="0.3">
      <c r="A149" s="63">
        <v>34304</v>
      </c>
      <c r="B149" s="28">
        <v>13985</v>
      </c>
      <c r="R149" s="73"/>
    </row>
    <row r="150" spans="1:18" x14ac:dyDescent="0.3">
      <c r="A150" s="63">
        <v>34335</v>
      </c>
      <c r="B150" s="28">
        <v>14513</v>
      </c>
      <c r="R150" s="73"/>
    </row>
    <row r="151" spans="1:18" x14ac:dyDescent="0.3">
      <c r="A151" s="63">
        <v>34366</v>
      </c>
      <c r="B151" s="28">
        <v>14856</v>
      </c>
      <c r="R151" s="73"/>
    </row>
    <row r="152" spans="1:18" x14ac:dyDescent="0.3">
      <c r="A152" s="63">
        <v>34394</v>
      </c>
      <c r="B152" s="28">
        <v>15587</v>
      </c>
      <c r="R152" s="73"/>
    </row>
    <row r="153" spans="1:18" x14ac:dyDescent="0.3">
      <c r="A153" s="63">
        <v>34425</v>
      </c>
      <c r="B153" s="28">
        <v>16127</v>
      </c>
      <c r="R153" s="73"/>
    </row>
    <row r="154" spans="1:18" x14ac:dyDescent="0.3">
      <c r="A154" s="63">
        <v>34455</v>
      </c>
      <c r="B154" s="28">
        <v>16568</v>
      </c>
      <c r="R154" s="73"/>
    </row>
    <row r="155" spans="1:18" x14ac:dyDescent="0.3">
      <c r="A155" s="63">
        <v>34486</v>
      </c>
      <c r="B155" s="28">
        <v>16815</v>
      </c>
      <c r="R155" s="73"/>
    </row>
    <row r="156" spans="1:18" x14ac:dyDescent="0.3">
      <c r="A156" s="63">
        <v>34516</v>
      </c>
      <c r="B156" s="28">
        <v>17168</v>
      </c>
      <c r="R156" s="73"/>
    </row>
    <row r="157" spans="1:18" x14ac:dyDescent="0.3">
      <c r="A157" s="63">
        <v>34547</v>
      </c>
      <c r="B157" s="28">
        <v>17717</v>
      </c>
      <c r="R157" s="73"/>
    </row>
    <row r="158" spans="1:18" x14ac:dyDescent="0.3">
      <c r="A158" s="63">
        <v>34578</v>
      </c>
      <c r="B158" s="28">
        <v>18478</v>
      </c>
      <c r="R158" s="73"/>
    </row>
    <row r="159" spans="1:18" x14ac:dyDescent="0.3">
      <c r="A159" s="63">
        <v>34608</v>
      </c>
      <c r="B159" s="28">
        <v>18996</v>
      </c>
      <c r="R159" s="73"/>
    </row>
    <row r="160" spans="1:18" x14ac:dyDescent="0.3">
      <c r="A160" s="63">
        <v>34639</v>
      </c>
      <c r="B160" s="28">
        <v>19188</v>
      </c>
      <c r="R160" s="73"/>
    </row>
    <row r="161" spans="1:18" x14ac:dyDescent="0.3">
      <c r="A161" s="63">
        <v>34669</v>
      </c>
      <c r="B161" s="28">
        <v>19857</v>
      </c>
      <c r="R161" s="73"/>
    </row>
    <row r="162" spans="1:18" x14ac:dyDescent="0.3">
      <c r="A162" s="63">
        <v>34700</v>
      </c>
      <c r="B162" s="28">
        <v>20527</v>
      </c>
      <c r="R162" s="73"/>
    </row>
    <row r="163" spans="1:18" x14ac:dyDescent="0.3">
      <c r="A163" s="63">
        <v>34731</v>
      </c>
      <c r="B163" s="28">
        <v>21323</v>
      </c>
      <c r="R163" s="73"/>
    </row>
    <row r="164" spans="1:18" x14ac:dyDescent="0.3">
      <c r="A164" s="63">
        <v>34759</v>
      </c>
      <c r="B164" s="28">
        <v>21697</v>
      </c>
      <c r="R164" s="73"/>
    </row>
    <row r="165" spans="1:18" x14ac:dyDescent="0.3">
      <c r="A165" s="63">
        <v>34790</v>
      </c>
      <c r="B165" s="28">
        <v>21916</v>
      </c>
      <c r="R165" s="73"/>
    </row>
    <row r="166" spans="1:18" x14ac:dyDescent="0.3">
      <c r="A166" s="63">
        <v>34820</v>
      </c>
      <c r="B166" s="28">
        <v>21946</v>
      </c>
      <c r="R166" s="73"/>
    </row>
    <row r="167" spans="1:18" x14ac:dyDescent="0.3">
      <c r="A167" s="63">
        <v>34851</v>
      </c>
      <c r="B167" s="28">
        <v>22729</v>
      </c>
      <c r="R167" s="73"/>
    </row>
    <row r="168" spans="1:18" x14ac:dyDescent="0.3">
      <c r="A168" s="63">
        <v>34881</v>
      </c>
      <c r="B168" s="28">
        <v>23875</v>
      </c>
      <c r="R168" s="73"/>
    </row>
    <row r="169" spans="1:18" x14ac:dyDescent="0.3">
      <c r="A169" s="63">
        <v>34912</v>
      </c>
      <c r="B169" s="28">
        <v>24778</v>
      </c>
      <c r="R169" s="73"/>
    </row>
    <row r="170" spans="1:18" x14ac:dyDescent="0.3">
      <c r="A170" s="63">
        <v>34943</v>
      </c>
      <c r="B170" s="28">
        <v>26318</v>
      </c>
      <c r="R170" s="73"/>
    </row>
    <row r="171" spans="1:18" x14ac:dyDescent="0.3">
      <c r="A171" s="63">
        <v>34973</v>
      </c>
      <c r="B171" s="28">
        <v>27975</v>
      </c>
      <c r="R171" s="73"/>
    </row>
    <row r="172" spans="1:18" x14ac:dyDescent="0.3">
      <c r="A172" s="63">
        <v>35004</v>
      </c>
      <c r="B172" s="28">
        <v>28169</v>
      </c>
      <c r="R172" s="73"/>
    </row>
    <row r="173" spans="1:18" x14ac:dyDescent="0.3">
      <c r="A173" s="63">
        <v>35034</v>
      </c>
      <c r="B173" s="28">
        <v>28486</v>
      </c>
      <c r="R173" s="73"/>
    </row>
    <row r="174" spans="1:18" x14ac:dyDescent="0.3">
      <c r="A174" s="63">
        <v>35065</v>
      </c>
      <c r="B174" s="28">
        <v>29836</v>
      </c>
      <c r="R174" s="73"/>
    </row>
    <row r="175" spans="1:18" x14ac:dyDescent="0.3">
      <c r="A175" s="63">
        <v>35096</v>
      </c>
      <c r="B175" s="28">
        <v>30034</v>
      </c>
      <c r="R175" s="73"/>
    </row>
    <row r="176" spans="1:18" x14ac:dyDescent="0.3">
      <c r="A176" s="63">
        <v>35125</v>
      </c>
      <c r="B176" s="28">
        <v>29832</v>
      </c>
      <c r="R176" s="73"/>
    </row>
    <row r="177" spans="1:18" x14ac:dyDescent="0.3">
      <c r="A177" s="63">
        <v>35156</v>
      </c>
      <c r="B177" s="28">
        <v>30155</v>
      </c>
      <c r="R177" s="73"/>
    </row>
    <row r="178" spans="1:18" x14ac:dyDescent="0.3">
      <c r="A178" s="63">
        <v>35186</v>
      </c>
      <c r="B178" s="28">
        <v>30109</v>
      </c>
      <c r="R178" s="73"/>
    </row>
    <row r="179" spans="1:18" x14ac:dyDescent="0.3">
      <c r="A179" s="63">
        <v>35217</v>
      </c>
      <c r="B179" s="28">
        <v>29506</v>
      </c>
      <c r="R179" s="73"/>
    </row>
    <row r="180" spans="1:18" x14ac:dyDescent="0.3">
      <c r="A180" s="63">
        <v>35247</v>
      </c>
      <c r="B180" s="28">
        <v>29091</v>
      </c>
      <c r="R180" s="73"/>
    </row>
    <row r="181" spans="1:18" x14ac:dyDescent="0.3">
      <c r="A181" s="63">
        <v>35278</v>
      </c>
      <c r="B181" s="28">
        <v>28386</v>
      </c>
      <c r="R181" s="73"/>
    </row>
    <row r="182" spans="1:18" x14ac:dyDescent="0.3">
      <c r="A182" s="63">
        <v>35309</v>
      </c>
      <c r="B182" s="28">
        <v>27268</v>
      </c>
      <c r="R182" s="73"/>
    </row>
    <row r="183" spans="1:18" x14ac:dyDescent="0.3">
      <c r="A183" s="63">
        <v>35339</v>
      </c>
      <c r="B183" s="28">
        <v>26284</v>
      </c>
      <c r="R183" s="73"/>
    </row>
    <row r="184" spans="1:18" x14ac:dyDescent="0.3">
      <c r="A184" s="63">
        <v>35370</v>
      </c>
      <c r="B184" s="28">
        <v>25502</v>
      </c>
      <c r="R184" s="73"/>
    </row>
    <row r="185" spans="1:18" x14ac:dyDescent="0.3">
      <c r="A185" s="63">
        <v>35400</v>
      </c>
      <c r="B185" s="28">
        <v>24793</v>
      </c>
      <c r="R185" s="73"/>
    </row>
    <row r="186" spans="1:18" x14ac:dyDescent="0.3">
      <c r="A186" s="63">
        <v>35431</v>
      </c>
      <c r="B186" s="28">
        <v>23650</v>
      </c>
      <c r="R186" s="73"/>
    </row>
    <row r="187" spans="1:18" x14ac:dyDescent="0.3">
      <c r="A187" s="63">
        <v>35462</v>
      </c>
      <c r="B187" s="28">
        <v>22587</v>
      </c>
      <c r="R187" s="73"/>
    </row>
    <row r="188" spans="1:18" x14ac:dyDescent="0.3">
      <c r="A188" s="63">
        <v>35490</v>
      </c>
      <c r="B188" s="28">
        <v>20948</v>
      </c>
      <c r="R188" s="73"/>
    </row>
    <row r="189" spans="1:18" x14ac:dyDescent="0.3">
      <c r="A189" s="63">
        <v>35521</v>
      </c>
      <c r="B189" s="28">
        <v>19368</v>
      </c>
      <c r="R189" s="73"/>
    </row>
    <row r="190" spans="1:18" x14ac:dyDescent="0.3">
      <c r="A190" s="63">
        <v>35551</v>
      </c>
      <c r="B190" s="28">
        <v>17515</v>
      </c>
      <c r="R190" s="73"/>
    </row>
    <row r="191" spans="1:18" x14ac:dyDescent="0.3">
      <c r="A191" s="63">
        <v>35582</v>
      </c>
      <c r="B191" s="28">
        <v>16770</v>
      </c>
      <c r="R191" s="73"/>
    </row>
    <row r="192" spans="1:18" x14ac:dyDescent="0.3">
      <c r="A192" s="63">
        <v>35612</v>
      </c>
      <c r="B192" s="28">
        <v>15871</v>
      </c>
      <c r="R192" s="73"/>
    </row>
    <row r="193" spans="1:18" x14ac:dyDescent="0.3">
      <c r="A193" s="63">
        <v>35643</v>
      </c>
      <c r="B193" s="28">
        <v>14491</v>
      </c>
      <c r="R193" s="73"/>
    </row>
    <row r="194" spans="1:18" x14ac:dyDescent="0.3">
      <c r="A194" s="63">
        <v>35674</v>
      </c>
      <c r="B194" s="28">
        <v>12899</v>
      </c>
      <c r="R194" s="73"/>
    </row>
    <row r="195" spans="1:18" x14ac:dyDescent="0.3">
      <c r="A195" s="63">
        <v>35704</v>
      </c>
      <c r="B195" s="28">
        <v>10990</v>
      </c>
      <c r="R195" s="73"/>
    </row>
    <row r="196" spans="1:18" x14ac:dyDescent="0.3">
      <c r="A196" s="63">
        <v>35735</v>
      </c>
      <c r="B196" s="28">
        <v>9647</v>
      </c>
      <c r="R196" s="73"/>
    </row>
    <row r="197" spans="1:18" x14ac:dyDescent="0.3">
      <c r="A197" s="63">
        <v>35765</v>
      </c>
      <c r="B197" s="28">
        <v>7624</v>
      </c>
      <c r="R197" s="73"/>
    </row>
    <row r="198" spans="1:18" x14ac:dyDescent="0.3">
      <c r="A198" s="63">
        <v>35796</v>
      </c>
      <c r="B198" s="28">
        <v>4970</v>
      </c>
      <c r="R198" s="73"/>
    </row>
    <row r="199" spans="1:18" x14ac:dyDescent="0.3">
      <c r="A199" s="63">
        <v>35827</v>
      </c>
      <c r="B199" s="28">
        <v>3533</v>
      </c>
      <c r="R199" s="73"/>
    </row>
    <row r="200" spans="1:18" x14ac:dyDescent="0.3">
      <c r="A200" s="63">
        <v>35855</v>
      </c>
      <c r="B200" s="28">
        <v>2707</v>
      </c>
      <c r="R200" s="73"/>
    </row>
    <row r="201" spans="1:18" x14ac:dyDescent="0.3">
      <c r="A201" s="63">
        <v>35886</v>
      </c>
      <c r="B201" s="28">
        <v>2022</v>
      </c>
      <c r="R201" s="73"/>
    </row>
    <row r="202" spans="1:18" x14ac:dyDescent="0.3">
      <c r="A202" s="63">
        <v>35916</v>
      </c>
      <c r="B202" s="28">
        <v>1056</v>
      </c>
      <c r="R202" s="73"/>
    </row>
    <row r="203" spans="1:18" x14ac:dyDescent="0.3">
      <c r="A203" s="63">
        <v>35947</v>
      </c>
      <c r="B203" s="28">
        <v>452</v>
      </c>
      <c r="R203" s="73"/>
    </row>
    <row r="204" spans="1:18" x14ac:dyDescent="0.3">
      <c r="A204" s="63">
        <v>35977</v>
      </c>
      <c r="B204" s="28">
        <v>-993</v>
      </c>
      <c r="R204" s="73"/>
    </row>
    <row r="205" spans="1:18" x14ac:dyDescent="0.3">
      <c r="A205" s="63">
        <v>36008</v>
      </c>
      <c r="B205" s="28">
        <v>-2842</v>
      </c>
      <c r="R205" s="73"/>
    </row>
    <row r="206" spans="1:18" x14ac:dyDescent="0.3">
      <c r="A206" s="63">
        <v>36039</v>
      </c>
      <c r="B206" s="28">
        <v>-3863</v>
      </c>
      <c r="R206" s="73"/>
    </row>
    <row r="207" spans="1:18" x14ac:dyDescent="0.3">
      <c r="A207" s="63">
        <v>36069</v>
      </c>
      <c r="B207" s="28">
        <v>-4740</v>
      </c>
      <c r="R207" s="73"/>
    </row>
    <row r="208" spans="1:18" x14ac:dyDescent="0.3">
      <c r="A208" s="63">
        <v>36100</v>
      </c>
      <c r="B208" s="28">
        <v>-5460</v>
      </c>
      <c r="R208" s="73"/>
    </row>
    <row r="209" spans="1:18" x14ac:dyDescent="0.3">
      <c r="A209" s="63">
        <v>36130</v>
      </c>
      <c r="B209" s="28">
        <v>-6265</v>
      </c>
      <c r="R209" s="73"/>
    </row>
    <row r="210" spans="1:18" x14ac:dyDescent="0.3">
      <c r="A210" s="63">
        <v>36161</v>
      </c>
      <c r="B210" s="28">
        <v>-8329</v>
      </c>
      <c r="R210" s="73"/>
    </row>
    <row r="211" spans="1:18" x14ac:dyDescent="0.3">
      <c r="A211" s="63">
        <v>36192</v>
      </c>
      <c r="B211" s="28">
        <v>-9639</v>
      </c>
      <c r="R211" s="73"/>
    </row>
    <row r="212" spans="1:18" x14ac:dyDescent="0.3">
      <c r="A212" s="63">
        <v>36220</v>
      </c>
      <c r="B212" s="28">
        <v>-10199</v>
      </c>
      <c r="R212" s="73"/>
    </row>
    <row r="213" spans="1:18" x14ac:dyDescent="0.3">
      <c r="A213" s="63">
        <v>36251</v>
      </c>
      <c r="B213" s="28">
        <v>-10696</v>
      </c>
      <c r="R213" s="73"/>
    </row>
    <row r="214" spans="1:18" x14ac:dyDescent="0.3">
      <c r="A214" s="63">
        <v>36281</v>
      </c>
      <c r="B214" s="28">
        <v>-11343</v>
      </c>
      <c r="R214" s="73"/>
    </row>
    <row r="215" spans="1:18" x14ac:dyDescent="0.3">
      <c r="A215" s="63">
        <v>36312</v>
      </c>
      <c r="B215" s="28">
        <v>-11369</v>
      </c>
      <c r="R215" s="73"/>
    </row>
    <row r="216" spans="1:18" x14ac:dyDescent="0.3">
      <c r="A216" s="63">
        <v>36342</v>
      </c>
      <c r="B216" s="28">
        <v>-11381</v>
      </c>
      <c r="R216" s="73"/>
    </row>
    <row r="217" spans="1:18" x14ac:dyDescent="0.3">
      <c r="A217" s="63">
        <v>36373</v>
      </c>
      <c r="B217" s="28">
        <v>-11123</v>
      </c>
      <c r="R217" s="73"/>
    </row>
    <row r="218" spans="1:18" x14ac:dyDescent="0.3">
      <c r="A218" s="63">
        <v>36404</v>
      </c>
      <c r="B218" s="28">
        <v>-10544</v>
      </c>
      <c r="R218" s="73"/>
    </row>
    <row r="219" spans="1:18" x14ac:dyDescent="0.3">
      <c r="A219" s="63">
        <v>36434</v>
      </c>
      <c r="B219" s="28">
        <v>-10683</v>
      </c>
      <c r="R219" s="73"/>
    </row>
    <row r="220" spans="1:18" x14ac:dyDescent="0.3">
      <c r="A220" s="63">
        <v>36465</v>
      </c>
      <c r="B220" s="28">
        <v>-9497</v>
      </c>
      <c r="R220" s="73"/>
    </row>
    <row r="221" spans="1:18" x14ac:dyDescent="0.3">
      <c r="A221" s="63">
        <v>36495</v>
      </c>
      <c r="B221" s="28">
        <v>-9029</v>
      </c>
      <c r="R221" s="73"/>
    </row>
    <row r="222" spans="1:18" x14ac:dyDescent="0.3">
      <c r="A222" s="63">
        <v>36526</v>
      </c>
      <c r="B222" s="28">
        <v>-9458</v>
      </c>
      <c r="R222" s="73"/>
    </row>
    <row r="223" spans="1:18" x14ac:dyDescent="0.3">
      <c r="A223" s="63">
        <v>36557</v>
      </c>
      <c r="B223" s="28">
        <v>-9006</v>
      </c>
      <c r="R223" s="73"/>
    </row>
    <row r="224" spans="1:18" x14ac:dyDescent="0.3">
      <c r="A224" s="63">
        <v>36586</v>
      </c>
      <c r="B224" s="28">
        <v>-8987</v>
      </c>
      <c r="R224" s="73"/>
    </row>
    <row r="225" spans="1:18" x14ac:dyDescent="0.3">
      <c r="A225" s="63">
        <v>36617</v>
      </c>
      <c r="B225" s="28">
        <v>-9101</v>
      </c>
      <c r="R225" s="73"/>
    </row>
    <row r="226" spans="1:18" x14ac:dyDescent="0.3">
      <c r="A226" s="63">
        <v>36647</v>
      </c>
      <c r="B226" s="28">
        <v>-9063</v>
      </c>
      <c r="R226" s="73"/>
    </row>
    <row r="227" spans="1:18" x14ac:dyDescent="0.3">
      <c r="A227" s="63">
        <v>36678</v>
      </c>
      <c r="B227" s="28">
        <v>-9760</v>
      </c>
      <c r="R227" s="73"/>
    </row>
    <row r="228" spans="1:18" x14ac:dyDescent="0.3">
      <c r="A228" s="63">
        <v>36708</v>
      </c>
      <c r="B228" s="28">
        <v>-10142</v>
      </c>
      <c r="R228" s="73"/>
    </row>
    <row r="229" spans="1:18" x14ac:dyDescent="0.3">
      <c r="A229" s="63">
        <v>36739</v>
      </c>
      <c r="B229" s="28">
        <v>-10032</v>
      </c>
      <c r="R229" s="73"/>
    </row>
    <row r="230" spans="1:18" x14ac:dyDescent="0.3">
      <c r="A230" s="63">
        <v>36770</v>
      </c>
      <c r="B230" s="28">
        <v>-9528</v>
      </c>
      <c r="R230" s="73"/>
    </row>
    <row r="231" spans="1:18" x14ac:dyDescent="0.3">
      <c r="A231" s="63">
        <v>36800</v>
      </c>
      <c r="B231" s="28">
        <v>-9268</v>
      </c>
      <c r="R231" s="73"/>
    </row>
    <row r="232" spans="1:18" x14ac:dyDescent="0.3">
      <c r="A232" s="63">
        <v>36831</v>
      </c>
      <c r="B232" s="28">
        <v>-9639</v>
      </c>
      <c r="R232" s="73"/>
    </row>
    <row r="233" spans="1:18" x14ac:dyDescent="0.3">
      <c r="A233" s="63">
        <v>36861</v>
      </c>
      <c r="B233" s="28">
        <v>-11312</v>
      </c>
      <c r="R233" s="73"/>
    </row>
    <row r="234" spans="1:18" x14ac:dyDescent="0.3">
      <c r="A234" s="63">
        <v>36892</v>
      </c>
      <c r="B234" s="28">
        <v>-11780</v>
      </c>
      <c r="R234" s="73"/>
    </row>
    <row r="235" spans="1:18" x14ac:dyDescent="0.3">
      <c r="A235" s="63">
        <v>36923</v>
      </c>
      <c r="B235" s="28">
        <v>-13214</v>
      </c>
      <c r="R235" s="73"/>
    </row>
    <row r="236" spans="1:18" x14ac:dyDescent="0.3">
      <c r="A236" s="63">
        <v>36951</v>
      </c>
      <c r="B236" s="28">
        <v>-12600</v>
      </c>
      <c r="R236" s="73"/>
    </row>
    <row r="237" spans="1:18" x14ac:dyDescent="0.3">
      <c r="A237" s="63">
        <v>36982</v>
      </c>
      <c r="B237" s="28">
        <v>-11400</v>
      </c>
      <c r="R237" s="73"/>
    </row>
    <row r="238" spans="1:18" x14ac:dyDescent="0.3">
      <c r="A238" s="63">
        <v>37012</v>
      </c>
      <c r="B238" s="28">
        <v>-11114</v>
      </c>
      <c r="R238" s="73"/>
    </row>
    <row r="239" spans="1:18" x14ac:dyDescent="0.3">
      <c r="A239" s="63">
        <v>37043</v>
      </c>
      <c r="B239" s="28">
        <v>-9266</v>
      </c>
      <c r="R239" s="73"/>
    </row>
    <row r="240" spans="1:18" x14ac:dyDescent="0.3">
      <c r="A240" s="63">
        <v>37073</v>
      </c>
      <c r="B240" s="28">
        <v>-6757</v>
      </c>
      <c r="R240" s="73"/>
    </row>
    <row r="241" spans="1:18" x14ac:dyDescent="0.3">
      <c r="A241" s="63">
        <v>37104</v>
      </c>
      <c r="B241" s="28">
        <v>-4391</v>
      </c>
      <c r="R241" s="73"/>
    </row>
    <row r="242" spans="1:18" x14ac:dyDescent="0.3">
      <c r="A242" s="63">
        <v>37135</v>
      </c>
      <c r="B242" s="28">
        <v>-1691</v>
      </c>
      <c r="R242" s="73"/>
    </row>
    <row r="243" spans="1:18" x14ac:dyDescent="0.3">
      <c r="A243" s="63">
        <v>37165</v>
      </c>
      <c r="B243" s="28">
        <v>1703</v>
      </c>
      <c r="R243" s="73"/>
    </row>
    <row r="244" spans="1:18" x14ac:dyDescent="0.3">
      <c r="A244" s="63">
        <v>37196</v>
      </c>
      <c r="B244" s="28">
        <v>4884</v>
      </c>
      <c r="R244" s="73"/>
    </row>
    <row r="245" spans="1:18" x14ac:dyDescent="0.3">
      <c r="A245" s="63">
        <v>37226</v>
      </c>
      <c r="B245" s="28">
        <v>9726</v>
      </c>
      <c r="R245" s="73"/>
    </row>
    <row r="246" spans="1:18" x14ac:dyDescent="0.3">
      <c r="A246" s="63">
        <v>37257</v>
      </c>
      <c r="B246" s="28">
        <v>16339</v>
      </c>
      <c r="R246" s="73"/>
    </row>
    <row r="247" spans="1:18" x14ac:dyDescent="0.3">
      <c r="A247" s="63">
        <v>37288</v>
      </c>
      <c r="B247" s="28">
        <v>21992</v>
      </c>
      <c r="R247" s="73"/>
    </row>
    <row r="248" spans="1:18" x14ac:dyDescent="0.3">
      <c r="A248" s="63">
        <v>37316</v>
      </c>
      <c r="B248" s="28">
        <v>25635</v>
      </c>
      <c r="R248" s="73"/>
    </row>
    <row r="249" spans="1:18" x14ac:dyDescent="0.3">
      <c r="A249" s="63">
        <v>37347</v>
      </c>
      <c r="B249" s="28">
        <v>28065</v>
      </c>
      <c r="R249" s="73"/>
    </row>
    <row r="250" spans="1:18" x14ac:dyDescent="0.3">
      <c r="A250" s="63">
        <v>37377</v>
      </c>
      <c r="B250" s="28">
        <v>31231</v>
      </c>
      <c r="R250" s="73"/>
    </row>
    <row r="251" spans="1:18" x14ac:dyDescent="0.3">
      <c r="A251" s="63">
        <v>37408</v>
      </c>
      <c r="B251" s="28">
        <v>32815</v>
      </c>
      <c r="R251" s="73"/>
    </row>
    <row r="252" spans="1:18" x14ac:dyDescent="0.3">
      <c r="A252" s="63">
        <v>37438</v>
      </c>
      <c r="B252" s="28">
        <v>34581</v>
      </c>
      <c r="R252" s="73"/>
    </row>
    <row r="253" spans="1:18" x14ac:dyDescent="0.3">
      <c r="A253" s="63">
        <v>37469</v>
      </c>
      <c r="B253" s="28">
        <v>36203</v>
      </c>
      <c r="R253" s="73"/>
    </row>
    <row r="254" spans="1:18" x14ac:dyDescent="0.3">
      <c r="A254" s="63">
        <v>37500</v>
      </c>
      <c r="B254" s="28">
        <v>37110</v>
      </c>
      <c r="R254" s="73"/>
    </row>
    <row r="255" spans="1:18" x14ac:dyDescent="0.3">
      <c r="A255" s="63">
        <v>37530</v>
      </c>
      <c r="B255" s="28">
        <v>37470</v>
      </c>
      <c r="R255" s="73"/>
    </row>
    <row r="256" spans="1:18" x14ac:dyDescent="0.3">
      <c r="A256" s="63">
        <v>37561</v>
      </c>
      <c r="B256" s="28">
        <v>38185</v>
      </c>
      <c r="R256" s="73"/>
    </row>
    <row r="257" spans="1:18" x14ac:dyDescent="0.3">
      <c r="A257" s="63">
        <v>37591</v>
      </c>
      <c r="B257" s="28">
        <v>38198</v>
      </c>
      <c r="R257" s="73"/>
    </row>
    <row r="258" spans="1:18" x14ac:dyDescent="0.3">
      <c r="A258" s="63">
        <v>37622</v>
      </c>
      <c r="B258" s="28">
        <v>39047</v>
      </c>
      <c r="R258" s="73"/>
    </row>
    <row r="259" spans="1:18" x14ac:dyDescent="0.3">
      <c r="A259" s="63">
        <v>37653</v>
      </c>
      <c r="B259" s="28">
        <v>41557</v>
      </c>
      <c r="R259" s="73"/>
    </row>
    <row r="260" spans="1:18" x14ac:dyDescent="0.3">
      <c r="A260" s="63">
        <v>37681</v>
      </c>
      <c r="B260" s="28">
        <v>41592</v>
      </c>
      <c r="R260" s="73"/>
    </row>
    <row r="261" spans="1:18" x14ac:dyDescent="0.3">
      <c r="A261" s="63">
        <v>37712</v>
      </c>
      <c r="B261" s="28">
        <v>42047</v>
      </c>
      <c r="R261" s="73"/>
    </row>
    <row r="262" spans="1:18" x14ac:dyDescent="0.3">
      <c r="A262" s="63">
        <v>37742</v>
      </c>
      <c r="B262" s="28">
        <v>42541</v>
      </c>
      <c r="R262" s="73"/>
    </row>
    <row r="263" spans="1:18" x14ac:dyDescent="0.3">
      <c r="A263" s="63">
        <v>37773</v>
      </c>
      <c r="B263" s="28">
        <v>42517</v>
      </c>
      <c r="R263" s="73"/>
    </row>
    <row r="264" spans="1:18" x14ac:dyDescent="0.3">
      <c r="A264" s="63">
        <v>37803</v>
      </c>
      <c r="B264" s="28">
        <v>42087</v>
      </c>
      <c r="R264" s="73"/>
    </row>
    <row r="265" spans="1:18" x14ac:dyDescent="0.3">
      <c r="A265" s="63">
        <v>37834</v>
      </c>
      <c r="B265" s="28">
        <v>41154</v>
      </c>
      <c r="R265" s="73"/>
    </row>
    <row r="266" spans="1:18" x14ac:dyDescent="0.3">
      <c r="A266" s="63">
        <v>37865</v>
      </c>
      <c r="B266" s="28">
        <v>40437</v>
      </c>
      <c r="R266" s="73"/>
    </row>
    <row r="267" spans="1:18" x14ac:dyDescent="0.3">
      <c r="A267" s="63">
        <v>37895</v>
      </c>
      <c r="B267" s="28">
        <v>39314</v>
      </c>
      <c r="R267" s="73"/>
    </row>
    <row r="268" spans="1:18" x14ac:dyDescent="0.3">
      <c r="A268" s="63">
        <v>37926</v>
      </c>
      <c r="B268" s="28">
        <v>36772</v>
      </c>
      <c r="R268" s="73"/>
    </row>
    <row r="269" spans="1:18" x14ac:dyDescent="0.3">
      <c r="A269" s="63">
        <v>37956</v>
      </c>
      <c r="B269" s="28">
        <v>34906</v>
      </c>
      <c r="R269" s="73"/>
    </row>
    <row r="270" spans="1:18" x14ac:dyDescent="0.3">
      <c r="A270" s="63">
        <v>37987</v>
      </c>
      <c r="B270" s="28">
        <v>33326</v>
      </c>
      <c r="R270" s="73"/>
    </row>
    <row r="271" spans="1:18" x14ac:dyDescent="0.3">
      <c r="A271" s="63">
        <v>38018</v>
      </c>
      <c r="B271" s="28">
        <v>30075</v>
      </c>
      <c r="R271" s="73"/>
    </row>
    <row r="272" spans="1:18" x14ac:dyDescent="0.3">
      <c r="A272" s="63">
        <v>38047</v>
      </c>
      <c r="B272" s="28">
        <v>27978</v>
      </c>
      <c r="R272" s="73"/>
    </row>
    <row r="273" spans="1:18" x14ac:dyDescent="0.3">
      <c r="A273" s="63">
        <v>38078</v>
      </c>
      <c r="B273" s="28">
        <v>25712</v>
      </c>
      <c r="R273" s="73"/>
    </row>
    <row r="274" spans="1:18" x14ac:dyDescent="0.3">
      <c r="A274" s="63">
        <v>38108</v>
      </c>
      <c r="B274" s="28">
        <v>23983</v>
      </c>
      <c r="R274" s="73"/>
    </row>
    <row r="275" spans="1:18" x14ac:dyDescent="0.3">
      <c r="A275" s="63">
        <v>38139</v>
      </c>
      <c r="B275" s="28">
        <v>22008</v>
      </c>
      <c r="R275" s="73"/>
    </row>
    <row r="276" spans="1:18" x14ac:dyDescent="0.3">
      <c r="A276" s="63">
        <v>38169</v>
      </c>
      <c r="B276" s="28">
        <v>20572</v>
      </c>
      <c r="R276" s="73"/>
    </row>
    <row r="277" spans="1:18" x14ac:dyDescent="0.3">
      <c r="A277" s="63">
        <v>38200</v>
      </c>
      <c r="B277" s="28">
        <v>19294</v>
      </c>
      <c r="R277" s="73"/>
    </row>
    <row r="278" spans="1:18" x14ac:dyDescent="0.3">
      <c r="A278" s="63">
        <v>38231</v>
      </c>
      <c r="B278" s="28">
        <v>17757</v>
      </c>
      <c r="R278" s="73"/>
    </row>
    <row r="279" spans="1:18" x14ac:dyDescent="0.3">
      <c r="A279" s="63">
        <v>38261</v>
      </c>
      <c r="B279" s="28">
        <v>16955</v>
      </c>
      <c r="R279" s="73"/>
    </row>
    <row r="280" spans="1:18" x14ac:dyDescent="0.3">
      <c r="A280" s="63">
        <v>38292</v>
      </c>
      <c r="B280" s="28">
        <v>16334</v>
      </c>
      <c r="R280" s="73"/>
    </row>
    <row r="281" spans="1:18" x14ac:dyDescent="0.3">
      <c r="A281" s="63">
        <v>38322</v>
      </c>
      <c r="B281" s="28">
        <v>15108</v>
      </c>
      <c r="R281" s="73"/>
    </row>
    <row r="282" spans="1:18" x14ac:dyDescent="0.3">
      <c r="A282" s="63">
        <v>38353</v>
      </c>
      <c r="B282" s="28">
        <v>12808</v>
      </c>
      <c r="R282" s="73"/>
    </row>
    <row r="283" spans="1:18" x14ac:dyDescent="0.3">
      <c r="A283" s="63">
        <v>38384</v>
      </c>
      <c r="B283" s="28">
        <v>11131</v>
      </c>
      <c r="R283" s="73"/>
    </row>
    <row r="284" spans="1:18" x14ac:dyDescent="0.3">
      <c r="A284" s="63">
        <v>38412</v>
      </c>
      <c r="B284" s="28">
        <v>10013</v>
      </c>
      <c r="R284" s="73"/>
    </row>
    <row r="285" spans="1:18" x14ac:dyDescent="0.3">
      <c r="A285" s="63">
        <v>38443</v>
      </c>
      <c r="B285" s="28">
        <v>9349</v>
      </c>
      <c r="R285" s="73"/>
    </row>
    <row r="286" spans="1:18" x14ac:dyDescent="0.3">
      <c r="A286" s="63">
        <v>38473</v>
      </c>
      <c r="B286" s="28">
        <v>8799</v>
      </c>
      <c r="R286" s="73"/>
    </row>
    <row r="287" spans="1:18" x14ac:dyDescent="0.3">
      <c r="A287" s="63">
        <v>38504</v>
      </c>
      <c r="B287" s="28">
        <v>8593</v>
      </c>
      <c r="R287" s="73"/>
    </row>
    <row r="288" spans="1:18" x14ac:dyDescent="0.3">
      <c r="A288" s="63">
        <v>38534</v>
      </c>
      <c r="B288" s="28">
        <v>6888</v>
      </c>
      <c r="R288" s="73"/>
    </row>
    <row r="289" spans="1:18" x14ac:dyDescent="0.3">
      <c r="A289" s="63">
        <v>38565</v>
      </c>
      <c r="B289" s="28">
        <v>6618</v>
      </c>
      <c r="R289" s="73"/>
    </row>
    <row r="290" spans="1:18" x14ac:dyDescent="0.3">
      <c r="A290" s="63">
        <v>38596</v>
      </c>
      <c r="B290" s="28">
        <v>6405</v>
      </c>
      <c r="R290" s="73"/>
    </row>
    <row r="291" spans="1:18" x14ac:dyDescent="0.3">
      <c r="A291" s="63">
        <v>38626</v>
      </c>
      <c r="B291" s="28">
        <v>6000</v>
      </c>
      <c r="R291" s="73"/>
    </row>
    <row r="292" spans="1:18" x14ac:dyDescent="0.3">
      <c r="A292" s="63">
        <v>38657</v>
      </c>
      <c r="B292" s="28">
        <v>6157</v>
      </c>
      <c r="R292" s="73"/>
    </row>
    <row r="293" spans="1:18" x14ac:dyDescent="0.3">
      <c r="A293" s="63">
        <v>38687</v>
      </c>
      <c r="B293" s="28">
        <v>6971</v>
      </c>
      <c r="R293" s="73"/>
    </row>
    <row r="294" spans="1:18" x14ac:dyDescent="0.3">
      <c r="A294" s="63">
        <v>38718</v>
      </c>
      <c r="B294" s="28">
        <v>6957</v>
      </c>
      <c r="R294" s="73"/>
    </row>
    <row r="295" spans="1:18" x14ac:dyDescent="0.3">
      <c r="A295" s="63">
        <v>38749</v>
      </c>
      <c r="B295" s="28">
        <v>8274</v>
      </c>
      <c r="R295" s="73"/>
    </row>
    <row r="296" spans="1:18" x14ac:dyDescent="0.3">
      <c r="A296" s="63">
        <v>38777</v>
      </c>
      <c r="B296" s="28">
        <v>9739</v>
      </c>
      <c r="R296" s="73"/>
    </row>
    <row r="297" spans="1:18" x14ac:dyDescent="0.3">
      <c r="A297" s="63">
        <v>38808</v>
      </c>
      <c r="B297" s="28">
        <v>10075</v>
      </c>
      <c r="R297" s="73"/>
    </row>
    <row r="298" spans="1:18" x14ac:dyDescent="0.3">
      <c r="A298" s="63">
        <v>38838</v>
      </c>
      <c r="B298" s="28">
        <v>10192</v>
      </c>
      <c r="R298" s="73"/>
    </row>
    <row r="299" spans="1:18" x14ac:dyDescent="0.3">
      <c r="A299" s="63">
        <v>38869</v>
      </c>
      <c r="B299" s="28">
        <v>10688</v>
      </c>
      <c r="R299" s="73"/>
    </row>
    <row r="300" spans="1:18" x14ac:dyDescent="0.3">
      <c r="A300" s="63">
        <v>38899</v>
      </c>
      <c r="B300" s="28">
        <v>12143</v>
      </c>
      <c r="R300" s="73"/>
    </row>
    <row r="301" spans="1:18" x14ac:dyDescent="0.3">
      <c r="A301" s="63">
        <v>38930</v>
      </c>
      <c r="B301" s="28">
        <v>12490</v>
      </c>
      <c r="R301" s="73"/>
    </row>
    <row r="302" spans="1:18" x14ac:dyDescent="0.3">
      <c r="A302" s="63">
        <v>38961</v>
      </c>
      <c r="B302" s="28">
        <v>13200</v>
      </c>
      <c r="R302" s="73"/>
    </row>
    <row r="303" spans="1:18" x14ac:dyDescent="0.3">
      <c r="A303" s="63">
        <v>38991</v>
      </c>
      <c r="B303" s="28">
        <v>13757</v>
      </c>
      <c r="R303" s="73"/>
    </row>
    <row r="304" spans="1:18" x14ac:dyDescent="0.3">
      <c r="A304" s="63">
        <v>39022</v>
      </c>
      <c r="B304" s="28">
        <v>14757</v>
      </c>
      <c r="R304" s="73"/>
    </row>
    <row r="305" spans="1:18" x14ac:dyDescent="0.3">
      <c r="A305" s="63">
        <v>39052</v>
      </c>
      <c r="B305" s="28">
        <v>14609</v>
      </c>
      <c r="R305" s="73"/>
    </row>
    <row r="306" spans="1:18" x14ac:dyDescent="0.3">
      <c r="A306" s="63">
        <v>39083</v>
      </c>
      <c r="B306" s="28">
        <v>14116</v>
      </c>
      <c r="R306" s="73"/>
    </row>
    <row r="307" spans="1:18" x14ac:dyDescent="0.3">
      <c r="A307" s="63">
        <v>39114</v>
      </c>
      <c r="B307" s="28">
        <v>13151</v>
      </c>
      <c r="R307" s="73"/>
    </row>
    <row r="308" spans="1:18" x14ac:dyDescent="0.3">
      <c r="A308" s="63">
        <v>39142</v>
      </c>
      <c r="B308" s="28">
        <v>12081</v>
      </c>
      <c r="R308" s="73"/>
    </row>
    <row r="309" spans="1:18" x14ac:dyDescent="0.3">
      <c r="A309" s="63">
        <v>39173</v>
      </c>
      <c r="B309" s="28">
        <v>11222</v>
      </c>
      <c r="R309" s="73"/>
    </row>
    <row r="310" spans="1:18" x14ac:dyDescent="0.3">
      <c r="A310" s="63">
        <v>39203</v>
      </c>
      <c r="B310" s="28">
        <v>10682</v>
      </c>
      <c r="R310" s="73"/>
    </row>
    <row r="311" spans="1:18" x14ac:dyDescent="0.3">
      <c r="A311" s="63">
        <v>39234</v>
      </c>
      <c r="B311" s="28">
        <v>10078</v>
      </c>
      <c r="R311" s="73"/>
    </row>
    <row r="312" spans="1:18" x14ac:dyDescent="0.3">
      <c r="A312" s="63">
        <v>39264</v>
      </c>
      <c r="B312" s="28">
        <v>8966</v>
      </c>
      <c r="R312" s="73"/>
    </row>
    <row r="313" spans="1:18" x14ac:dyDescent="0.3">
      <c r="A313" s="63">
        <v>39295</v>
      </c>
      <c r="B313" s="28">
        <v>8730</v>
      </c>
      <c r="R313" s="73"/>
    </row>
    <row r="314" spans="1:18" x14ac:dyDescent="0.3">
      <c r="A314" s="63">
        <v>39326</v>
      </c>
      <c r="B314" s="28">
        <v>8309</v>
      </c>
      <c r="R314" s="73"/>
    </row>
    <row r="315" spans="1:18" x14ac:dyDescent="0.3">
      <c r="A315" s="63">
        <v>39356</v>
      </c>
      <c r="B315" s="28">
        <v>7517</v>
      </c>
      <c r="R315" s="73"/>
    </row>
    <row r="316" spans="1:18" x14ac:dyDescent="0.3">
      <c r="A316" s="63">
        <v>39387</v>
      </c>
      <c r="B316" s="28">
        <v>6588</v>
      </c>
      <c r="R316" s="73"/>
    </row>
    <row r="317" spans="1:18" x14ac:dyDescent="0.3">
      <c r="A317" s="63">
        <v>39417</v>
      </c>
      <c r="B317" s="28">
        <v>5491</v>
      </c>
      <c r="R317" s="73"/>
    </row>
    <row r="318" spans="1:18" x14ac:dyDescent="0.3">
      <c r="A318" s="63">
        <v>39448</v>
      </c>
      <c r="B318" s="28">
        <v>4799</v>
      </c>
      <c r="R318" s="73"/>
    </row>
    <row r="319" spans="1:18" x14ac:dyDescent="0.3">
      <c r="A319" s="63">
        <v>39479</v>
      </c>
      <c r="B319" s="28">
        <v>4643</v>
      </c>
      <c r="R319" s="73"/>
    </row>
    <row r="320" spans="1:18" x14ac:dyDescent="0.3">
      <c r="A320" s="63">
        <v>39508</v>
      </c>
      <c r="B320" s="28">
        <v>4678</v>
      </c>
      <c r="R320" s="73"/>
    </row>
    <row r="321" spans="1:18" x14ac:dyDescent="0.3">
      <c r="A321" s="63">
        <v>39539</v>
      </c>
      <c r="B321" s="28">
        <v>4666</v>
      </c>
      <c r="R321" s="73"/>
    </row>
    <row r="322" spans="1:18" x14ac:dyDescent="0.3">
      <c r="A322" s="63">
        <v>39569</v>
      </c>
      <c r="B322" s="28">
        <v>4931</v>
      </c>
      <c r="R322" s="73"/>
    </row>
    <row r="323" spans="1:18" x14ac:dyDescent="0.3">
      <c r="A323" s="63">
        <v>39600</v>
      </c>
      <c r="B323" s="28">
        <v>4732</v>
      </c>
      <c r="R323" s="73"/>
    </row>
    <row r="324" spans="1:18" x14ac:dyDescent="0.3">
      <c r="A324" s="63">
        <v>39630</v>
      </c>
      <c r="B324" s="28">
        <v>5201</v>
      </c>
      <c r="R324" s="73"/>
    </row>
    <row r="325" spans="1:18" x14ac:dyDescent="0.3">
      <c r="A325" s="63">
        <v>39661</v>
      </c>
      <c r="B325" s="28">
        <v>4938</v>
      </c>
      <c r="R325" s="73"/>
    </row>
    <row r="326" spans="1:18" x14ac:dyDescent="0.3">
      <c r="A326" s="63">
        <v>39692</v>
      </c>
      <c r="B326" s="28">
        <v>4403</v>
      </c>
      <c r="R326" s="73"/>
    </row>
    <row r="327" spans="1:18" x14ac:dyDescent="0.3">
      <c r="A327" s="63">
        <v>39722</v>
      </c>
      <c r="B327" s="28">
        <v>4329</v>
      </c>
      <c r="R327" s="73"/>
    </row>
    <row r="328" spans="1:18" x14ac:dyDescent="0.3">
      <c r="A328" s="63">
        <v>39753</v>
      </c>
      <c r="B328" s="28">
        <v>3569</v>
      </c>
      <c r="R328" s="73"/>
    </row>
    <row r="329" spans="1:18" x14ac:dyDescent="0.3">
      <c r="A329" s="63">
        <v>39783</v>
      </c>
      <c r="B329" s="28">
        <v>3814</v>
      </c>
      <c r="R329" s="73"/>
    </row>
    <row r="330" spans="1:18" x14ac:dyDescent="0.3">
      <c r="A330" s="63">
        <v>39814</v>
      </c>
      <c r="B330" s="28">
        <v>4538</v>
      </c>
      <c r="R330" s="73"/>
    </row>
    <row r="331" spans="1:18" x14ac:dyDescent="0.3">
      <c r="A331" s="63">
        <v>39845</v>
      </c>
      <c r="B331" s="28">
        <v>6160</v>
      </c>
      <c r="R331" s="73"/>
    </row>
    <row r="332" spans="1:18" x14ac:dyDescent="0.3">
      <c r="A332" s="63">
        <v>39873</v>
      </c>
      <c r="B332" s="28">
        <v>7482</v>
      </c>
      <c r="R332" s="73"/>
    </row>
    <row r="333" spans="1:18" x14ac:dyDescent="0.3">
      <c r="A333" s="63">
        <v>39904</v>
      </c>
      <c r="B333" s="28">
        <v>9176</v>
      </c>
      <c r="R333" s="73"/>
    </row>
    <row r="334" spans="1:18" x14ac:dyDescent="0.3">
      <c r="A334" s="63">
        <v>39934</v>
      </c>
      <c r="B334" s="28">
        <v>11202</v>
      </c>
      <c r="R334" s="73"/>
    </row>
    <row r="335" spans="1:18" x14ac:dyDescent="0.3">
      <c r="A335" s="63">
        <v>39965</v>
      </c>
      <c r="B335" s="28">
        <v>12515</v>
      </c>
      <c r="R335" s="73"/>
    </row>
    <row r="336" spans="1:18" x14ac:dyDescent="0.3">
      <c r="A336" s="63">
        <v>39995</v>
      </c>
      <c r="B336" s="28">
        <v>14488</v>
      </c>
      <c r="R336" s="73"/>
    </row>
    <row r="337" spans="1:18" x14ac:dyDescent="0.3">
      <c r="A337" s="63">
        <v>40026</v>
      </c>
      <c r="B337" s="28">
        <v>15642</v>
      </c>
      <c r="R337" s="73"/>
    </row>
    <row r="338" spans="1:18" x14ac:dyDescent="0.3">
      <c r="A338" s="63">
        <v>40057</v>
      </c>
      <c r="B338" s="28">
        <v>17043</v>
      </c>
      <c r="R338" s="73"/>
    </row>
    <row r="339" spans="1:18" x14ac:dyDescent="0.3">
      <c r="A339" s="63">
        <v>40087</v>
      </c>
      <c r="B339" s="28">
        <v>18560</v>
      </c>
      <c r="R339" s="73"/>
    </row>
    <row r="340" spans="1:18" x14ac:dyDescent="0.3">
      <c r="A340" s="63">
        <v>40118</v>
      </c>
      <c r="B340" s="28">
        <v>20021</v>
      </c>
      <c r="R340" s="73"/>
    </row>
    <row r="341" spans="1:18" x14ac:dyDescent="0.3">
      <c r="A341" s="63">
        <v>40148</v>
      </c>
      <c r="B341" s="28">
        <v>21253</v>
      </c>
      <c r="R341" s="73"/>
    </row>
    <row r="342" spans="1:18" x14ac:dyDescent="0.3">
      <c r="A342" s="63">
        <v>40179</v>
      </c>
      <c r="B342" s="28">
        <v>22588</v>
      </c>
      <c r="R342" s="73"/>
    </row>
    <row r="343" spans="1:18" x14ac:dyDescent="0.3">
      <c r="A343" s="63">
        <v>40210</v>
      </c>
      <c r="B343" s="28">
        <v>21618</v>
      </c>
      <c r="R343" s="73"/>
    </row>
    <row r="344" spans="1:18" x14ac:dyDescent="0.3">
      <c r="A344" s="63">
        <v>40238</v>
      </c>
      <c r="B344" s="28">
        <v>20973</v>
      </c>
      <c r="R344" s="73"/>
    </row>
    <row r="345" spans="1:18" x14ac:dyDescent="0.3">
      <c r="A345" s="63">
        <v>40269</v>
      </c>
      <c r="B345" s="28">
        <v>19954</v>
      </c>
      <c r="R345" s="73"/>
    </row>
    <row r="346" spans="1:18" x14ac:dyDescent="0.3">
      <c r="A346" s="63">
        <v>40299</v>
      </c>
      <c r="B346" s="28">
        <v>17967</v>
      </c>
      <c r="R346" s="73"/>
    </row>
    <row r="347" spans="1:18" x14ac:dyDescent="0.3">
      <c r="A347" s="63">
        <v>40330</v>
      </c>
      <c r="B347" s="28">
        <v>16504</v>
      </c>
      <c r="R347" s="73"/>
    </row>
    <row r="348" spans="1:18" x14ac:dyDescent="0.3">
      <c r="A348" s="63">
        <v>40360</v>
      </c>
      <c r="B348" s="28">
        <v>15221</v>
      </c>
      <c r="R348" s="73"/>
    </row>
    <row r="349" spans="1:18" x14ac:dyDescent="0.3">
      <c r="A349" s="63">
        <v>40391</v>
      </c>
      <c r="B349" s="28">
        <v>14507</v>
      </c>
      <c r="R349" s="73"/>
    </row>
    <row r="350" spans="1:18" x14ac:dyDescent="0.3">
      <c r="A350" s="63">
        <v>40422</v>
      </c>
      <c r="B350" s="28">
        <v>13914</v>
      </c>
      <c r="R350" s="73"/>
    </row>
    <row r="351" spans="1:18" x14ac:dyDescent="0.3">
      <c r="A351" s="63">
        <v>40452</v>
      </c>
      <c r="B351" s="28">
        <v>12610</v>
      </c>
      <c r="R351" s="73"/>
    </row>
    <row r="352" spans="1:18" x14ac:dyDescent="0.3">
      <c r="A352" s="63">
        <v>40483</v>
      </c>
      <c r="B352" s="28">
        <v>11519</v>
      </c>
      <c r="R352" s="73"/>
    </row>
    <row r="353" spans="1:18" x14ac:dyDescent="0.3">
      <c r="A353" s="63">
        <v>40513</v>
      </c>
      <c r="B353" s="28">
        <v>10451</v>
      </c>
      <c r="R353" s="73"/>
    </row>
    <row r="354" spans="1:18" x14ac:dyDescent="0.3">
      <c r="A354" s="63">
        <v>40544</v>
      </c>
      <c r="B354" s="28">
        <v>8689</v>
      </c>
      <c r="R354" s="73"/>
    </row>
    <row r="355" spans="1:18" x14ac:dyDescent="0.3">
      <c r="A355" s="63">
        <v>40575</v>
      </c>
      <c r="B355" s="28">
        <v>8249</v>
      </c>
      <c r="R355" s="73"/>
    </row>
    <row r="356" spans="1:18" x14ac:dyDescent="0.3">
      <c r="A356" s="63">
        <v>40603</v>
      </c>
      <c r="B356" s="28">
        <v>6554</v>
      </c>
      <c r="R356" s="73"/>
    </row>
    <row r="357" spans="1:18" x14ac:dyDescent="0.3">
      <c r="A357" s="63">
        <v>40634</v>
      </c>
      <c r="B357" s="28">
        <v>5508</v>
      </c>
      <c r="R357" s="73"/>
    </row>
    <row r="358" spans="1:18" x14ac:dyDescent="0.3">
      <c r="A358" s="63">
        <v>40664</v>
      </c>
      <c r="B358" s="28">
        <v>4625</v>
      </c>
      <c r="R358" s="73"/>
    </row>
    <row r="359" spans="1:18" x14ac:dyDescent="0.3">
      <c r="A359" s="63">
        <v>40695</v>
      </c>
      <c r="B359" s="28">
        <v>3867</v>
      </c>
      <c r="R359" s="73"/>
    </row>
    <row r="360" spans="1:18" x14ac:dyDescent="0.3">
      <c r="A360" s="63">
        <v>40725</v>
      </c>
      <c r="B360" s="28">
        <v>2867</v>
      </c>
      <c r="R360" s="73"/>
    </row>
    <row r="361" spans="1:18" x14ac:dyDescent="0.3">
      <c r="A361" s="63">
        <v>40756</v>
      </c>
      <c r="B361" s="28">
        <v>2257</v>
      </c>
      <c r="R361" s="73"/>
    </row>
    <row r="362" spans="1:18" x14ac:dyDescent="0.3">
      <c r="A362" s="63">
        <v>40787</v>
      </c>
      <c r="B362" s="28">
        <v>773</v>
      </c>
      <c r="R362" s="73"/>
    </row>
    <row r="363" spans="1:18" x14ac:dyDescent="0.3">
      <c r="A363" s="63">
        <v>40817</v>
      </c>
      <c r="B363" s="28">
        <v>-103</v>
      </c>
      <c r="R363" s="73"/>
    </row>
    <row r="364" spans="1:18" x14ac:dyDescent="0.3">
      <c r="A364" s="63">
        <v>40848</v>
      </c>
      <c r="B364" s="28">
        <v>-568</v>
      </c>
      <c r="R364" s="73"/>
    </row>
    <row r="365" spans="1:18" x14ac:dyDescent="0.3">
      <c r="A365" s="63">
        <v>40878</v>
      </c>
      <c r="B365" s="28">
        <v>-1855</v>
      </c>
      <c r="R365" s="73"/>
    </row>
    <row r="366" spans="1:18" x14ac:dyDescent="0.3">
      <c r="A366" s="63">
        <v>40909</v>
      </c>
      <c r="B366" s="28">
        <v>-3134</v>
      </c>
      <c r="R366" s="73"/>
    </row>
    <row r="367" spans="1:18" x14ac:dyDescent="0.3">
      <c r="A367" s="63">
        <v>40940</v>
      </c>
      <c r="B367" s="28">
        <v>-4068</v>
      </c>
      <c r="R367" s="73"/>
    </row>
    <row r="368" spans="1:18" x14ac:dyDescent="0.3">
      <c r="A368" s="63">
        <v>40969</v>
      </c>
      <c r="B368" s="28">
        <v>-3383</v>
      </c>
      <c r="R368" s="73"/>
    </row>
    <row r="369" spans="1:18" x14ac:dyDescent="0.3">
      <c r="A369" s="63">
        <v>41000</v>
      </c>
      <c r="B369" s="28">
        <v>-4006</v>
      </c>
      <c r="R369" s="73"/>
    </row>
    <row r="370" spans="1:18" x14ac:dyDescent="0.3">
      <c r="A370" s="63">
        <v>41030</v>
      </c>
      <c r="B370" s="28">
        <v>-3653</v>
      </c>
      <c r="R370" s="73"/>
    </row>
    <row r="371" spans="1:18" x14ac:dyDescent="0.3">
      <c r="A371" s="63">
        <v>41061</v>
      </c>
      <c r="B371" s="28">
        <v>-3191</v>
      </c>
      <c r="R371" s="73"/>
    </row>
    <row r="372" spans="1:18" x14ac:dyDescent="0.3">
      <c r="A372" s="63">
        <v>41091</v>
      </c>
      <c r="B372" s="28">
        <v>-3799</v>
      </c>
      <c r="R372" s="73"/>
    </row>
    <row r="373" spans="1:18" x14ac:dyDescent="0.3">
      <c r="A373" s="63">
        <v>41122</v>
      </c>
      <c r="B373" s="28">
        <v>-4118</v>
      </c>
      <c r="R373" s="73"/>
    </row>
    <row r="374" spans="1:18" x14ac:dyDescent="0.3">
      <c r="A374" s="63">
        <v>41153</v>
      </c>
      <c r="B374" s="28">
        <v>-3280</v>
      </c>
      <c r="R374" s="73"/>
    </row>
    <row r="375" spans="1:18" x14ac:dyDescent="0.3">
      <c r="A375" s="63">
        <v>41183</v>
      </c>
      <c r="B375" s="28">
        <v>-2319</v>
      </c>
      <c r="R375" s="73"/>
    </row>
    <row r="376" spans="1:18" x14ac:dyDescent="0.3">
      <c r="A376" s="63">
        <v>41214</v>
      </c>
      <c r="B376" s="28">
        <v>-1567</v>
      </c>
      <c r="R376" s="73"/>
    </row>
    <row r="377" spans="1:18" x14ac:dyDescent="0.3">
      <c r="A377" s="63">
        <v>41244</v>
      </c>
      <c r="B377" s="28">
        <v>-1165</v>
      </c>
      <c r="R377" s="73"/>
    </row>
    <row r="378" spans="1:18" x14ac:dyDescent="0.3">
      <c r="A378" s="63">
        <v>41275</v>
      </c>
      <c r="B378" s="28">
        <v>12</v>
      </c>
      <c r="R378" s="73"/>
    </row>
    <row r="379" spans="1:18" x14ac:dyDescent="0.3">
      <c r="A379" s="63">
        <v>41306</v>
      </c>
      <c r="B379" s="28">
        <v>1195</v>
      </c>
      <c r="R379" s="73"/>
    </row>
    <row r="380" spans="1:18" x14ac:dyDescent="0.3">
      <c r="A380" s="63">
        <v>41334</v>
      </c>
      <c r="B380" s="28">
        <v>2542</v>
      </c>
      <c r="R380" s="73"/>
    </row>
    <row r="381" spans="1:18" x14ac:dyDescent="0.3">
      <c r="A381" s="63">
        <v>41365</v>
      </c>
      <c r="B381" s="28">
        <v>4776</v>
      </c>
      <c r="R381" s="73"/>
    </row>
    <row r="382" spans="1:18" x14ac:dyDescent="0.3">
      <c r="A382" s="63">
        <v>41395</v>
      </c>
      <c r="B382" s="28">
        <v>6242</v>
      </c>
      <c r="R382" s="73"/>
    </row>
    <row r="383" spans="1:18" x14ac:dyDescent="0.3">
      <c r="A383" s="63">
        <v>41426</v>
      </c>
      <c r="B383" s="28">
        <v>7907</v>
      </c>
      <c r="R383" s="73"/>
    </row>
    <row r="384" spans="1:18" x14ac:dyDescent="0.3">
      <c r="A384" s="63">
        <v>41456</v>
      </c>
      <c r="B384" s="28">
        <v>10569</v>
      </c>
      <c r="R384" s="73"/>
    </row>
    <row r="385" spans="1:18" x14ac:dyDescent="0.3">
      <c r="A385" s="63">
        <v>41487</v>
      </c>
      <c r="B385" s="28">
        <v>12848</v>
      </c>
      <c r="R385" s="73"/>
    </row>
    <row r="386" spans="1:18" x14ac:dyDescent="0.3">
      <c r="A386" s="63">
        <v>41518</v>
      </c>
      <c r="B386" s="28">
        <v>15174</v>
      </c>
      <c r="R386" s="73"/>
    </row>
    <row r="387" spans="1:18" x14ac:dyDescent="0.3">
      <c r="A387" s="63">
        <v>41548</v>
      </c>
      <c r="B387" s="28">
        <v>17490</v>
      </c>
      <c r="R387" s="73"/>
    </row>
    <row r="388" spans="1:18" x14ac:dyDescent="0.3">
      <c r="A388" s="63">
        <v>41579</v>
      </c>
      <c r="B388" s="28">
        <v>19478</v>
      </c>
      <c r="R388" s="73"/>
    </row>
    <row r="389" spans="1:18" x14ac:dyDescent="0.3">
      <c r="A389" s="63">
        <v>41609</v>
      </c>
      <c r="B389" s="28">
        <v>22468</v>
      </c>
      <c r="R389" s="73"/>
    </row>
    <row r="390" spans="1:18" x14ac:dyDescent="0.3">
      <c r="A390" s="63">
        <v>41640</v>
      </c>
      <c r="B390" s="28">
        <v>25666</v>
      </c>
      <c r="R390" s="73"/>
    </row>
    <row r="391" spans="1:18" x14ac:dyDescent="0.3">
      <c r="A391" s="63">
        <v>41671</v>
      </c>
      <c r="B391" s="28">
        <v>29022</v>
      </c>
      <c r="R391" s="73"/>
    </row>
    <row r="392" spans="1:18" x14ac:dyDescent="0.3">
      <c r="A392" s="63">
        <v>41699</v>
      </c>
      <c r="B392" s="28">
        <v>31914</v>
      </c>
      <c r="R392" s="73"/>
    </row>
    <row r="393" spans="1:18" x14ac:dyDescent="0.3">
      <c r="A393" s="63">
        <v>41730</v>
      </c>
      <c r="B393" s="28">
        <v>34366</v>
      </c>
      <c r="R393" s="73"/>
    </row>
    <row r="394" spans="1:18" x14ac:dyDescent="0.3">
      <c r="A394" s="63">
        <v>41760</v>
      </c>
      <c r="B394" s="28">
        <v>36397</v>
      </c>
      <c r="R394" s="73"/>
    </row>
    <row r="395" spans="1:18" x14ac:dyDescent="0.3">
      <c r="A395" s="63">
        <v>41791</v>
      </c>
      <c r="B395" s="28">
        <v>38338</v>
      </c>
      <c r="R395" s="73"/>
    </row>
    <row r="396" spans="1:18" x14ac:dyDescent="0.3">
      <c r="A396" s="63">
        <v>41821</v>
      </c>
      <c r="B396" s="28">
        <v>41043</v>
      </c>
      <c r="R396" s="73"/>
    </row>
    <row r="397" spans="1:18" x14ac:dyDescent="0.3">
      <c r="A397" s="63">
        <v>41852</v>
      </c>
      <c r="B397" s="28">
        <v>43483</v>
      </c>
      <c r="R397" s="73"/>
    </row>
    <row r="398" spans="1:18" x14ac:dyDescent="0.3">
      <c r="A398" s="63">
        <v>41883</v>
      </c>
      <c r="B398" s="28">
        <v>45414</v>
      </c>
      <c r="R398" s="73"/>
    </row>
    <row r="399" spans="1:18" x14ac:dyDescent="0.3">
      <c r="A399" s="63">
        <v>41913</v>
      </c>
      <c r="B399" s="28">
        <v>47684</v>
      </c>
      <c r="R399" s="73"/>
    </row>
    <row r="400" spans="1:18" x14ac:dyDescent="0.3">
      <c r="A400" s="63">
        <v>41944</v>
      </c>
      <c r="B400" s="28">
        <v>49836</v>
      </c>
      <c r="R400" s="73"/>
    </row>
    <row r="401" spans="1:18" x14ac:dyDescent="0.3">
      <c r="A401" s="63">
        <v>41974</v>
      </c>
      <c r="B401" s="28">
        <v>50922</v>
      </c>
      <c r="R401" s="73"/>
    </row>
    <row r="402" spans="1:18" x14ac:dyDescent="0.3">
      <c r="A402" s="63">
        <v>42005</v>
      </c>
      <c r="B402" s="28">
        <v>53797</v>
      </c>
      <c r="R402" s="73"/>
    </row>
    <row r="403" spans="1:18" x14ac:dyDescent="0.3">
      <c r="A403" s="63">
        <v>42036</v>
      </c>
      <c r="B403" s="28">
        <v>55121</v>
      </c>
      <c r="R403" s="73"/>
    </row>
    <row r="404" spans="1:18" x14ac:dyDescent="0.3">
      <c r="A404" s="63">
        <v>42064</v>
      </c>
      <c r="B404" s="28">
        <v>56275</v>
      </c>
      <c r="R404" s="73"/>
    </row>
    <row r="405" spans="1:18" x14ac:dyDescent="0.3">
      <c r="A405" s="63">
        <v>42095</v>
      </c>
      <c r="B405" s="28">
        <v>56813</v>
      </c>
      <c r="R405" s="73"/>
    </row>
    <row r="406" spans="1:18" x14ac:dyDescent="0.3">
      <c r="A406" s="63">
        <v>42125</v>
      </c>
      <c r="B406" s="28">
        <v>57822</v>
      </c>
      <c r="R406" s="73"/>
    </row>
    <row r="407" spans="1:18" x14ac:dyDescent="0.3">
      <c r="A407" s="63">
        <v>42156</v>
      </c>
      <c r="B407" s="28">
        <v>58259</v>
      </c>
      <c r="R407" s="73"/>
    </row>
    <row r="408" spans="1:18" x14ac:dyDescent="0.3">
      <c r="A408" s="63">
        <v>42186</v>
      </c>
      <c r="B408" s="28">
        <v>59639</v>
      </c>
      <c r="R408" s="73"/>
    </row>
    <row r="409" spans="1:18" x14ac:dyDescent="0.3">
      <c r="A409" s="63">
        <v>42217</v>
      </c>
      <c r="B409" s="28">
        <v>60290</v>
      </c>
      <c r="R409" s="73"/>
    </row>
    <row r="410" spans="1:18" x14ac:dyDescent="0.3">
      <c r="A410" s="63">
        <v>42248</v>
      </c>
      <c r="B410" s="28">
        <v>61234</v>
      </c>
      <c r="R410" s="73"/>
    </row>
    <row r="411" spans="1:18" x14ac:dyDescent="0.3">
      <c r="A411" s="63">
        <v>42278</v>
      </c>
      <c r="B411" s="28">
        <v>62477</v>
      </c>
      <c r="R411" s="73"/>
    </row>
    <row r="412" spans="1:18" x14ac:dyDescent="0.3">
      <c r="A412" s="63">
        <v>42309</v>
      </c>
      <c r="B412" s="28">
        <v>63659</v>
      </c>
      <c r="R412" s="73"/>
    </row>
    <row r="413" spans="1:18" x14ac:dyDescent="0.3">
      <c r="A413" s="63">
        <v>42339</v>
      </c>
      <c r="B413" s="28">
        <v>64930</v>
      </c>
      <c r="R413" s="73"/>
    </row>
    <row r="414" spans="1:18" x14ac:dyDescent="0.3">
      <c r="A414" s="63">
        <v>42370</v>
      </c>
      <c r="B414" s="28">
        <v>65911</v>
      </c>
      <c r="R414" s="73"/>
    </row>
    <row r="415" spans="1:18" x14ac:dyDescent="0.3">
      <c r="A415" s="63">
        <v>42401</v>
      </c>
      <c r="B415" s="28">
        <v>67391</v>
      </c>
      <c r="R415" s="73"/>
    </row>
    <row r="416" spans="1:18" x14ac:dyDescent="0.3">
      <c r="A416" s="63">
        <v>42430</v>
      </c>
      <c r="B416" s="28">
        <v>67619</v>
      </c>
      <c r="R416" s="73"/>
    </row>
    <row r="417" spans="1:18" x14ac:dyDescent="0.3">
      <c r="A417" s="63">
        <v>42461</v>
      </c>
      <c r="B417" s="28">
        <v>68110</v>
      </c>
      <c r="R417" s="73"/>
    </row>
    <row r="418" spans="1:18" x14ac:dyDescent="0.3">
      <c r="A418" s="63">
        <v>42491</v>
      </c>
      <c r="B418" s="28">
        <v>68432</v>
      </c>
      <c r="R418" s="73"/>
    </row>
    <row r="419" spans="1:18" x14ac:dyDescent="0.3">
      <c r="A419" s="63">
        <v>42522</v>
      </c>
      <c r="B419" s="28">
        <v>69090</v>
      </c>
      <c r="R419" s="73"/>
    </row>
    <row r="420" spans="1:18" x14ac:dyDescent="0.3">
      <c r="A420" s="63">
        <v>42552</v>
      </c>
      <c r="B420" s="28">
        <v>69015</v>
      </c>
      <c r="R420" s="73"/>
    </row>
    <row r="421" spans="1:18" x14ac:dyDescent="0.3">
      <c r="A421" s="63">
        <v>42583</v>
      </c>
      <c r="B421" s="28">
        <v>69119</v>
      </c>
      <c r="R421" s="73"/>
    </row>
    <row r="422" spans="1:18" x14ac:dyDescent="0.3">
      <c r="A422" s="63">
        <v>42614</v>
      </c>
      <c r="B422" s="28">
        <v>69954</v>
      </c>
      <c r="R422" s="73"/>
    </row>
    <row r="423" spans="1:18" x14ac:dyDescent="0.3">
      <c r="A423" s="63">
        <v>42644</v>
      </c>
      <c r="B423" s="28">
        <v>70282</v>
      </c>
      <c r="R423" s="73"/>
    </row>
    <row r="424" spans="1:18" x14ac:dyDescent="0.3">
      <c r="A424" s="63">
        <v>42675</v>
      </c>
      <c r="B424" s="28">
        <v>70354</v>
      </c>
      <c r="R424" s="73"/>
    </row>
    <row r="425" spans="1:18" x14ac:dyDescent="0.3">
      <c r="A425" s="63">
        <v>42705</v>
      </c>
      <c r="B425" s="28">
        <v>70588</v>
      </c>
      <c r="R425" s="73"/>
    </row>
    <row r="426" spans="1:18" x14ac:dyDescent="0.3">
      <c r="A426" s="63">
        <v>42736</v>
      </c>
      <c r="B426" s="28">
        <v>71305</v>
      </c>
      <c r="R426" s="73"/>
    </row>
    <row r="427" spans="1:18" x14ac:dyDescent="0.3">
      <c r="A427" s="63">
        <v>42767</v>
      </c>
      <c r="B427" s="28">
        <v>71333</v>
      </c>
      <c r="R427" s="73"/>
    </row>
    <row r="428" spans="1:18" x14ac:dyDescent="0.3">
      <c r="A428" s="63">
        <v>42795</v>
      </c>
      <c r="B428" s="28">
        <v>71932</v>
      </c>
      <c r="R428" s="73"/>
    </row>
    <row r="429" spans="1:18" x14ac:dyDescent="0.3">
      <c r="A429" s="63">
        <v>42826</v>
      </c>
      <c r="B429" s="28">
        <v>71885</v>
      </c>
      <c r="R429" s="73"/>
    </row>
    <row r="430" spans="1:18" x14ac:dyDescent="0.3">
      <c r="A430" s="63">
        <v>42856</v>
      </c>
      <c r="B430" s="28">
        <v>71964</v>
      </c>
      <c r="R430" s="73"/>
    </row>
    <row r="431" spans="1:18" x14ac:dyDescent="0.3">
      <c r="A431" s="63">
        <v>42887</v>
      </c>
      <c r="B431" s="28">
        <v>72305</v>
      </c>
      <c r="R431" s="73"/>
    </row>
    <row r="432" spans="1:18" x14ac:dyDescent="0.3">
      <c r="A432" s="63">
        <v>42917</v>
      </c>
      <c r="B432" s="28">
        <v>72402</v>
      </c>
      <c r="R432" s="73"/>
    </row>
    <row r="433" spans="1:18" x14ac:dyDescent="0.3">
      <c r="A433" s="63">
        <v>42948</v>
      </c>
      <c r="B433" s="28">
        <v>72072</v>
      </c>
      <c r="R433" s="73"/>
    </row>
    <row r="434" spans="1:18" x14ac:dyDescent="0.3">
      <c r="A434" s="63">
        <v>42979</v>
      </c>
      <c r="B434" s="28">
        <v>70986</v>
      </c>
      <c r="R434" s="73"/>
    </row>
    <row r="435" spans="1:18" x14ac:dyDescent="0.3">
      <c r="A435" s="63">
        <v>43009</v>
      </c>
      <c r="B435" s="28">
        <v>70694</v>
      </c>
      <c r="R435" s="73"/>
    </row>
    <row r="436" spans="1:18" x14ac:dyDescent="0.3">
      <c r="A436" s="63">
        <v>43040</v>
      </c>
      <c r="B436" s="28">
        <v>70354</v>
      </c>
      <c r="R436" s="73"/>
    </row>
    <row r="437" spans="1:18" x14ac:dyDescent="0.3">
      <c r="A437" s="63">
        <v>43070</v>
      </c>
      <c r="B437" s="28">
        <v>70016</v>
      </c>
      <c r="R437" s="73"/>
    </row>
    <row r="438" spans="1:18" x14ac:dyDescent="0.3">
      <c r="A438" s="63">
        <v>43101</v>
      </c>
      <c r="B438" s="28">
        <v>70147</v>
      </c>
      <c r="R438" s="73"/>
    </row>
    <row r="439" spans="1:18" x14ac:dyDescent="0.3">
      <c r="A439" s="63">
        <v>43132</v>
      </c>
      <c r="B439" s="28">
        <v>68943</v>
      </c>
      <c r="R439" s="73"/>
    </row>
    <row r="440" spans="1:18" x14ac:dyDescent="0.3">
      <c r="R440" s="73"/>
    </row>
    <row r="441" spans="1:18" x14ac:dyDescent="0.3">
      <c r="R441" s="73"/>
    </row>
    <row r="442" spans="1:18" x14ac:dyDescent="0.3">
      <c r="R442" s="73"/>
    </row>
    <row r="443" spans="1:18" x14ac:dyDescent="0.3">
      <c r="R443" s="73"/>
    </row>
    <row r="444" spans="1:18" x14ac:dyDescent="0.3">
      <c r="R444" s="73"/>
    </row>
    <row r="445" spans="1:18" x14ac:dyDescent="0.3">
      <c r="R445" s="73"/>
    </row>
    <row r="446" spans="1:18" x14ac:dyDescent="0.3">
      <c r="R446" s="73"/>
    </row>
    <row r="447" spans="1:18" x14ac:dyDescent="0.3">
      <c r="R447" s="73"/>
    </row>
    <row r="448" spans="1:18" x14ac:dyDescent="0.3">
      <c r="R448" s="73"/>
    </row>
    <row r="449" spans="18:18" x14ac:dyDescent="0.3">
      <c r="R449" s="73"/>
    </row>
    <row r="450" spans="18:18" x14ac:dyDescent="0.3">
      <c r="R450" s="73"/>
    </row>
    <row r="451" spans="18:18" x14ac:dyDescent="0.3">
      <c r="R451" s="73"/>
    </row>
    <row r="452" spans="18:18" x14ac:dyDescent="0.3">
      <c r="R452" s="73"/>
    </row>
    <row r="453" spans="18:18" x14ac:dyDescent="0.3">
      <c r="R453" s="73"/>
    </row>
    <row r="454" spans="18:18" x14ac:dyDescent="0.3">
      <c r="R454" s="73"/>
    </row>
    <row r="455" spans="18:18" x14ac:dyDescent="0.3">
      <c r="R455" s="73"/>
    </row>
    <row r="456" spans="18:18" x14ac:dyDescent="0.3">
      <c r="R456" s="73"/>
    </row>
    <row r="457" spans="18:18" x14ac:dyDescent="0.3">
      <c r="R457" s="73"/>
    </row>
    <row r="458" spans="18:18" x14ac:dyDescent="0.3">
      <c r="R458" s="73"/>
    </row>
    <row r="459" spans="18:18" x14ac:dyDescent="0.3">
      <c r="R459" s="73"/>
    </row>
    <row r="460" spans="18:18" x14ac:dyDescent="0.3">
      <c r="R460" s="73"/>
    </row>
    <row r="461" spans="18:18" x14ac:dyDescent="0.3">
      <c r="R461" s="73"/>
    </row>
    <row r="462" spans="18:18" x14ac:dyDescent="0.3">
      <c r="R462" s="73"/>
    </row>
    <row r="463" spans="18:18" x14ac:dyDescent="0.3">
      <c r="R463" s="73"/>
    </row>
    <row r="464" spans="18:18" x14ac:dyDescent="0.3">
      <c r="R464" s="73"/>
    </row>
    <row r="465" spans="18:18" x14ac:dyDescent="0.3">
      <c r="R465" s="73"/>
    </row>
    <row r="466" spans="18:18" x14ac:dyDescent="0.3">
      <c r="R466" s="73"/>
    </row>
    <row r="467" spans="18:18" x14ac:dyDescent="0.3">
      <c r="R467" s="73"/>
    </row>
    <row r="468" spans="18:18" x14ac:dyDescent="0.3">
      <c r="R468" s="73"/>
    </row>
    <row r="469" spans="18:18" x14ac:dyDescent="0.3">
      <c r="R469" s="73"/>
    </row>
    <row r="470" spans="18:18" x14ac:dyDescent="0.3">
      <c r="R470" s="73"/>
    </row>
    <row r="471" spans="18:18" x14ac:dyDescent="0.3">
      <c r="R471" s="73"/>
    </row>
    <row r="472" spans="18:18" x14ac:dyDescent="0.3">
      <c r="R472" s="73"/>
    </row>
    <row r="473" spans="18:18" x14ac:dyDescent="0.3">
      <c r="R473" s="73"/>
    </row>
    <row r="474" spans="18:18" x14ac:dyDescent="0.3">
      <c r="R474" s="73"/>
    </row>
    <row r="475" spans="18:18" x14ac:dyDescent="0.3">
      <c r="R475" s="73"/>
    </row>
    <row r="476" spans="18:18" x14ac:dyDescent="0.3">
      <c r="R476" s="73"/>
    </row>
    <row r="477" spans="18:18" x14ac:dyDescent="0.3">
      <c r="R477" s="73"/>
    </row>
    <row r="478" spans="18:18" x14ac:dyDescent="0.3">
      <c r="R478" s="73"/>
    </row>
    <row r="479" spans="18:18" x14ac:dyDescent="0.3">
      <c r="R479" s="73"/>
    </row>
    <row r="480" spans="18:18" x14ac:dyDescent="0.3">
      <c r="R480" s="73"/>
    </row>
    <row r="481" spans="18:18" x14ac:dyDescent="0.3">
      <c r="R481" s="73"/>
    </row>
    <row r="482" spans="18:18" x14ac:dyDescent="0.3">
      <c r="R482" s="73"/>
    </row>
    <row r="483" spans="18:18" x14ac:dyDescent="0.3">
      <c r="R483" s="73"/>
    </row>
    <row r="484" spans="18:18" x14ac:dyDescent="0.3">
      <c r="R484" s="73"/>
    </row>
    <row r="485" spans="18:18" x14ac:dyDescent="0.3">
      <c r="R485" s="73"/>
    </row>
    <row r="486" spans="18:18" x14ac:dyDescent="0.3">
      <c r="R486" s="73"/>
    </row>
    <row r="487" spans="18:18" x14ac:dyDescent="0.3">
      <c r="R487" s="73"/>
    </row>
    <row r="488" spans="18:18" x14ac:dyDescent="0.3">
      <c r="R488" s="73"/>
    </row>
    <row r="489" spans="18:18" x14ac:dyDescent="0.3">
      <c r="R489" s="73"/>
    </row>
    <row r="490" spans="18:18" x14ac:dyDescent="0.3">
      <c r="R490" s="73"/>
    </row>
    <row r="491" spans="18:18" x14ac:dyDescent="0.3">
      <c r="R491" s="73"/>
    </row>
    <row r="492" spans="18:18" x14ac:dyDescent="0.3">
      <c r="R492" s="73"/>
    </row>
    <row r="493" spans="18:18" x14ac:dyDescent="0.3">
      <c r="R493" s="73"/>
    </row>
    <row r="494" spans="18:18" x14ac:dyDescent="0.3">
      <c r="R494" s="73"/>
    </row>
    <row r="495" spans="18:18" x14ac:dyDescent="0.3">
      <c r="R495" s="73"/>
    </row>
    <row r="496" spans="18:18" x14ac:dyDescent="0.3">
      <c r="R496" s="73"/>
    </row>
    <row r="497" spans="18:18" x14ac:dyDescent="0.3">
      <c r="R497" s="73"/>
    </row>
    <row r="498" spans="18:18" x14ac:dyDescent="0.3">
      <c r="R498" s="73"/>
    </row>
    <row r="499" spans="18:18" x14ac:dyDescent="0.3">
      <c r="R499" s="73"/>
    </row>
    <row r="500" spans="18:18" x14ac:dyDescent="0.3">
      <c r="R500" s="73"/>
    </row>
    <row r="501" spans="18:18" x14ac:dyDescent="0.3">
      <c r="R501" s="73"/>
    </row>
    <row r="502" spans="18:18" x14ac:dyDescent="0.3">
      <c r="R502" s="73"/>
    </row>
    <row r="503" spans="18:18" x14ac:dyDescent="0.3">
      <c r="R503" s="73"/>
    </row>
    <row r="504" spans="18:18" x14ac:dyDescent="0.3">
      <c r="R504" s="73"/>
    </row>
    <row r="505" spans="18:18" x14ac:dyDescent="0.3">
      <c r="R505" s="73"/>
    </row>
    <row r="506" spans="18:18" x14ac:dyDescent="0.3">
      <c r="R506" s="73"/>
    </row>
    <row r="507" spans="18:18" x14ac:dyDescent="0.3">
      <c r="R507" s="73"/>
    </row>
    <row r="508" spans="18:18" x14ac:dyDescent="0.3">
      <c r="R508" s="73"/>
    </row>
    <row r="509" spans="18:18" x14ac:dyDescent="0.3">
      <c r="R509" s="73"/>
    </row>
    <row r="510" spans="18:18" x14ac:dyDescent="0.3">
      <c r="R510" s="73"/>
    </row>
    <row r="511" spans="18:18" x14ac:dyDescent="0.3">
      <c r="R511" s="73"/>
    </row>
    <row r="512" spans="18:18" x14ac:dyDescent="0.3">
      <c r="R512" s="73"/>
    </row>
    <row r="513" spans="18:18" x14ac:dyDescent="0.3">
      <c r="R513" s="73"/>
    </row>
    <row r="514" spans="18:18" x14ac:dyDescent="0.3">
      <c r="R514" s="73"/>
    </row>
    <row r="515" spans="18:18" x14ac:dyDescent="0.3">
      <c r="R515" s="73"/>
    </row>
    <row r="516" spans="18:18" x14ac:dyDescent="0.3">
      <c r="R516" s="73"/>
    </row>
    <row r="517" spans="18:18" x14ac:dyDescent="0.3">
      <c r="R517" s="73"/>
    </row>
    <row r="518" spans="18:18" x14ac:dyDescent="0.3">
      <c r="R518" s="73"/>
    </row>
    <row r="519" spans="18:18" x14ac:dyDescent="0.3">
      <c r="R519" s="73"/>
    </row>
    <row r="520" spans="18:18" x14ac:dyDescent="0.3">
      <c r="R520" s="73"/>
    </row>
    <row r="521" spans="18:18" x14ac:dyDescent="0.3">
      <c r="R521" s="73"/>
    </row>
    <row r="522" spans="18:18" x14ac:dyDescent="0.3">
      <c r="R522" s="73"/>
    </row>
    <row r="523" spans="18:18" x14ac:dyDescent="0.3">
      <c r="R523" s="73"/>
    </row>
    <row r="524" spans="18:18" x14ac:dyDescent="0.3">
      <c r="R524" s="73"/>
    </row>
    <row r="525" spans="18:18" x14ac:dyDescent="0.3">
      <c r="R525" s="73"/>
    </row>
    <row r="526" spans="18:18" x14ac:dyDescent="0.3">
      <c r="R526" s="73"/>
    </row>
    <row r="527" spans="18:18" x14ac:dyDescent="0.3">
      <c r="R527" s="73"/>
    </row>
    <row r="528" spans="18:18" x14ac:dyDescent="0.3">
      <c r="R528" s="73"/>
    </row>
    <row r="529" spans="18:18" x14ac:dyDescent="0.3">
      <c r="R529" s="73"/>
    </row>
    <row r="530" spans="18:18" x14ac:dyDescent="0.3">
      <c r="R530" s="73"/>
    </row>
    <row r="531" spans="18:18" x14ac:dyDescent="0.3">
      <c r="R531" s="73"/>
    </row>
    <row r="532" spans="18:18" x14ac:dyDescent="0.3">
      <c r="R532" s="73"/>
    </row>
    <row r="533" spans="18:18" x14ac:dyDescent="0.3">
      <c r="R533" s="73"/>
    </row>
    <row r="534" spans="18:18" x14ac:dyDescent="0.3">
      <c r="R534" s="73"/>
    </row>
    <row r="535" spans="18:18" x14ac:dyDescent="0.3">
      <c r="R535" s="73"/>
    </row>
    <row r="536" spans="18:18" x14ac:dyDescent="0.3">
      <c r="R536" s="73"/>
    </row>
    <row r="537" spans="18:18" x14ac:dyDescent="0.3">
      <c r="R537" s="73"/>
    </row>
    <row r="538" spans="18:18" x14ac:dyDescent="0.3">
      <c r="R538" s="73"/>
    </row>
    <row r="539" spans="18:18" x14ac:dyDescent="0.3">
      <c r="R539" s="73"/>
    </row>
    <row r="540" spans="18:18" x14ac:dyDescent="0.3">
      <c r="R540" s="73"/>
    </row>
    <row r="541" spans="18:18" x14ac:dyDescent="0.3">
      <c r="R541" s="73"/>
    </row>
    <row r="542" spans="18:18" x14ac:dyDescent="0.3">
      <c r="R542" s="73"/>
    </row>
    <row r="543" spans="18:18" x14ac:dyDescent="0.3">
      <c r="R543" s="73"/>
    </row>
    <row r="544" spans="18:18" x14ac:dyDescent="0.3">
      <c r="R544" s="73"/>
    </row>
    <row r="545" spans="18:18" x14ac:dyDescent="0.3">
      <c r="R545" s="73"/>
    </row>
    <row r="546" spans="18:18" x14ac:dyDescent="0.3">
      <c r="R546" s="73"/>
    </row>
    <row r="547" spans="18:18" x14ac:dyDescent="0.3">
      <c r="R547" s="73"/>
    </row>
    <row r="548" spans="18:18" x14ac:dyDescent="0.3">
      <c r="R548" s="73"/>
    </row>
    <row r="549" spans="18:18" x14ac:dyDescent="0.3">
      <c r="R549" s="73"/>
    </row>
    <row r="550" spans="18:18" x14ac:dyDescent="0.3">
      <c r="R550" s="73"/>
    </row>
    <row r="551" spans="18:18" x14ac:dyDescent="0.3">
      <c r="R551" s="73"/>
    </row>
    <row r="552" spans="18:18" x14ac:dyDescent="0.3">
      <c r="R552" s="73"/>
    </row>
    <row r="553" spans="18:18" x14ac:dyDescent="0.3">
      <c r="R553" s="73"/>
    </row>
    <row r="554" spans="18:18" x14ac:dyDescent="0.3">
      <c r="R554" s="73"/>
    </row>
    <row r="555" spans="18:18" x14ac:dyDescent="0.3">
      <c r="R555" s="73"/>
    </row>
    <row r="556" spans="18:18" x14ac:dyDescent="0.3">
      <c r="R556" s="73"/>
    </row>
    <row r="557" spans="18:18" x14ac:dyDescent="0.3">
      <c r="R557" s="73"/>
    </row>
    <row r="558" spans="18:18" x14ac:dyDescent="0.3">
      <c r="R558" s="73"/>
    </row>
    <row r="559" spans="18:18" x14ac:dyDescent="0.3">
      <c r="R559" s="73"/>
    </row>
    <row r="560" spans="18:18" x14ac:dyDescent="0.3">
      <c r="R560" s="73"/>
    </row>
    <row r="561" spans="18:18" x14ac:dyDescent="0.3">
      <c r="R561" s="73"/>
    </row>
    <row r="562" spans="18:18" x14ac:dyDescent="0.3">
      <c r="R562" s="73"/>
    </row>
    <row r="563" spans="18:18" x14ac:dyDescent="0.3">
      <c r="R563" s="73"/>
    </row>
    <row r="564" spans="18:18" x14ac:dyDescent="0.3">
      <c r="R564" s="73"/>
    </row>
    <row r="565" spans="18:18" x14ac:dyDescent="0.3">
      <c r="R565" s="73"/>
    </row>
    <row r="566" spans="18:18" x14ac:dyDescent="0.3">
      <c r="R566" s="73"/>
    </row>
    <row r="567" spans="18:18" x14ac:dyDescent="0.3">
      <c r="R567" s="73"/>
    </row>
    <row r="568" spans="18:18" x14ac:dyDescent="0.3">
      <c r="R568" s="73"/>
    </row>
    <row r="569" spans="18:18" x14ac:dyDescent="0.3">
      <c r="R569" s="73"/>
    </row>
    <row r="570" spans="18:18" x14ac:dyDescent="0.3">
      <c r="R570" s="73"/>
    </row>
    <row r="571" spans="18:18" x14ac:dyDescent="0.3">
      <c r="R571" s="73"/>
    </row>
    <row r="572" spans="18:18" x14ac:dyDescent="0.3">
      <c r="R572" s="73"/>
    </row>
    <row r="573" spans="18:18" x14ac:dyDescent="0.3">
      <c r="R573" s="73"/>
    </row>
    <row r="574" spans="18:18" x14ac:dyDescent="0.3">
      <c r="R574" s="73"/>
    </row>
    <row r="575" spans="18:18" x14ac:dyDescent="0.3">
      <c r="R575" s="73"/>
    </row>
    <row r="576" spans="18:18" x14ac:dyDescent="0.3">
      <c r="R576" s="73"/>
    </row>
    <row r="577" spans="18:18" x14ac:dyDescent="0.3">
      <c r="R577" s="73"/>
    </row>
    <row r="578" spans="18:18" x14ac:dyDescent="0.3">
      <c r="R578" s="73"/>
    </row>
    <row r="579" spans="18:18" x14ac:dyDescent="0.3">
      <c r="R579" s="73"/>
    </row>
    <row r="580" spans="18:18" x14ac:dyDescent="0.3">
      <c r="R580" s="73"/>
    </row>
    <row r="581" spans="18:18" x14ac:dyDescent="0.3">
      <c r="R581" s="73"/>
    </row>
    <row r="582" spans="18:18" x14ac:dyDescent="0.3">
      <c r="R582" s="73"/>
    </row>
    <row r="583" spans="18:18" x14ac:dyDescent="0.3">
      <c r="R583" s="73"/>
    </row>
    <row r="584" spans="18:18" x14ac:dyDescent="0.3">
      <c r="R584" s="73"/>
    </row>
    <row r="585" spans="18:18" x14ac:dyDescent="0.3">
      <c r="R585" s="73"/>
    </row>
    <row r="586" spans="18:18" x14ac:dyDescent="0.3">
      <c r="R586" s="73"/>
    </row>
    <row r="587" spans="18:18" x14ac:dyDescent="0.3">
      <c r="R587" s="73"/>
    </row>
    <row r="588" spans="18:18" x14ac:dyDescent="0.3">
      <c r="R588" s="73"/>
    </row>
    <row r="589" spans="18:18" x14ac:dyDescent="0.3">
      <c r="R589" s="73"/>
    </row>
    <row r="590" spans="18:18" x14ac:dyDescent="0.3">
      <c r="R590" s="73"/>
    </row>
    <row r="591" spans="18:18" x14ac:dyDescent="0.3">
      <c r="R591" s="73"/>
    </row>
    <row r="592" spans="18:18" x14ac:dyDescent="0.3">
      <c r="R592" s="73"/>
    </row>
    <row r="593" spans="18:18" x14ac:dyDescent="0.3">
      <c r="R593" s="73"/>
    </row>
    <row r="594" spans="18:18" x14ac:dyDescent="0.3">
      <c r="R594" s="73"/>
    </row>
    <row r="595" spans="18:18" x14ac:dyDescent="0.3">
      <c r="R595" s="73"/>
    </row>
    <row r="596" spans="18:18" x14ac:dyDescent="0.3">
      <c r="R596" s="73"/>
    </row>
    <row r="597" spans="18:18" x14ac:dyDescent="0.3">
      <c r="R597" s="73"/>
    </row>
    <row r="598" spans="18:18" x14ac:dyDescent="0.3">
      <c r="R598" s="73"/>
    </row>
    <row r="599" spans="18:18" x14ac:dyDescent="0.3">
      <c r="R599" s="73"/>
    </row>
    <row r="600" spans="18:18" x14ac:dyDescent="0.3">
      <c r="R600" s="73"/>
    </row>
    <row r="601" spans="18:18" x14ac:dyDescent="0.3">
      <c r="R601" s="73"/>
    </row>
    <row r="602" spans="18:18" x14ac:dyDescent="0.3">
      <c r="R602" s="73"/>
    </row>
    <row r="603" spans="18:18" x14ac:dyDescent="0.3">
      <c r="R603" s="73"/>
    </row>
    <row r="604" spans="18:18" x14ac:dyDescent="0.3">
      <c r="R604" s="73"/>
    </row>
    <row r="605" spans="18:18" x14ac:dyDescent="0.3">
      <c r="R605" s="73"/>
    </row>
    <row r="606" spans="18:18" x14ac:dyDescent="0.3">
      <c r="R606" s="73"/>
    </row>
    <row r="607" spans="18:18" x14ac:dyDescent="0.3">
      <c r="R607" s="73"/>
    </row>
    <row r="608" spans="18:18" x14ac:dyDescent="0.3">
      <c r="R608" s="73"/>
    </row>
    <row r="609" spans="18:18" x14ac:dyDescent="0.3">
      <c r="R609" s="73"/>
    </row>
    <row r="610" spans="18:18" x14ac:dyDescent="0.3">
      <c r="R610" s="73"/>
    </row>
    <row r="611" spans="18:18" x14ac:dyDescent="0.3">
      <c r="R611" s="73"/>
    </row>
    <row r="612" spans="18:18" x14ac:dyDescent="0.3">
      <c r="R612" s="73"/>
    </row>
    <row r="613" spans="18:18" x14ac:dyDescent="0.3">
      <c r="R613" s="73"/>
    </row>
    <row r="614" spans="18:18" x14ac:dyDescent="0.3">
      <c r="R614" s="73"/>
    </row>
    <row r="615" spans="18:18" x14ac:dyDescent="0.3">
      <c r="R615" s="73"/>
    </row>
    <row r="616" spans="18:18" x14ac:dyDescent="0.3">
      <c r="R616" s="73"/>
    </row>
    <row r="617" spans="18:18" x14ac:dyDescent="0.3">
      <c r="R617" s="73"/>
    </row>
    <row r="618" spans="18:18" x14ac:dyDescent="0.3">
      <c r="R618" s="73"/>
    </row>
    <row r="619" spans="18:18" x14ac:dyDescent="0.3">
      <c r="R619" s="73"/>
    </row>
    <row r="620" spans="18:18" x14ac:dyDescent="0.3">
      <c r="R620" s="73"/>
    </row>
    <row r="621" spans="18:18" x14ac:dyDescent="0.3">
      <c r="R621" s="73"/>
    </row>
    <row r="622" spans="18:18" x14ac:dyDescent="0.3">
      <c r="R622" s="73"/>
    </row>
    <row r="623" spans="18:18" x14ac:dyDescent="0.3">
      <c r="R623" s="73"/>
    </row>
    <row r="624" spans="18:18" x14ac:dyDescent="0.3">
      <c r="R624" s="73"/>
    </row>
    <row r="625" spans="18:18" x14ac:dyDescent="0.3">
      <c r="R625" s="73"/>
    </row>
    <row r="626" spans="18:18" x14ac:dyDescent="0.3">
      <c r="R626" s="73"/>
    </row>
    <row r="627" spans="18:18" x14ac:dyDescent="0.3">
      <c r="R627" s="73"/>
    </row>
    <row r="628" spans="18:18" x14ac:dyDescent="0.3">
      <c r="R628" s="73"/>
    </row>
    <row r="629" spans="18:18" x14ac:dyDescent="0.3">
      <c r="R629" s="73"/>
    </row>
    <row r="630" spans="18:18" x14ac:dyDescent="0.3">
      <c r="R630" s="73"/>
    </row>
    <row r="631" spans="18:18" x14ac:dyDescent="0.3">
      <c r="R631" s="73"/>
    </row>
    <row r="632" spans="18:18" x14ac:dyDescent="0.3">
      <c r="R632" s="73"/>
    </row>
    <row r="633" spans="18:18" x14ac:dyDescent="0.3">
      <c r="R633" s="73"/>
    </row>
    <row r="634" spans="18:18" x14ac:dyDescent="0.3">
      <c r="R634" s="73"/>
    </row>
    <row r="635" spans="18:18" x14ac:dyDescent="0.3">
      <c r="R635" s="73"/>
    </row>
    <row r="636" spans="18:18" x14ac:dyDescent="0.3">
      <c r="R636" s="73"/>
    </row>
    <row r="637" spans="18:18" x14ac:dyDescent="0.3">
      <c r="R637" s="73"/>
    </row>
    <row r="638" spans="18:18" x14ac:dyDescent="0.3">
      <c r="R638" s="73"/>
    </row>
    <row r="639" spans="18:18" x14ac:dyDescent="0.3">
      <c r="R639" s="73"/>
    </row>
    <row r="640" spans="18:18" x14ac:dyDescent="0.3">
      <c r="R640" s="73"/>
    </row>
    <row r="641" spans="18:18" x14ac:dyDescent="0.3">
      <c r="R641" s="73"/>
    </row>
    <row r="642" spans="18:18" x14ac:dyDescent="0.3">
      <c r="R642" s="73"/>
    </row>
    <row r="643" spans="18:18" x14ac:dyDescent="0.3">
      <c r="R643" s="73"/>
    </row>
    <row r="644" spans="18:18" x14ac:dyDescent="0.3">
      <c r="R644" s="73"/>
    </row>
    <row r="645" spans="18:18" x14ac:dyDescent="0.3">
      <c r="R645" s="73"/>
    </row>
    <row r="646" spans="18:18" x14ac:dyDescent="0.3">
      <c r="R646" s="73"/>
    </row>
    <row r="647" spans="18:18" x14ac:dyDescent="0.3">
      <c r="R647" s="73"/>
    </row>
    <row r="648" spans="18:18" x14ac:dyDescent="0.3">
      <c r="R648" s="73"/>
    </row>
    <row r="649" spans="18:18" x14ac:dyDescent="0.3">
      <c r="R649" s="73"/>
    </row>
    <row r="650" spans="18:18" x14ac:dyDescent="0.3">
      <c r="R650" s="73"/>
    </row>
    <row r="651" spans="18:18" x14ac:dyDescent="0.3">
      <c r="R651" s="73"/>
    </row>
    <row r="652" spans="18:18" x14ac:dyDescent="0.3">
      <c r="R652" s="73"/>
    </row>
    <row r="653" spans="18:18" x14ac:dyDescent="0.3">
      <c r="R653" s="73"/>
    </row>
    <row r="654" spans="18:18" x14ac:dyDescent="0.3">
      <c r="R654" s="73"/>
    </row>
    <row r="655" spans="18:18" x14ac:dyDescent="0.3">
      <c r="R655" s="73"/>
    </row>
    <row r="656" spans="18:18" x14ac:dyDescent="0.3">
      <c r="R656" s="73"/>
    </row>
    <row r="657" spans="18:18" x14ac:dyDescent="0.3">
      <c r="R657" s="73"/>
    </row>
    <row r="658" spans="18:18" x14ac:dyDescent="0.3">
      <c r="R658" s="73"/>
    </row>
    <row r="659" spans="18:18" x14ac:dyDescent="0.3">
      <c r="R659" s="73"/>
    </row>
    <row r="660" spans="18:18" x14ac:dyDescent="0.3">
      <c r="R660" s="73"/>
    </row>
    <row r="661" spans="18:18" x14ac:dyDescent="0.3">
      <c r="R661" s="73"/>
    </row>
    <row r="662" spans="18:18" x14ac:dyDescent="0.3">
      <c r="R662" s="73"/>
    </row>
    <row r="663" spans="18:18" x14ac:dyDescent="0.3">
      <c r="R663" s="73"/>
    </row>
    <row r="664" spans="18:18" x14ac:dyDescent="0.3">
      <c r="R664" s="73"/>
    </row>
    <row r="665" spans="18:18" x14ac:dyDescent="0.3">
      <c r="R665" s="73"/>
    </row>
    <row r="666" spans="18:18" x14ac:dyDescent="0.3">
      <c r="R666" s="73"/>
    </row>
    <row r="667" spans="18:18" x14ac:dyDescent="0.3">
      <c r="R667" s="73"/>
    </row>
    <row r="668" spans="18:18" x14ac:dyDescent="0.3">
      <c r="R668" s="73"/>
    </row>
    <row r="669" spans="18:18" x14ac:dyDescent="0.3">
      <c r="R669" s="73"/>
    </row>
    <row r="670" spans="18:18" x14ac:dyDescent="0.3">
      <c r="R670" s="73"/>
    </row>
    <row r="671" spans="18:18" x14ac:dyDescent="0.3">
      <c r="R671" s="73"/>
    </row>
    <row r="672" spans="18:18" x14ac:dyDescent="0.3">
      <c r="R672" s="73"/>
    </row>
    <row r="673" spans="18:18" x14ac:dyDescent="0.3">
      <c r="R673" s="73"/>
    </row>
    <row r="674" spans="18:18" x14ac:dyDescent="0.3">
      <c r="R674" s="73"/>
    </row>
    <row r="675" spans="18:18" x14ac:dyDescent="0.3">
      <c r="R675" s="73"/>
    </row>
    <row r="676" spans="18:18" x14ac:dyDescent="0.3">
      <c r="R676" s="73"/>
    </row>
    <row r="677" spans="18:18" x14ac:dyDescent="0.3">
      <c r="R677" s="73"/>
    </row>
    <row r="678" spans="18:18" x14ac:dyDescent="0.3">
      <c r="R678" s="73"/>
    </row>
    <row r="679" spans="18:18" x14ac:dyDescent="0.3">
      <c r="R679" s="73"/>
    </row>
    <row r="680" spans="18:18" x14ac:dyDescent="0.3">
      <c r="R680" s="73"/>
    </row>
    <row r="681" spans="18:18" x14ac:dyDescent="0.3">
      <c r="R681" s="73"/>
    </row>
    <row r="682" spans="18:18" x14ac:dyDescent="0.3">
      <c r="R682" s="73"/>
    </row>
    <row r="683" spans="18:18" x14ac:dyDescent="0.3">
      <c r="R683" s="73"/>
    </row>
    <row r="684" spans="18:18" x14ac:dyDescent="0.3">
      <c r="R684" s="73"/>
    </row>
    <row r="685" spans="18:18" x14ac:dyDescent="0.3">
      <c r="R685" s="73"/>
    </row>
    <row r="686" spans="18:18" x14ac:dyDescent="0.3">
      <c r="R686" s="73"/>
    </row>
    <row r="687" spans="18:18" x14ac:dyDescent="0.3">
      <c r="R687" s="73"/>
    </row>
    <row r="688" spans="18:18" x14ac:dyDescent="0.3">
      <c r="R688" s="73"/>
    </row>
    <row r="689" spans="18:18" x14ac:dyDescent="0.3">
      <c r="R689" s="73"/>
    </row>
    <row r="690" spans="18:18" x14ac:dyDescent="0.3">
      <c r="R690" s="73"/>
    </row>
    <row r="691" spans="18:18" x14ac:dyDescent="0.3">
      <c r="R691" s="73"/>
    </row>
    <row r="692" spans="18:18" x14ac:dyDescent="0.3">
      <c r="R692" s="73"/>
    </row>
    <row r="693" spans="18:18" x14ac:dyDescent="0.3">
      <c r="R693" s="73"/>
    </row>
    <row r="694" spans="18:18" x14ac:dyDescent="0.3">
      <c r="R694" s="73"/>
    </row>
    <row r="695" spans="18:18" x14ac:dyDescent="0.3">
      <c r="R695" s="73"/>
    </row>
    <row r="696" spans="18:18" x14ac:dyDescent="0.3">
      <c r="R696" s="73"/>
    </row>
    <row r="697" spans="18:18" x14ac:dyDescent="0.3">
      <c r="R697" s="73"/>
    </row>
    <row r="698" spans="18:18" x14ac:dyDescent="0.3">
      <c r="R698" s="73"/>
    </row>
    <row r="699" spans="18:18" x14ac:dyDescent="0.3">
      <c r="R699" s="73"/>
    </row>
    <row r="700" spans="18:18" x14ac:dyDescent="0.3">
      <c r="R700" s="73"/>
    </row>
    <row r="701" spans="18:18" x14ac:dyDescent="0.3">
      <c r="R701" s="73"/>
    </row>
    <row r="702" spans="18:18" x14ac:dyDescent="0.3">
      <c r="R702" s="73"/>
    </row>
    <row r="703" spans="18:18" x14ac:dyDescent="0.3">
      <c r="R703" s="73"/>
    </row>
    <row r="704" spans="18:18" x14ac:dyDescent="0.3">
      <c r="R704" s="73"/>
    </row>
    <row r="705" spans="18:18" x14ac:dyDescent="0.3">
      <c r="R705" s="73"/>
    </row>
    <row r="706" spans="18:18" x14ac:dyDescent="0.3">
      <c r="R706" s="73"/>
    </row>
    <row r="707" spans="18:18" x14ac:dyDescent="0.3">
      <c r="R707" s="73"/>
    </row>
    <row r="708" spans="18:18" x14ac:dyDescent="0.3">
      <c r="R708" s="73"/>
    </row>
    <row r="709" spans="18:18" x14ac:dyDescent="0.3">
      <c r="R709" s="73"/>
    </row>
    <row r="710" spans="18:18" x14ac:dyDescent="0.3">
      <c r="R710" s="73"/>
    </row>
    <row r="711" spans="18:18" x14ac:dyDescent="0.3">
      <c r="R711" s="73"/>
    </row>
    <row r="712" spans="18:18" x14ac:dyDescent="0.3">
      <c r="R712" s="73"/>
    </row>
    <row r="713" spans="18:18" x14ac:dyDescent="0.3">
      <c r="R713" s="73"/>
    </row>
    <row r="714" spans="18:18" x14ac:dyDescent="0.3">
      <c r="R714" s="73"/>
    </row>
    <row r="715" spans="18:18" x14ac:dyDescent="0.3">
      <c r="R715" s="73"/>
    </row>
    <row r="716" spans="18:18" x14ac:dyDescent="0.3">
      <c r="R716" s="73"/>
    </row>
    <row r="717" spans="18:18" x14ac:dyDescent="0.3">
      <c r="R717" s="73"/>
    </row>
    <row r="718" spans="18:18" x14ac:dyDescent="0.3">
      <c r="R718" s="73"/>
    </row>
    <row r="719" spans="18:18" x14ac:dyDescent="0.3">
      <c r="R719" s="73"/>
    </row>
    <row r="720" spans="18:18" x14ac:dyDescent="0.3">
      <c r="R720" s="73"/>
    </row>
    <row r="721" spans="18:18" x14ac:dyDescent="0.3">
      <c r="R721" s="73"/>
    </row>
    <row r="722" spans="18:18" x14ac:dyDescent="0.3">
      <c r="R722" s="73"/>
    </row>
    <row r="723" spans="18:18" x14ac:dyDescent="0.3">
      <c r="R723" s="73"/>
    </row>
    <row r="724" spans="18:18" x14ac:dyDescent="0.3">
      <c r="R724" s="73"/>
    </row>
    <row r="725" spans="18:18" x14ac:dyDescent="0.3">
      <c r="R725" s="73"/>
    </row>
    <row r="726" spans="18:18" x14ac:dyDescent="0.3">
      <c r="R726" s="73"/>
    </row>
    <row r="727" spans="18:18" x14ac:dyDescent="0.3">
      <c r="R727" s="73"/>
    </row>
    <row r="728" spans="18:18" x14ac:dyDescent="0.3">
      <c r="R728" s="73"/>
    </row>
    <row r="729" spans="18:18" x14ac:dyDescent="0.3">
      <c r="R729" s="73"/>
    </row>
    <row r="730" spans="18:18" x14ac:dyDescent="0.3">
      <c r="R730" s="73"/>
    </row>
    <row r="731" spans="18:18" x14ac:dyDescent="0.3">
      <c r="R731" s="73"/>
    </row>
    <row r="732" spans="18:18" x14ac:dyDescent="0.3">
      <c r="R732" s="73"/>
    </row>
    <row r="733" spans="18:18" x14ac:dyDescent="0.3">
      <c r="R733" s="73"/>
    </row>
    <row r="734" spans="18:18" x14ac:dyDescent="0.3">
      <c r="R734" s="73"/>
    </row>
    <row r="735" spans="18:18" x14ac:dyDescent="0.3">
      <c r="R735" s="73"/>
    </row>
    <row r="736" spans="18:18" x14ac:dyDescent="0.3">
      <c r="R736" s="73"/>
    </row>
    <row r="737" spans="18:18" x14ac:dyDescent="0.3">
      <c r="R737" s="73"/>
    </row>
    <row r="738" spans="18:18" x14ac:dyDescent="0.3">
      <c r="R738" s="73"/>
    </row>
    <row r="739" spans="18:18" x14ac:dyDescent="0.3">
      <c r="R739" s="73"/>
    </row>
    <row r="740" spans="18:18" x14ac:dyDescent="0.3">
      <c r="R740" s="73"/>
    </row>
    <row r="741" spans="18:18" x14ac:dyDescent="0.3">
      <c r="R741" s="73"/>
    </row>
    <row r="742" spans="18:18" x14ac:dyDescent="0.3">
      <c r="R742" s="73"/>
    </row>
    <row r="743" spans="18:18" x14ac:dyDescent="0.3">
      <c r="R743" s="73"/>
    </row>
    <row r="744" spans="18:18" x14ac:dyDescent="0.3">
      <c r="R744" s="73"/>
    </row>
    <row r="745" spans="18:18" x14ac:dyDescent="0.3">
      <c r="R745" s="73"/>
    </row>
    <row r="746" spans="18:18" x14ac:dyDescent="0.3">
      <c r="R746" s="73"/>
    </row>
    <row r="747" spans="18:18" x14ac:dyDescent="0.3">
      <c r="R747" s="73"/>
    </row>
    <row r="748" spans="18:18" x14ac:dyDescent="0.3">
      <c r="R748" s="73"/>
    </row>
    <row r="749" spans="18:18" x14ac:dyDescent="0.3">
      <c r="R749" s="73"/>
    </row>
    <row r="750" spans="18:18" x14ac:dyDescent="0.3">
      <c r="R750" s="73"/>
    </row>
    <row r="751" spans="18:18" x14ac:dyDescent="0.3">
      <c r="R751" s="73"/>
    </row>
    <row r="752" spans="18:18" x14ac:dyDescent="0.3">
      <c r="R752" s="73"/>
    </row>
    <row r="753" spans="18:18" x14ac:dyDescent="0.3">
      <c r="R753" s="73"/>
    </row>
    <row r="754" spans="18:18" x14ac:dyDescent="0.3">
      <c r="R754" s="73"/>
    </row>
    <row r="755" spans="18:18" x14ac:dyDescent="0.3">
      <c r="R755" s="73"/>
    </row>
    <row r="756" spans="18:18" x14ac:dyDescent="0.3">
      <c r="R756" s="73"/>
    </row>
    <row r="757" spans="18:18" x14ac:dyDescent="0.3">
      <c r="R757" s="73"/>
    </row>
    <row r="758" spans="18:18" x14ac:dyDescent="0.3">
      <c r="R758" s="73"/>
    </row>
    <row r="759" spans="18:18" x14ac:dyDescent="0.3">
      <c r="R759" s="73"/>
    </row>
    <row r="760" spans="18:18" x14ac:dyDescent="0.3">
      <c r="R760" s="73"/>
    </row>
    <row r="761" spans="18:18" x14ac:dyDescent="0.3">
      <c r="R761" s="73"/>
    </row>
    <row r="762" spans="18:18" x14ac:dyDescent="0.3">
      <c r="R762" s="73"/>
    </row>
    <row r="763" spans="18:18" x14ac:dyDescent="0.3">
      <c r="R763" s="73"/>
    </row>
    <row r="764" spans="18:18" x14ac:dyDescent="0.3">
      <c r="R764" s="73"/>
    </row>
    <row r="765" spans="18:18" x14ac:dyDescent="0.3">
      <c r="R765" s="73"/>
    </row>
    <row r="766" spans="18:18" x14ac:dyDescent="0.3">
      <c r="R766" s="73"/>
    </row>
    <row r="767" spans="18:18" x14ac:dyDescent="0.3">
      <c r="R767" s="73"/>
    </row>
    <row r="768" spans="18:18" x14ac:dyDescent="0.3">
      <c r="R768" s="73"/>
    </row>
    <row r="769" spans="18:18" x14ac:dyDescent="0.3">
      <c r="R769" s="73"/>
    </row>
    <row r="770" spans="18:18" x14ac:dyDescent="0.3">
      <c r="R770" s="73"/>
    </row>
    <row r="771" spans="18:18" x14ac:dyDescent="0.3">
      <c r="R771" s="73"/>
    </row>
    <row r="772" spans="18:18" x14ac:dyDescent="0.3">
      <c r="R772" s="73"/>
    </row>
    <row r="773" spans="18:18" x14ac:dyDescent="0.3">
      <c r="R773" s="73"/>
    </row>
    <row r="774" spans="18:18" x14ac:dyDescent="0.3">
      <c r="R774" s="73"/>
    </row>
    <row r="775" spans="18:18" x14ac:dyDescent="0.3">
      <c r="R775" s="73"/>
    </row>
    <row r="776" spans="18:18" x14ac:dyDescent="0.3">
      <c r="R776" s="73"/>
    </row>
    <row r="777" spans="18:18" x14ac:dyDescent="0.3">
      <c r="R777" s="73"/>
    </row>
    <row r="778" spans="18:18" x14ac:dyDescent="0.3">
      <c r="R778" s="73"/>
    </row>
    <row r="779" spans="18:18" x14ac:dyDescent="0.3">
      <c r="R779" s="73"/>
    </row>
    <row r="780" spans="18:18" x14ac:dyDescent="0.3">
      <c r="R780" s="73"/>
    </row>
    <row r="781" spans="18:18" x14ac:dyDescent="0.3">
      <c r="R781" s="73"/>
    </row>
    <row r="782" spans="18:18" x14ac:dyDescent="0.3">
      <c r="R782" s="73"/>
    </row>
    <row r="783" spans="18:18" x14ac:dyDescent="0.3">
      <c r="R783" s="73"/>
    </row>
    <row r="784" spans="18:18" x14ac:dyDescent="0.3">
      <c r="R784" s="73"/>
    </row>
    <row r="785" spans="18:18" x14ac:dyDescent="0.3">
      <c r="R785" s="73"/>
    </row>
    <row r="786" spans="18:18" x14ac:dyDescent="0.3">
      <c r="R786" s="73"/>
    </row>
    <row r="787" spans="18:18" x14ac:dyDescent="0.3">
      <c r="R787" s="73"/>
    </row>
    <row r="788" spans="18:18" x14ac:dyDescent="0.3">
      <c r="R788" s="73"/>
    </row>
    <row r="789" spans="18:18" x14ac:dyDescent="0.3">
      <c r="R789" s="73"/>
    </row>
    <row r="790" spans="18:18" x14ac:dyDescent="0.3">
      <c r="R790" s="73"/>
    </row>
    <row r="791" spans="18:18" x14ac:dyDescent="0.3">
      <c r="R791" s="73"/>
    </row>
    <row r="792" spans="18:18" x14ac:dyDescent="0.3">
      <c r="R792" s="73"/>
    </row>
    <row r="793" spans="18:18" x14ac:dyDescent="0.3">
      <c r="R793" s="73"/>
    </row>
    <row r="794" spans="18:18" x14ac:dyDescent="0.3">
      <c r="R794" s="73"/>
    </row>
    <row r="795" spans="18:18" x14ac:dyDescent="0.3">
      <c r="R795" s="73"/>
    </row>
    <row r="796" spans="18:18" x14ac:dyDescent="0.3">
      <c r="R796" s="73"/>
    </row>
    <row r="797" spans="18:18" x14ac:dyDescent="0.3">
      <c r="R797" s="73"/>
    </row>
    <row r="798" spans="18:18" x14ac:dyDescent="0.3">
      <c r="R798" s="73"/>
    </row>
    <row r="799" spans="18:18" x14ac:dyDescent="0.3">
      <c r="R799" s="73"/>
    </row>
    <row r="800" spans="18:18" x14ac:dyDescent="0.3">
      <c r="R800" s="73"/>
    </row>
    <row r="801" spans="18:18" x14ac:dyDescent="0.3">
      <c r="R801" s="73"/>
    </row>
    <row r="802" spans="18:18" x14ac:dyDescent="0.3">
      <c r="R802" s="73"/>
    </row>
    <row r="803" spans="18:18" x14ac:dyDescent="0.3">
      <c r="R803" s="73"/>
    </row>
    <row r="804" spans="18:18" x14ac:dyDescent="0.3">
      <c r="R804" s="73"/>
    </row>
    <row r="805" spans="18:18" x14ac:dyDescent="0.3">
      <c r="R805" s="73"/>
    </row>
    <row r="806" spans="18:18" x14ac:dyDescent="0.3">
      <c r="R806" s="73"/>
    </row>
    <row r="807" spans="18:18" x14ac:dyDescent="0.3">
      <c r="R807" s="73"/>
    </row>
    <row r="808" spans="18:18" x14ac:dyDescent="0.3">
      <c r="R808" s="73"/>
    </row>
    <row r="809" spans="18:18" x14ac:dyDescent="0.3">
      <c r="R809" s="73"/>
    </row>
    <row r="810" spans="18:18" x14ac:dyDescent="0.3">
      <c r="R810" s="73"/>
    </row>
    <row r="811" spans="18:18" x14ac:dyDescent="0.3">
      <c r="R811" s="73"/>
    </row>
    <row r="812" spans="18:18" x14ac:dyDescent="0.3">
      <c r="R812" s="73"/>
    </row>
    <row r="813" spans="18:18" x14ac:dyDescent="0.3">
      <c r="R813" s="73"/>
    </row>
    <row r="814" spans="18:18" x14ac:dyDescent="0.3">
      <c r="R814" s="73"/>
    </row>
    <row r="815" spans="18:18" x14ac:dyDescent="0.3">
      <c r="R815" s="73"/>
    </row>
    <row r="816" spans="18:18" x14ac:dyDescent="0.3">
      <c r="R816" s="73"/>
    </row>
    <row r="817" spans="18:18" x14ac:dyDescent="0.3">
      <c r="R817" s="73"/>
    </row>
    <row r="818" spans="18:18" x14ac:dyDescent="0.3">
      <c r="R818" s="73"/>
    </row>
    <row r="819" spans="18:18" x14ac:dyDescent="0.3">
      <c r="R819" s="73"/>
    </row>
    <row r="820" spans="18:18" x14ac:dyDescent="0.3">
      <c r="R820" s="73"/>
    </row>
    <row r="821" spans="18:18" x14ac:dyDescent="0.3">
      <c r="R821" s="73"/>
    </row>
    <row r="822" spans="18:18" x14ac:dyDescent="0.3">
      <c r="R822" s="73"/>
    </row>
    <row r="823" spans="18:18" x14ac:dyDescent="0.3">
      <c r="R823" s="73"/>
    </row>
    <row r="824" spans="18:18" x14ac:dyDescent="0.3">
      <c r="R824" s="73"/>
    </row>
    <row r="825" spans="18:18" x14ac:dyDescent="0.3">
      <c r="R825" s="73"/>
    </row>
    <row r="826" spans="18:18" x14ac:dyDescent="0.3">
      <c r="R826" s="73"/>
    </row>
    <row r="827" spans="18:18" x14ac:dyDescent="0.3">
      <c r="R827" s="73"/>
    </row>
    <row r="828" spans="18:18" x14ac:dyDescent="0.3">
      <c r="R828" s="73"/>
    </row>
    <row r="829" spans="18:18" x14ac:dyDescent="0.3">
      <c r="R829" s="73"/>
    </row>
    <row r="830" spans="18:18" x14ac:dyDescent="0.3">
      <c r="R830" s="73"/>
    </row>
    <row r="831" spans="18:18" x14ac:dyDescent="0.3">
      <c r="R831" s="73"/>
    </row>
    <row r="832" spans="18:18" x14ac:dyDescent="0.3">
      <c r="R832" s="73"/>
    </row>
    <row r="833" spans="18:18" x14ac:dyDescent="0.3">
      <c r="R833" s="73"/>
    </row>
    <row r="834" spans="18:18" x14ac:dyDescent="0.3">
      <c r="R834" s="73"/>
    </row>
    <row r="835" spans="18:18" x14ac:dyDescent="0.3">
      <c r="R835" s="73"/>
    </row>
    <row r="836" spans="18:18" x14ac:dyDescent="0.3">
      <c r="R836" s="73"/>
    </row>
    <row r="837" spans="18:18" x14ac:dyDescent="0.3">
      <c r="R837" s="73"/>
    </row>
    <row r="838" spans="18:18" x14ac:dyDescent="0.3">
      <c r="R838" s="73"/>
    </row>
    <row r="839" spans="18:18" x14ac:dyDescent="0.3">
      <c r="R839" s="73"/>
    </row>
    <row r="840" spans="18:18" x14ac:dyDescent="0.3">
      <c r="R840" s="73"/>
    </row>
    <row r="841" spans="18:18" x14ac:dyDescent="0.3">
      <c r="R841" s="73"/>
    </row>
    <row r="842" spans="18:18" x14ac:dyDescent="0.3">
      <c r="R842" s="73"/>
    </row>
    <row r="843" spans="18:18" x14ac:dyDescent="0.3">
      <c r="R843" s="73"/>
    </row>
    <row r="844" spans="18:18" x14ac:dyDescent="0.3">
      <c r="R844" s="73"/>
    </row>
    <row r="845" spans="18:18" x14ac:dyDescent="0.3">
      <c r="R845" s="73"/>
    </row>
    <row r="846" spans="18:18" x14ac:dyDescent="0.3">
      <c r="R846" s="73"/>
    </row>
    <row r="847" spans="18:18" x14ac:dyDescent="0.3">
      <c r="R847" s="73"/>
    </row>
    <row r="848" spans="18:18" x14ac:dyDescent="0.3">
      <c r="R848" s="73"/>
    </row>
    <row r="849" spans="18:18" x14ac:dyDescent="0.3">
      <c r="R849" s="73"/>
    </row>
    <row r="850" spans="18:18" x14ac:dyDescent="0.3">
      <c r="R850" s="73"/>
    </row>
    <row r="851" spans="18:18" x14ac:dyDescent="0.3">
      <c r="R851" s="73"/>
    </row>
    <row r="852" spans="18:18" x14ac:dyDescent="0.3">
      <c r="R852" s="73"/>
    </row>
    <row r="853" spans="18:18" x14ac:dyDescent="0.3">
      <c r="R853" s="73"/>
    </row>
    <row r="854" spans="18:18" x14ac:dyDescent="0.3">
      <c r="R854" s="73"/>
    </row>
    <row r="855" spans="18:18" x14ac:dyDescent="0.3">
      <c r="R855" s="73"/>
    </row>
    <row r="856" spans="18:18" x14ac:dyDescent="0.3">
      <c r="R856" s="73"/>
    </row>
    <row r="857" spans="18:18" x14ac:dyDescent="0.3">
      <c r="R857" s="73"/>
    </row>
    <row r="858" spans="18:18" x14ac:dyDescent="0.3">
      <c r="R858" s="73"/>
    </row>
    <row r="859" spans="18:18" x14ac:dyDescent="0.3">
      <c r="R859" s="73"/>
    </row>
    <row r="860" spans="18:18" x14ac:dyDescent="0.3">
      <c r="R860" s="73"/>
    </row>
    <row r="861" spans="18:18" x14ac:dyDescent="0.3">
      <c r="R861" s="73"/>
    </row>
    <row r="862" spans="18:18" x14ac:dyDescent="0.3">
      <c r="R862" s="73"/>
    </row>
    <row r="863" spans="18:18" x14ac:dyDescent="0.3">
      <c r="R863" s="73"/>
    </row>
    <row r="864" spans="18:18" x14ac:dyDescent="0.3">
      <c r="R864" s="73"/>
    </row>
    <row r="865" spans="18:18" x14ac:dyDescent="0.3">
      <c r="R865" s="73"/>
    </row>
    <row r="866" spans="18:18" x14ac:dyDescent="0.3">
      <c r="R866" s="73"/>
    </row>
    <row r="867" spans="18:18" x14ac:dyDescent="0.3">
      <c r="R867" s="73"/>
    </row>
    <row r="868" spans="18:18" x14ac:dyDescent="0.3">
      <c r="R868" s="73"/>
    </row>
    <row r="869" spans="18:18" x14ac:dyDescent="0.3">
      <c r="R869" s="73"/>
    </row>
    <row r="870" spans="18:18" x14ac:dyDescent="0.3">
      <c r="R870" s="73"/>
    </row>
    <row r="871" spans="18:18" x14ac:dyDescent="0.3">
      <c r="R871" s="73"/>
    </row>
    <row r="872" spans="18:18" x14ac:dyDescent="0.3">
      <c r="R872" s="73"/>
    </row>
    <row r="873" spans="18:18" x14ac:dyDescent="0.3">
      <c r="R873" s="73"/>
    </row>
    <row r="874" spans="18:18" x14ac:dyDescent="0.3">
      <c r="R874" s="73"/>
    </row>
    <row r="875" spans="18:18" x14ac:dyDescent="0.3">
      <c r="R875" s="73"/>
    </row>
    <row r="876" spans="18:18" x14ac:dyDescent="0.3">
      <c r="R876" s="73"/>
    </row>
    <row r="877" spans="18:18" x14ac:dyDescent="0.3">
      <c r="R877" s="73"/>
    </row>
    <row r="878" spans="18:18" x14ac:dyDescent="0.3">
      <c r="R878" s="73"/>
    </row>
    <row r="879" spans="18:18" x14ac:dyDescent="0.3">
      <c r="R879" s="73"/>
    </row>
    <row r="880" spans="18:18" x14ac:dyDescent="0.3">
      <c r="R880" s="73"/>
    </row>
    <row r="881" spans="18:18" x14ac:dyDescent="0.3">
      <c r="R881" s="73"/>
    </row>
    <row r="882" spans="18:18" x14ac:dyDescent="0.3">
      <c r="R882" s="73"/>
    </row>
    <row r="883" spans="18:18" x14ac:dyDescent="0.3">
      <c r="R883" s="73"/>
    </row>
    <row r="884" spans="18:18" x14ac:dyDescent="0.3">
      <c r="R884" s="73"/>
    </row>
    <row r="885" spans="18:18" x14ac:dyDescent="0.3">
      <c r="R885" s="73"/>
    </row>
    <row r="886" spans="18:18" x14ac:dyDescent="0.3">
      <c r="R886" s="73"/>
    </row>
    <row r="887" spans="18:18" x14ac:dyDescent="0.3">
      <c r="R887" s="73"/>
    </row>
    <row r="888" spans="18:18" x14ac:dyDescent="0.3">
      <c r="R888" s="73"/>
    </row>
    <row r="889" spans="18:18" x14ac:dyDescent="0.3">
      <c r="R889" s="73"/>
    </row>
    <row r="890" spans="18:18" x14ac:dyDescent="0.3">
      <c r="R890" s="73"/>
    </row>
    <row r="891" spans="18:18" x14ac:dyDescent="0.3">
      <c r="R891" s="73"/>
    </row>
    <row r="892" spans="18:18" x14ac:dyDescent="0.3">
      <c r="R892" s="73"/>
    </row>
    <row r="893" spans="18:18" x14ac:dyDescent="0.3">
      <c r="R893" s="73"/>
    </row>
    <row r="894" spans="18:18" x14ac:dyDescent="0.3">
      <c r="R894" s="73"/>
    </row>
    <row r="895" spans="18:18" x14ac:dyDescent="0.3">
      <c r="R895" s="73"/>
    </row>
    <row r="896" spans="18:18" x14ac:dyDescent="0.3">
      <c r="R896" s="73"/>
    </row>
    <row r="897" spans="18:18" x14ac:dyDescent="0.3">
      <c r="R897" s="73"/>
    </row>
    <row r="898" spans="18:18" x14ac:dyDescent="0.3">
      <c r="R898" s="73"/>
    </row>
    <row r="899" spans="18:18" x14ac:dyDescent="0.3">
      <c r="R899" s="73"/>
    </row>
    <row r="900" spans="18:18" x14ac:dyDescent="0.3">
      <c r="R900" s="73"/>
    </row>
    <row r="901" spans="18:18" x14ac:dyDescent="0.3">
      <c r="R901" s="73"/>
    </row>
    <row r="902" spans="18:18" x14ac:dyDescent="0.3">
      <c r="R902" s="73"/>
    </row>
    <row r="903" spans="18:18" x14ac:dyDescent="0.3">
      <c r="R903" s="73"/>
    </row>
    <row r="904" spans="18:18" x14ac:dyDescent="0.3">
      <c r="R904" s="73"/>
    </row>
    <row r="905" spans="18:18" x14ac:dyDescent="0.3">
      <c r="R905" s="73"/>
    </row>
    <row r="906" spans="18:18" x14ac:dyDescent="0.3">
      <c r="R906" s="73"/>
    </row>
    <row r="907" spans="18:18" x14ac:dyDescent="0.3">
      <c r="R907" s="73"/>
    </row>
    <row r="908" spans="18:18" x14ac:dyDescent="0.3">
      <c r="R908" s="73"/>
    </row>
    <row r="909" spans="18:18" x14ac:dyDescent="0.3">
      <c r="R909" s="73"/>
    </row>
    <row r="910" spans="18:18" x14ac:dyDescent="0.3">
      <c r="R910" s="73"/>
    </row>
    <row r="911" spans="18:18" x14ac:dyDescent="0.3">
      <c r="R911" s="73"/>
    </row>
    <row r="912" spans="18:18" x14ac:dyDescent="0.3">
      <c r="R912" s="73"/>
    </row>
    <row r="913" spans="18:18" x14ac:dyDescent="0.3">
      <c r="R913" s="73"/>
    </row>
    <row r="914" spans="18:18" x14ac:dyDescent="0.3">
      <c r="R914" s="73"/>
    </row>
    <row r="915" spans="18:18" x14ac:dyDescent="0.3">
      <c r="R915" s="73"/>
    </row>
    <row r="916" spans="18:18" x14ac:dyDescent="0.3">
      <c r="R916" s="73"/>
    </row>
    <row r="917" spans="18:18" x14ac:dyDescent="0.3">
      <c r="R917" s="73"/>
    </row>
    <row r="918" spans="18:18" x14ac:dyDescent="0.3">
      <c r="R918" s="73"/>
    </row>
    <row r="919" spans="18:18" x14ac:dyDescent="0.3">
      <c r="R919" s="73"/>
    </row>
    <row r="920" spans="18:18" x14ac:dyDescent="0.3">
      <c r="R920" s="73"/>
    </row>
    <row r="921" spans="18:18" x14ac:dyDescent="0.3">
      <c r="R921" s="73"/>
    </row>
    <row r="922" spans="18:18" x14ac:dyDescent="0.3">
      <c r="R922" s="73"/>
    </row>
    <row r="923" spans="18:18" x14ac:dyDescent="0.3">
      <c r="R923" s="73"/>
    </row>
    <row r="924" spans="18:18" x14ac:dyDescent="0.3">
      <c r="R924" s="73"/>
    </row>
    <row r="925" spans="18:18" x14ac:dyDescent="0.3">
      <c r="R925" s="73"/>
    </row>
    <row r="926" spans="18:18" x14ac:dyDescent="0.3">
      <c r="R926" s="73"/>
    </row>
    <row r="927" spans="18:18" x14ac:dyDescent="0.3">
      <c r="R927" s="73"/>
    </row>
    <row r="928" spans="18:18" x14ac:dyDescent="0.3">
      <c r="R928" s="73"/>
    </row>
    <row r="929" spans="18:18" x14ac:dyDescent="0.3">
      <c r="R929" s="73"/>
    </row>
    <row r="930" spans="18:18" x14ac:dyDescent="0.3">
      <c r="R930" s="73"/>
    </row>
    <row r="931" spans="18:18" x14ac:dyDescent="0.3">
      <c r="R931" s="73"/>
    </row>
    <row r="932" spans="18:18" x14ac:dyDescent="0.3">
      <c r="R932" s="73"/>
    </row>
    <row r="933" spans="18:18" x14ac:dyDescent="0.3">
      <c r="R933" s="73"/>
    </row>
    <row r="934" spans="18:18" x14ac:dyDescent="0.3">
      <c r="R934" s="73"/>
    </row>
    <row r="935" spans="18:18" x14ac:dyDescent="0.3">
      <c r="R935" s="73"/>
    </row>
    <row r="936" spans="18:18" x14ac:dyDescent="0.3">
      <c r="R936" s="73"/>
    </row>
    <row r="937" spans="18:18" x14ac:dyDescent="0.3">
      <c r="R937" s="73"/>
    </row>
    <row r="938" spans="18:18" x14ac:dyDescent="0.3">
      <c r="R938" s="73"/>
    </row>
    <row r="939" spans="18:18" x14ac:dyDescent="0.3">
      <c r="R939" s="73"/>
    </row>
    <row r="940" spans="18:18" x14ac:dyDescent="0.3">
      <c r="R940" s="73"/>
    </row>
    <row r="941" spans="18:18" x14ac:dyDescent="0.3">
      <c r="R941" s="73"/>
    </row>
    <row r="942" spans="18:18" x14ac:dyDescent="0.3">
      <c r="R942" s="73"/>
    </row>
    <row r="943" spans="18:18" x14ac:dyDescent="0.3">
      <c r="R943" s="73"/>
    </row>
    <row r="944" spans="18:18" x14ac:dyDescent="0.3">
      <c r="R944" s="73"/>
    </row>
    <row r="945" spans="18:18" x14ac:dyDescent="0.3">
      <c r="R945" s="73"/>
    </row>
    <row r="946" spans="18:18" x14ac:dyDescent="0.3">
      <c r="R946" s="73"/>
    </row>
    <row r="947" spans="18:18" x14ac:dyDescent="0.3">
      <c r="R947" s="73"/>
    </row>
    <row r="948" spans="18:18" x14ac:dyDescent="0.3">
      <c r="R948" s="73"/>
    </row>
    <row r="949" spans="18:18" x14ac:dyDescent="0.3">
      <c r="R949" s="73"/>
    </row>
    <row r="950" spans="18:18" x14ac:dyDescent="0.3">
      <c r="R950" s="73"/>
    </row>
    <row r="951" spans="18:18" x14ac:dyDescent="0.3">
      <c r="R951" s="73"/>
    </row>
    <row r="952" spans="18:18" x14ac:dyDescent="0.3">
      <c r="R952" s="73"/>
    </row>
    <row r="953" spans="18:18" x14ac:dyDescent="0.3">
      <c r="R953" s="73"/>
    </row>
    <row r="954" spans="18:18" x14ac:dyDescent="0.3">
      <c r="R954" s="73"/>
    </row>
    <row r="955" spans="18:18" x14ac:dyDescent="0.3">
      <c r="R955" s="73"/>
    </row>
    <row r="956" spans="18:18" x14ac:dyDescent="0.3">
      <c r="R956" s="73"/>
    </row>
    <row r="957" spans="18:18" x14ac:dyDescent="0.3">
      <c r="R957" s="73"/>
    </row>
    <row r="958" spans="18:18" x14ac:dyDescent="0.3">
      <c r="R958" s="73"/>
    </row>
    <row r="959" spans="18:18" x14ac:dyDescent="0.3">
      <c r="R959" s="73"/>
    </row>
    <row r="960" spans="18:18" x14ac:dyDescent="0.3">
      <c r="R960" s="73"/>
    </row>
    <row r="961" spans="18:18" x14ac:dyDescent="0.3">
      <c r="R961" s="73"/>
    </row>
    <row r="962" spans="18:18" x14ac:dyDescent="0.3">
      <c r="R962" s="73"/>
    </row>
    <row r="963" spans="18:18" x14ac:dyDescent="0.3">
      <c r="R963" s="73"/>
    </row>
    <row r="964" spans="18:18" x14ac:dyDescent="0.3">
      <c r="R964" s="73"/>
    </row>
    <row r="965" spans="18:18" x14ac:dyDescent="0.3">
      <c r="R965" s="73"/>
    </row>
    <row r="966" spans="18:18" x14ac:dyDescent="0.3">
      <c r="R966" s="73"/>
    </row>
    <row r="967" spans="18:18" x14ac:dyDescent="0.3">
      <c r="R967" s="73"/>
    </row>
    <row r="968" spans="18:18" x14ac:dyDescent="0.3">
      <c r="R968" s="73"/>
    </row>
    <row r="969" spans="18:18" x14ac:dyDescent="0.3">
      <c r="R969" s="73"/>
    </row>
    <row r="970" spans="18:18" x14ac:dyDescent="0.3">
      <c r="R970" s="73"/>
    </row>
    <row r="971" spans="18:18" x14ac:dyDescent="0.3">
      <c r="R971" s="73"/>
    </row>
    <row r="972" spans="18:18" x14ac:dyDescent="0.3">
      <c r="R972" s="73"/>
    </row>
    <row r="973" spans="18:18" x14ac:dyDescent="0.3">
      <c r="R973" s="73"/>
    </row>
    <row r="974" spans="18:18" x14ac:dyDescent="0.3">
      <c r="R974" s="73"/>
    </row>
    <row r="975" spans="18:18" x14ac:dyDescent="0.3">
      <c r="R975" s="73"/>
    </row>
    <row r="976" spans="18:18" x14ac:dyDescent="0.3">
      <c r="R976" s="73"/>
    </row>
    <row r="977" spans="18:18" x14ac:dyDescent="0.3">
      <c r="R977" s="73"/>
    </row>
    <row r="978" spans="18:18" x14ac:dyDescent="0.3">
      <c r="R978" s="73"/>
    </row>
    <row r="979" spans="18:18" x14ac:dyDescent="0.3">
      <c r="R979" s="73"/>
    </row>
    <row r="980" spans="18:18" x14ac:dyDescent="0.3">
      <c r="R980" s="73"/>
    </row>
    <row r="981" spans="18:18" x14ac:dyDescent="0.3">
      <c r="R981" s="73"/>
    </row>
    <row r="982" spans="18:18" x14ac:dyDescent="0.3">
      <c r="R982" s="73"/>
    </row>
    <row r="983" spans="18:18" x14ac:dyDescent="0.3">
      <c r="R983" s="73"/>
    </row>
    <row r="984" spans="18:18" x14ac:dyDescent="0.3">
      <c r="R984" s="73"/>
    </row>
    <row r="985" spans="18:18" x14ac:dyDescent="0.3">
      <c r="R985" s="73"/>
    </row>
    <row r="986" spans="18:18" x14ac:dyDescent="0.3">
      <c r="R986" s="73"/>
    </row>
    <row r="987" spans="18:18" x14ac:dyDescent="0.3">
      <c r="R987" s="73"/>
    </row>
    <row r="988" spans="18:18" x14ac:dyDescent="0.3">
      <c r="R988" s="73"/>
    </row>
    <row r="989" spans="18:18" x14ac:dyDescent="0.3">
      <c r="R989" s="73"/>
    </row>
    <row r="990" spans="18:18" x14ac:dyDescent="0.3">
      <c r="R990" s="73"/>
    </row>
    <row r="991" spans="18:18" x14ac:dyDescent="0.3">
      <c r="R991" s="73"/>
    </row>
    <row r="992" spans="18:18" x14ac:dyDescent="0.3">
      <c r="R992" s="73"/>
    </row>
    <row r="993" spans="18:18" x14ac:dyDescent="0.3">
      <c r="R993" s="73"/>
    </row>
    <row r="994" spans="18:18" x14ac:dyDescent="0.3">
      <c r="R994" s="73"/>
    </row>
    <row r="995" spans="18:18" x14ac:dyDescent="0.3">
      <c r="R995" s="73"/>
    </row>
    <row r="996" spans="18:18" x14ac:dyDescent="0.3">
      <c r="R996" s="73"/>
    </row>
    <row r="997" spans="18:18" x14ac:dyDescent="0.3">
      <c r="R997" s="73"/>
    </row>
    <row r="998" spans="18:18" x14ac:dyDescent="0.3">
      <c r="R998" s="73"/>
    </row>
    <row r="999" spans="18:18" x14ac:dyDescent="0.3">
      <c r="R999" s="73"/>
    </row>
    <row r="1000" spans="18:18" x14ac:dyDescent="0.3">
      <c r="R1000" s="73"/>
    </row>
    <row r="1001" spans="18:18" x14ac:dyDescent="0.3">
      <c r="R1001" s="73"/>
    </row>
    <row r="1002" spans="18:18" x14ac:dyDescent="0.3">
      <c r="R1002" s="73"/>
    </row>
    <row r="1003" spans="18:18" x14ac:dyDescent="0.3">
      <c r="R1003" s="73"/>
    </row>
    <row r="1004" spans="18:18" x14ac:dyDescent="0.3">
      <c r="R1004" s="73"/>
    </row>
    <row r="1005" spans="18:18" x14ac:dyDescent="0.3">
      <c r="R1005" s="73"/>
    </row>
    <row r="1006" spans="18:18" x14ac:dyDescent="0.3">
      <c r="R1006" s="73"/>
    </row>
    <row r="1007" spans="18:18" x14ac:dyDescent="0.3">
      <c r="R1007" s="73"/>
    </row>
    <row r="1008" spans="18:18" x14ac:dyDescent="0.3">
      <c r="R1008" s="73"/>
    </row>
    <row r="1009" spans="18:18" x14ac:dyDescent="0.3">
      <c r="R1009" s="73"/>
    </row>
    <row r="1010" spans="18:18" x14ac:dyDescent="0.3">
      <c r="R1010" s="73"/>
    </row>
    <row r="1011" spans="18:18" x14ac:dyDescent="0.3">
      <c r="R1011" s="73"/>
    </row>
    <row r="1012" spans="18:18" x14ac:dyDescent="0.3">
      <c r="R1012" s="73"/>
    </row>
    <row r="1013" spans="18:18" x14ac:dyDescent="0.3">
      <c r="R1013" s="73"/>
    </row>
    <row r="1014" spans="18:18" x14ac:dyDescent="0.3">
      <c r="R1014" s="73"/>
    </row>
    <row r="1015" spans="18:18" x14ac:dyDescent="0.3">
      <c r="R1015" s="73"/>
    </row>
    <row r="1016" spans="18:18" x14ac:dyDescent="0.3">
      <c r="R1016" s="73"/>
    </row>
    <row r="1017" spans="18:18" x14ac:dyDescent="0.3">
      <c r="R1017" s="73"/>
    </row>
    <row r="1018" spans="18:18" x14ac:dyDescent="0.3">
      <c r="R1018" s="73"/>
    </row>
    <row r="1019" spans="18:18" x14ac:dyDescent="0.3">
      <c r="R1019" s="73"/>
    </row>
    <row r="1020" spans="18:18" x14ac:dyDescent="0.3">
      <c r="R1020" s="73"/>
    </row>
    <row r="1021" spans="18:18" x14ac:dyDescent="0.3">
      <c r="R1021" s="73"/>
    </row>
    <row r="1022" spans="18:18" x14ac:dyDescent="0.3">
      <c r="R1022" s="73"/>
    </row>
    <row r="1023" spans="18:18" x14ac:dyDescent="0.3">
      <c r="R1023" s="73"/>
    </row>
    <row r="1024" spans="18:18" x14ac:dyDescent="0.3">
      <c r="R1024" s="73"/>
    </row>
    <row r="1025" spans="18:18" x14ac:dyDescent="0.3">
      <c r="R1025" s="73"/>
    </row>
    <row r="1026" spans="18:18" x14ac:dyDescent="0.3">
      <c r="R1026" s="73"/>
    </row>
    <row r="1027" spans="18:18" x14ac:dyDescent="0.3">
      <c r="R1027" s="73"/>
    </row>
    <row r="1028" spans="18:18" x14ac:dyDescent="0.3">
      <c r="R1028" s="73"/>
    </row>
    <row r="1029" spans="18:18" x14ac:dyDescent="0.3">
      <c r="R1029" s="73"/>
    </row>
    <row r="1030" spans="18:18" x14ac:dyDescent="0.3">
      <c r="R1030" s="73"/>
    </row>
    <row r="1031" spans="18:18" x14ac:dyDescent="0.3">
      <c r="R1031" s="73"/>
    </row>
    <row r="1032" spans="18:18" x14ac:dyDescent="0.3">
      <c r="R1032" s="73"/>
    </row>
    <row r="1033" spans="18:18" x14ac:dyDescent="0.3">
      <c r="R1033" s="73"/>
    </row>
    <row r="1034" spans="18:18" x14ac:dyDescent="0.3">
      <c r="R1034" s="73"/>
    </row>
    <row r="1035" spans="18:18" x14ac:dyDescent="0.3">
      <c r="R1035" s="73"/>
    </row>
    <row r="1036" spans="18:18" x14ac:dyDescent="0.3">
      <c r="R1036" s="73"/>
    </row>
    <row r="1037" spans="18:18" x14ac:dyDescent="0.3">
      <c r="R1037" s="73"/>
    </row>
    <row r="1038" spans="18:18" x14ac:dyDescent="0.3">
      <c r="R1038" s="73"/>
    </row>
    <row r="1039" spans="18:18" x14ac:dyDescent="0.3">
      <c r="R1039" s="73"/>
    </row>
    <row r="1040" spans="18:18" x14ac:dyDescent="0.3">
      <c r="R1040" s="73"/>
    </row>
    <row r="1041" spans="18:18" x14ac:dyDescent="0.3">
      <c r="R1041" s="73"/>
    </row>
    <row r="1042" spans="18:18" x14ac:dyDescent="0.3">
      <c r="R1042" s="73"/>
    </row>
    <row r="1043" spans="18:18" x14ac:dyDescent="0.3">
      <c r="R1043" s="73"/>
    </row>
    <row r="1044" spans="18:18" x14ac:dyDescent="0.3">
      <c r="R1044" s="73"/>
    </row>
    <row r="1045" spans="18:18" x14ac:dyDescent="0.3">
      <c r="R1045" s="73"/>
    </row>
    <row r="1046" spans="18:18" x14ac:dyDescent="0.3">
      <c r="R1046" s="73"/>
    </row>
    <row r="1047" spans="18:18" x14ac:dyDescent="0.3">
      <c r="R1047" s="73"/>
    </row>
    <row r="1048" spans="18:18" x14ac:dyDescent="0.3">
      <c r="R1048" s="73"/>
    </row>
    <row r="1049" spans="18:18" x14ac:dyDescent="0.3">
      <c r="R1049" s="73"/>
    </row>
    <row r="1050" spans="18:18" x14ac:dyDescent="0.3">
      <c r="R1050" s="73"/>
    </row>
    <row r="1051" spans="18:18" x14ac:dyDescent="0.3">
      <c r="R1051" s="73"/>
    </row>
    <row r="1052" spans="18:18" x14ac:dyDescent="0.3">
      <c r="R1052" s="73"/>
    </row>
    <row r="1053" spans="18:18" x14ac:dyDescent="0.3">
      <c r="R1053" s="73"/>
    </row>
    <row r="1054" spans="18:18" x14ac:dyDescent="0.3">
      <c r="R1054" s="73"/>
    </row>
    <row r="1055" spans="18:18" x14ac:dyDescent="0.3">
      <c r="R1055" s="73"/>
    </row>
    <row r="1056" spans="18:18" x14ac:dyDescent="0.3">
      <c r="R1056" s="73"/>
    </row>
    <row r="1057" spans="18:18" x14ac:dyDescent="0.3">
      <c r="R1057" s="73"/>
    </row>
    <row r="1058" spans="18:18" x14ac:dyDescent="0.3">
      <c r="R1058" s="73"/>
    </row>
    <row r="1059" spans="18:18" x14ac:dyDescent="0.3">
      <c r="R1059" s="73"/>
    </row>
    <row r="1060" spans="18:18" x14ac:dyDescent="0.3">
      <c r="R1060" s="73"/>
    </row>
    <row r="1061" spans="18:18" x14ac:dyDescent="0.3">
      <c r="R1061" s="73"/>
    </row>
    <row r="1062" spans="18:18" x14ac:dyDescent="0.3">
      <c r="R1062" s="73"/>
    </row>
    <row r="1063" spans="18:18" x14ac:dyDescent="0.3">
      <c r="R1063" s="73"/>
    </row>
    <row r="1064" spans="18:18" x14ac:dyDescent="0.3">
      <c r="R1064" s="73"/>
    </row>
    <row r="1065" spans="18:18" x14ac:dyDescent="0.3">
      <c r="R1065" s="73"/>
    </row>
    <row r="1066" spans="18:18" x14ac:dyDescent="0.3">
      <c r="R1066" s="73"/>
    </row>
    <row r="1067" spans="18:18" x14ac:dyDescent="0.3">
      <c r="R1067" s="73"/>
    </row>
    <row r="1068" spans="18:18" x14ac:dyDescent="0.3">
      <c r="R1068" s="73"/>
    </row>
    <row r="1069" spans="18:18" x14ac:dyDescent="0.3">
      <c r="R1069" s="73"/>
    </row>
    <row r="1070" spans="18:18" x14ac:dyDescent="0.3">
      <c r="R1070" s="73"/>
    </row>
    <row r="1071" spans="18:18" x14ac:dyDescent="0.3">
      <c r="R1071" s="73"/>
    </row>
    <row r="1072" spans="18:18" x14ac:dyDescent="0.3">
      <c r="R1072" s="73"/>
    </row>
    <row r="1073" spans="18:18" x14ac:dyDescent="0.3">
      <c r="R1073" s="73"/>
    </row>
    <row r="1074" spans="18:18" x14ac:dyDescent="0.3">
      <c r="R1074" s="73"/>
    </row>
    <row r="1075" spans="18:18" x14ac:dyDescent="0.3">
      <c r="R1075" s="73"/>
    </row>
    <row r="1076" spans="18:18" x14ac:dyDescent="0.3">
      <c r="R1076" s="73"/>
    </row>
    <row r="1077" spans="18:18" x14ac:dyDescent="0.3">
      <c r="R1077" s="73"/>
    </row>
    <row r="1078" spans="18:18" x14ac:dyDescent="0.3">
      <c r="R1078" s="73"/>
    </row>
    <row r="1079" spans="18:18" x14ac:dyDescent="0.3">
      <c r="R1079" s="73"/>
    </row>
    <row r="1080" spans="18:18" x14ac:dyDescent="0.3">
      <c r="R1080" s="73"/>
    </row>
    <row r="1081" spans="18:18" x14ac:dyDescent="0.3">
      <c r="R1081" s="73"/>
    </row>
    <row r="1082" spans="18:18" x14ac:dyDescent="0.3">
      <c r="R1082" s="73"/>
    </row>
    <row r="1083" spans="18:18" x14ac:dyDescent="0.3">
      <c r="R1083" s="73"/>
    </row>
    <row r="1084" spans="18:18" x14ac:dyDescent="0.3">
      <c r="R1084" s="73"/>
    </row>
    <row r="1085" spans="18:18" x14ac:dyDescent="0.3">
      <c r="R1085" s="73"/>
    </row>
    <row r="1086" spans="18:18" x14ac:dyDescent="0.3">
      <c r="R1086" s="73"/>
    </row>
    <row r="1087" spans="18:18" x14ac:dyDescent="0.3">
      <c r="R1087" s="73"/>
    </row>
    <row r="1088" spans="18:18" x14ac:dyDescent="0.3">
      <c r="R1088" s="73"/>
    </row>
    <row r="1089" spans="18:18" x14ac:dyDescent="0.3">
      <c r="R1089" s="73"/>
    </row>
    <row r="1090" spans="18:18" x14ac:dyDescent="0.3">
      <c r="R1090" s="73"/>
    </row>
    <row r="1091" spans="18:18" x14ac:dyDescent="0.3">
      <c r="R1091" s="73"/>
    </row>
    <row r="1092" spans="18:18" x14ac:dyDescent="0.3">
      <c r="R1092" s="73"/>
    </row>
    <row r="1093" spans="18:18" x14ac:dyDescent="0.3">
      <c r="R1093" s="73"/>
    </row>
    <row r="1094" spans="18:18" x14ac:dyDescent="0.3">
      <c r="R1094" s="73"/>
    </row>
    <row r="1095" spans="18:18" x14ac:dyDescent="0.3">
      <c r="R1095" s="73"/>
    </row>
    <row r="1096" spans="18:18" x14ac:dyDescent="0.3">
      <c r="R1096" s="73"/>
    </row>
    <row r="1097" spans="18:18" x14ac:dyDescent="0.3">
      <c r="R1097" s="73"/>
    </row>
    <row r="1098" spans="18:18" x14ac:dyDescent="0.3">
      <c r="R1098" s="73"/>
    </row>
    <row r="1099" spans="18:18" x14ac:dyDescent="0.3">
      <c r="R1099" s="73"/>
    </row>
    <row r="1100" spans="18:18" x14ac:dyDescent="0.3">
      <c r="R1100" s="73"/>
    </row>
    <row r="1101" spans="18:18" x14ac:dyDescent="0.3">
      <c r="R1101" s="73"/>
    </row>
    <row r="1102" spans="18:18" x14ac:dyDescent="0.3">
      <c r="R1102" s="73"/>
    </row>
    <row r="1103" spans="18:18" x14ac:dyDescent="0.3">
      <c r="R1103" s="73"/>
    </row>
    <row r="1104" spans="18:18" x14ac:dyDescent="0.3">
      <c r="R1104" s="73"/>
    </row>
    <row r="1105" spans="18:18" x14ac:dyDescent="0.3">
      <c r="R1105" s="73"/>
    </row>
    <row r="1106" spans="18:18" x14ac:dyDescent="0.3">
      <c r="R1106" s="73"/>
    </row>
    <row r="1107" spans="18:18" x14ac:dyDescent="0.3">
      <c r="R1107" s="73"/>
    </row>
    <row r="1108" spans="18:18" x14ac:dyDescent="0.3">
      <c r="R1108" s="73"/>
    </row>
    <row r="1109" spans="18:18" x14ac:dyDescent="0.3">
      <c r="R1109" s="73"/>
    </row>
    <row r="1110" spans="18:18" x14ac:dyDescent="0.3">
      <c r="R1110" s="73"/>
    </row>
    <row r="1111" spans="18:18" x14ac:dyDescent="0.3">
      <c r="R1111" s="73"/>
    </row>
    <row r="1112" spans="18:18" x14ac:dyDescent="0.3">
      <c r="R1112" s="73"/>
    </row>
    <row r="1113" spans="18:18" x14ac:dyDescent="0.3">
      <c r="R1113" s="73"/>
    </row>
    <row r="1114" spans="18:18" x14ac:dyDescent="0.3">
      <c r="R1114" s="73"/>
    </row>
    <row r="1115" spans="18:18" x14ac:dyDescent="0.3">
      <c r="R1115" s="73"/>
    </row>
    <row r="1116" spans="18:18" x14ac:dyDescent="0.3">
      <c r="R1116" s="73"/>
    </row>
    <row r="1117" spans="18:18" x14ac:dyDescent="0.3">
      <c r="R1117" s="73"/>
    </row>
    <row r="1118" spans="18:18" x14ac:dyDescent="0.3">
      <c r="R1118" s="73"/>
    </row>
    <row r="1119" spans="18:18" x14ac:dyDescent="0.3">
      <c r="R1119" s="73"/>
    </row>
    <row r="1120" spans="18:18" x14ac:dyDescent="0.3">
      <c r="R1120" s="73"/>
    </row>
    <row r="1121" spans="18:18" x14ac:dyDescent="0.3">
      <c r="R1121" s="73"/>
    </row>
    <row r="1122" spans="18:18" x14ac:dyDescent="0.3">
      <c r="R1122" s="73"/>
    </row>
    <row r="1123" spans="18:18" x14ac:dyDescent="0.3">
      <c r="R1123" s="73"/>
    </row>
    <row r="1124" spans="18:18" x14ac:dyDescent="0.3">
      <c r="R1124" s="73"/>
    </row>
    <row r="1125" spans="18:18" x14ac:dyDescent="0.3">
      <c r="R1125" s="73"/>
    </row>
    <row r="1126" spans="18:18" x14ac:dyDescent="0.3">
      <c r="R1126" s="73"/>
    </row>
    <row r="1127" spans="18:18" x14ac:dyDescent="0.3">
      <c r="R1127" s="73"/>
    </row>
    <row r="1128" spans="18:18" x14ac:dyDescent="0.3">
      <c r="R1128" s="73"/>
    </row>
    <row r="1129" spans="18:18" x14ac:dyDescent="0.3">
      <c r="R1129" s="73"/>
    </row>
    <row r="1130" spans="18:18" x14ac:dyDescent="0.3">
      <c r="R1130" s="73"/>
    </row>
    <row r="1131" spans="18:18" x14ac:dyDescent="0.3">
      <c r="R1131" s="73"/>
    </row>
    <row r="1132" spans="18:18" x14ac:dyDescent="0.3">
      <c r="R1132" s="73"/>
    </row>
    <row r="1133" spans="18:18" x14ac:dyDescent="0.3">
      <c r="R1133" s="73"/>
    </row>
    <row r="1134" spans="18:18" x14ac:dyDescent="0.3">
      <c r="R1134" s="73"/>
    </row>
    <row r="1135" spans="18:18" x14ac:dyDescent="0.3">
      <c r="R1135" s="73"/>
    </row>
    <row r="1136" spans="18:18" x14ac:dyDescent="0.3">
      <c r="R1136" s="73"/>
    </row>
    <row r="1137" spans="18:18" x14ac:dyDescent="0.3">
      <c r="R1137" s="73"/>
    </row>
    <row r="1138" spans="18:18" x14ac:dyDescent="0.3">
      <c r="R1138" s="73"/>
    </row>
    <row r="1139" spans="18:18" x14ac:dyDescent="0.3">
      <c r="R1139" s="73"/>
    </row>
    <row r="1140" spans="18:18" x14ac:dyDescent="0.3">
      <c r="R1140" s="73"/>
    </row>
    <row r="1141" spans="18:18" x14ac:dyDescent="0.3">
      <c r="R1141" s="73"/>
    </row>
    <row r="1142" spans="18:18" x14ac:dyDescent="0.3">
      <c r="R1142" s="73"/>
    </row>
    <row r="1143" spans="18:18" x14ac:dyDescent="0.3">
      <c r="R1143" s="73"/>
    </row>
    <row r="1144" spans="18:18" x14ac:dyDescent="0.3">
      <c r="R1144" s="73"/>
    </row>
    <row r="1145" spans="18:18" x14ac:dyDescent="0.3">
      <c r="R1145" s="73"/>
    </row>
    <row r="1146" spans="18:18" x14ac:dyDescent="0.3">
      <c r="R1146" s="73"/>
    </row>
    <row r="1147" spans="18:18" x14ac:dyDescent="0.3">
      <c r="R1147" s="73"/>
    </row>
    <row r="1148" spans="18:18" x14ac:dyDescent="0.3">
      <c r="R1148" s="73"/>
    </row>
    <row r="1149" spans="18:18" x14ac:dyDescent="0.3">
      <c r="R1149" s="73"/>
    </row>
    <row r="1150" spans="18:18" x14ac:dyDescent="0.3">
      <c r="R1150" s="73"/>
    </row>
    <row r="1151" spans="18:18" x14ac:dyDescent="0.3">
      <c r="R1151" s="73"/>
    </row>
    <row r="1152" spans="18:18" x14ac:dyDescent="0.3">
      <c r="R1152" s="73"/>
    </row>
    <row r="1153" spans="18:18" x14ac:dyDescent="0.3">
      <c r="R1153" s="73"/>
    </row>
    <row r="1154" spans="18:18" x14ac:dyDescent="0.3">
      <c r="R1154" s="73"/>
    </row>
    <row r="1155" spans="18:18" x14ac:dyDescent="0.3">
      <c r="R1155" s="73"/>
    </row>
    <row r="1156" spans="18:18" x14ac:dyDescent="0.3">
      <c r="R1156" s="73"/>
    </row>
    <row r="1157" spans="18:18" x14ac:dyDescent="0.3">
      <c r="R1157" s="73"/>
    </row>
    <row r="1158" spans="18:18" x14ac:dyDescent="0.3">
      <c r="R1158" s="73"/>
    </row>
    <row r="1159" spans="18:18" x14ac:dyDescent="0.3">
      <c r="R1159" s="73"/>
    </row>
    <row r="1160" spans="18:18" x14ac:dyDescent="0.3">
      <c r="R1160" s="73"/>
    </row>
    <row r="1161" spans="18:18" x14ac:dyDescent="0.3">
      <c r="R1161" s="73"/>
    </row>
    <row r="1162" spans="18:18" x14ac:dyDescent="0.3">
      <c r="R1162" s="73"/>
    </row>
    <row r="1163" spans="18:18" x14ac:dyDescent="0.3">
      <c r="R1163" s="73"/>
    </row>
    <row r="1164" spans="18:18" x14ac:dyDescent="0.3">
      <c r="R1164" s="73"/>
    </row>
    <row r="1165" spans="18:18" x14ac:dyDescent="0.3">
      <c r="R1165" s="73"/>
    </row>
    <row r="1166" spans="18:18" x14ac:dyDescent="0.3">
      <c r="R1166" s="73"/>
    </row>
    <row r="1167" spans="18:18" x14ac:dyDescent="0.3">
      <c r="R1167" s="73"/>
    </row>
    <row r="1168" spans="18:18" x14ac:dyDescent="0.3">
      <c r="R1168" s="73"/>
    </row>
    <row r="1169" spans="18:18" x14ac:dyDescent="0.3">
      <c r="R1169" s="73"/>
    </row>
    <row r="1170" spans="18:18" x14ac:dyDescent="0.3">
      <c r="R1170" s="73"/>
    </row>
    <row r="1171" spans="18:18" x14ac:dyDescent="0.3">
      <c r="R1171" s="73"/>
    </row>
    <row r="1172" spans="18:18" x14ac:dyDescent="0.3">
      <c r="R1172" s="73"/>
    </row>
    <row r="1173" spans="18:18" x14ac:dyDescent="0.3">
      <c r="R1173" s="73"/>
    </row>
    <row r="1174" spans="18:18" x14ac:dyDescent="0.3">
      <c r="R1174" s="73"/>
    </row>
    <row r="1175" spans="18:18" x14ac:dyDescent="0.3">
      <c r="R1175" s="73"/>
    </row>
    <row r="1176" spans="18:18" x14ac:dyDescent="0.3">
      <c r="R1176" s="73"/>
    </row>
    <row r="1177" spans="18:18" x14ac:dyDescent="0.3">
      <c r="R1177" s="73"/>
    </row>
    <row r="1178" spans="18:18" x14ac:dyDescent="0.3">
      <c r="R1178" s="73"/>
    </row>
    <row r="1179" spans="18:18" x14ac:dyDescent="0.3">
      <c r="R1179" s="73"/>
    </row>
    <row r="1180" spans="18:18" x14ac:dyDescent="0.3">
      <c r="R1180" s="73"/>
    </row>
    <row r="1181" spans="18:18" x14ac:dyDescent="0.3">
      <c r="R1181" s="73"/>
    </row>
    <row r="1182" spans="18:18" x14ac:dyDescent="0.3">
      <c r="R1182" s="73"/>
    </row>
    <row r="1183" spans="18:18" x14ac:dyDescent="0.3">
      <c r="R1183" s="73"/>
    </row>
    <row r="1184" spans="18:18" x14ac:dyDescent="0.3">
      <c r="R1184" s="73"/>
    </row>
    <row r="1185" spans="18:18" x14ac:dyDescent="0.3">
      <c r="R1185" s="73"/>
    </row>
    <row r="1186" spans="18:18" x14ac:dyDescent="0.3">
      <c r="R1186" s="73"/>
    </row>
    <row r="1187" spans="18:18" x14ac:dyDescent="0.3">
      <c r="R1187" s="73"/>
    </row>
    <row r="1188" spans="18:18" x14ac:dyDescent="0.3">
      <c r="R1188" s="73"/>
    </row>
    <row r="1189" spans="18:18" x14ac:dyDescent="0.3">
      <c r="R1189" s="73"/>
    </row>
    <row r="1190" spans="18:18" x14ac:dyDescent="0.3">
      <c r="R1190" s="73"/>
    </row>
    <row r="1191" spans="18:18" x14ac:dyDescent="0.3">
      <c r="R1191" s="73"/>
    </row>
    <row r="1192" spans="18:18" x14ac:dyDescent="0.3">
      <c r="R1192" s="73"/>
    </row>
    <row r="1193" spans="18:18" x14ac:dyDescent="0.3">
      <c r="R1193" s="73"/>
    </row>
    <row r="1194" spans="18:18" x14ac:dyDescent="0.3">
      <c r="R1194" s="73"/>
    </row>
    <row r="1195" spans="18:18" x14ac:dyDescent="0.3">
      <c r="R1195" s="73"/>
    </row>
    <row r="1196" spans="18:18" x14ac:dyDescent="0.3">
      <c r="R1196" s="73"/>
    </row>
    <row r="1197" spans="18:18" x14ac:dyDescent="0.3">
      <c r="R1197" s="73"/>
    </row>
    <row r="1198" spans="18:18" x14ac:dyDescent="0.3">
      <c r="R1198" s="73"/>
    </row>
    <row r="1199" spans="18:18" x14ac:dyDescent="0.3">
      <c r="R1199" s="73"/>
    </row>
    <row r="1200" spans="18:18" x14ac:dyDescent="0.3">
      <c r="R1200" s="73"/>
    </row>
    <row r="1201" spans="18:18" x14ac:dyDescent="0.3">
      <c r="R1201" s="73"/>
    </row>
    <row r="1202" spans="18:18" x14ac:dyDescent="0.3">
      <c r="R1202" s="73"/>
    </row>
    <row r="1203" spans="18:18" x14ac:dyDescent="0.3">
      <c r="R1203" s="73"/>
    </row>
    <row r="1204" spans="18:18" x14ac:dyDescent="0.3">
      <c r="R1204" s="73"/>
    </row>
    <row r="1205" spans="18:18" x14ac:dyDescent="0.3">
      <c r="R1205" s="73"/>
    </row>
    <row r="1206" spans="18:18" x14ac:dyDescent="0.3">
      <c r="R1206" s="73"/>
    </row>
    <row r="1207" spans="18:18" x14ac:dyDescent="0.3">
      <c r="R1207" s="73"/>
    </row>
    <row r="1208" spans="18:18" x14ac:dyDescent="0.3">
      <c r="R1208" s="73"/>
    </row>
    <row r="1209" spans="18:18" x14ac:dyDescent="0.3">
      <c r="R1209" s="73"/>
    </row>
    <row r="1210" spans="18:18" x14ac:dyDescent="0.3">
      <c r="R1210" s="73"/>
    </row>
    <row r="1211" spans="18:18" x14ac:dyDescent="0.3">
      <c r="R1211" s="73"/>
    </row>
    <row r="1212" spans="18:18" x14ac:dyDescent="0.3">
      <c r="R1212" s="73"/>
    </row>
    <row r="1213" spans="18:18" x14ac:dyDescent="0.3">
      <c r="R1213" s="73"/>
    </row>
    <row r="1214" spans="18:18" x14ac:dyDescent="0.3">
      <c r="R1214" s="73"/>
    </row>
    <row r="1215" spans="18:18" x14ac:dyDescent="0.3">
      <c r="R1215" s="73"/>
    </row>
    <row r="1216" spans="18:18" x14ac:dyDescent="0.3">
      <c r="R1216" s="73"/>
    </row>
    <row r="1217" spans="18:18" x14ac:dyDescent="0.3">
      <c r="R1217" s="73"/>
    </row>
    <row r="1218" spans="18:18" x14ac:dyDescent="0.3">
      <c r="R1218" s="73"/>
    </row>
    <row r="1219" spans="18:18" x14ac:dyDescent="0.3">
      <c r="R1219" s="73"/>
    </row>
    <row r="1220" spans="18:18" x14ac:dyDescent="0.3">
      <c r="R1220" s="73"/>
    </row>
    <row r="1221" spans="18:18" x14ac:dyDescent="0.3">
      <c r="R1221" s="73"/>
    </row>
    <row r="1222" spans="18:18" x14ac:dyDescent="0.3">
      <c r="R1222" s="73"/>
    </row>
    <row r="1223" spans="18:18" x14ac:dyDescent="0.3">
      <c r="R1223" s="73"/>
    </row>
    <row r="1224" spans="18:18" x14ac:dyDescent="0.3">
      <c r="R1224" s="73"/>
    </row>
    <row r="1225" spans="18:18" x14ac:dyDescent="0.3">
      <c r="R1225" s="73"/>
    </row>
    <row r="1226" spans="18:18" x14ac:dyDescent="0.3">
      <c r="R1226" s="73"/>
    </row>
    <row r="1227" spans="18:18" x14ac:dyDescent="0.3">
      <c r="R1227" s="73"/>
    </row>
    <row r="1228" spans="18:18" x14ac:dyDescent="0.3">
      <c r="R1228" s="73"/>
    </row>
    <row r="1229" spans="18:18" x14ac:dyDescent="0.3">
      <c r="R1229" s="73"/>
    </row>
    <row r="1230" spans="18:18" x14ac:dyDescent="0.3">
      <c r="R1230" s="73"/>
    </row>
    <row r="1231" spans="18:18" x14ac:dyDescent="0.3">
      <c r="R1231" s="73"/>
    </row>
    <row r="1232" spans="18:18" x14ac:dyDescent="0.3">
      <c r="R1232" s="73"/>
    </row>
    <row r="1233" spans="18:18" x14ac:dyDescent="0.3">
      <c r="R1233" s="73"/>
    </row>
    <row r="1234" spans="18:18" x14ac:dyDescent="0.3">
      <c r="R1234" s="73"/>
    </row>
    <row r="1235" spans="18:18" x14ac:dyDescent="0.3">
      <c r="R1235" s="73"/>
    </row>
    <row r="1236" spans="18:18" x14ac:dyDescent="0.3">
      <c r="R1236" s="73"/>
    </row>
    <row r="1237" spans="18:18" x14ac:dyDescent="0.3">
      <c r="R1237" s="73"/>
    </row>
    <row r="1238" spans="18:18" x14ac:dyDescent="0.3">
      <c r="R1238" s="73"/>
    </row>
    <row r="1239" spans="18:18" x14ac:dyDescent="0.3">
      <c r="R1239" s="73"/>
    </row>
    <row r="1240" spans="18:18" x14ac:dyDescent="0.3">
      <c r="R1240" s="73"/>
    </row>
    <row r="1241" spans="18:18" x14ac:dyDescent="0.3">
      <c r="R1241" s="73"/>
    </row>
    <row r="1242" spans="18:18" x14ac:dyDescent="0.3">
      <c r="R1242" s="73"/>
    </row>
    <row r="1243" spans="18:18" x14ac:dyDescent="0.3">
      <c r="R1243" s="73"/>
    </row>
    <row r="1244" spans="18:18" x14ac:dyDescent="0.3">
      <c r="R1244" s="73"/>
    </row>
    <row r="1245" spans="18:18" x14ac:dyDescent="0.3">
      <c r="R1245" s="73"/>
    </row>
    <row r="1246" spans="18:18" x14ac:dyDescent="0.3">
      <c r="R1246" s="73"/>
    </row>
    <row r="1247" spans="18:18" x14ac:dyDescent="0.3">
      <c r="R1247" s="73"/>
    </row>
    <row r="1248" spans="18:18" x14ac:dyDescent="0.3">
      <c r="R1248" s="73"/>
    </row>
    <row r="1249" spans="18:18" x14ac:dyDescent="0.3">
      <c r="R1249" s="73"/>
    </row>
    <row r="1250" spans="18:18" x14ac:dyDescent="0.3">
      <c r="R1250" s="73"/>
    </row>
    <row r="1251" spans="18:18" x14ac:dyDescent="0.3">
      <c r="R1251" s="73"/>
    </row>
    <row r="1252" spans="18:18" x14ac:dyDescent="0.3">
      <c r="R1252" s="73"/>
    </row>
    <row r="1253" spans="18:18" x14ac:dyDescent="0.3">
      <c r="R1253" s="73"/>
    </row>
    <row r="1254" spans="18:18" x14ac:dyDescent="0.3">
      <c r="R1254" s="73"/>
    </row>
    <row r="1255" spans="18:18" x14ac:dyDescent="0.3">
      <c r="R1255" s="73"/>
    </row>
    <row r="1256" spans="18:18" x14ac:dyDescent="0.3">
      <c r="R1256" s="73"/>
    </row>
    <row r="1257" spans="18:18" x14ac:dyDescent="0.3">
      <c r="R1257" s="73"/>
    </row>
    <row r="1258" spans="18:18" x14ac:dyDescent="0.3">
      <c r="R1258" s="73"/>
    </row>
    <row r="1259" spans="18:18" x14ac:dyDescent="0.3">
      <c r="R1259" s="73"/>
    </row>
    <row r="1260" spans="18:18" x14ac:dyDescent="0.3">
      <c r="R1260" s="73"/>
    </row>
    <row r="1261" spans="18:18" x14ac:dyDescent="0.3">
      <c r="R1261" s="73"/>
    </row>
    <row r="1262" spans="18:18" x14ac:dyDescent="0.3">
      <c r="R1262" s="73"/>
    </row>
    <row r="1263" spans="18:18" x14ac:dyDescent="0.3">
      <c r="R1263" s="73"/>
    </row>
    <row r="1264" spans="18:18" x14ac:dyDescent="0.3">
      <c r="R1264" s="73"/>
    </row>
    <row r="1265" spans="18:18" x14ac:dyDescent="0.3">
      <c r="R1265" s="73"/>
    </row>
    <row r="1266" spans="18:18" x14ac:dyDescent="0.3">
      <c r="R1266" s="73"/>
    </row>
    <row r="1267" spans="18:18" x14ac:dyDescent="0.3">
      <c r="R1267" s="73"/>
    </row>
    <row r="1268" spans="18:18" x14ac:dyDescent="0.3">
      <c r="R1268" s="73"/>
    </row>
    <row r="1269" spans="18:18" x14ac:dyDescent="0.3">
      <c r="R1269" s="73"/>
    </row>
    <row r="1270" spans="18:18" x14ac:dyDescent="0.3">
      <c r="R1270" s="73"/>
    </row>
    <row r="1271" spans="18:18" x14ac:dyDescent="0.3">
      <c r="R1271" s="73"/>
    </row>
    <row r="1272" spans="18:18" x14ac:dyDescent="0.3">
      <c r="R1272" s="73"/>
    </row>
    <row r="1273" spans="18:18" x14ac:dyDescent="0.3">
      <c r="R1273" s="73"/>
    </row>
    <row r="1274" spans="18:18" x14ac:dyDescent="0.3">
      <c r="R1274" s="73"/>
    </row>
    <row r="1275" spans="18:18" x14ac:dyDescent="0.3">
      <c r="R1275" s="73"/>
    </row>
    <row r="1276" spans="18:18" x14ac:dyDescent="0.3">
      <c r="R1276" s="73"/>
    </row>
    <row r="1277" spans="18:18" x14ac:dyDescent="0.3">
      <c r="R1277" s="73"/>
    </row>
    <row r="1278" spans="18:18" x14ac:dyDescent="0.3">
      <c r="R1278" s="73"/>
    </row>
    <row r="1279" spans="18:18" x14ac:dyDescent="0.3">
      <c r="R1279" s="73"/>
    </row>
    <row r="1280" spans="18:18" x14ac:dyDescent="0.3">
      <c r="R1280" s="73"/>
    </row>
    <row r="1281" spans="18:18" x14ac:dyDescent="0.3">
      <c r="R1281" s="73"/>
    </row>
    <row r="1282" spans="18:18" x14ac:dyDescent="0.3">
      <c r="R1282" s="73"/>
    </row>
    <row r="1283" spans="18:18" x14ac:dyDescent="0.3">
      <c r="R1283" s="73"/>
    </row>
    <row r="1284" spans="18:18" x14ac:dyDescent="0.3">
      <c r="R1284" s="73"/>
    </row>
    <row r="1285" spans="18:18" x14ac:dyDescent="0.3">
      <c r="R1285" s="73"/>
    </row>
    <row r="1286" spans="18:18" x14ac:dyDescent="0.3">
      <c r="R1286" s="73"/>
    </row>
    <row r="1287" spans="18:18" x14ac:dyDescent="0.3">
      <c r="R1287" s="73"/>
    </row>
    <row r="1288" spans="18:18" x14ac:dyDescent="0.3">
      <c r="R1288" s="73"/>
    </row>
    <row r="1289" spans="18:18" x14ac:dyDescent="0.3">
      <c r="R1289" s="73"/>
    </row>
    <row r="1290" spans="18:18" x14ac:dyDescent="0.3">
      <c r="R1290" s="73"/>
    </row>
    <row r="1291" spans="18:18" x14ac:dyDescent="0.3">
      <c r="R1291" s="73"/>
    </row>
    <row r="1292" spans="18:18" x14ac:dyDescent="0.3">
      <c r="R1292" s="73"/>
    </row>
    <row r="1293" spans="18:18" x14ac:dyDescent="0.3">
      <c r="R1293" s="73"/>
    </row>
    <row r="1294" spans="18:18" x14ac:dyDescent="0.3">
      <c r="R1294" s="73"/>
    </row>
    <row r="1295" spans="18:18" x14ac:dyDescent="0.3">
      <c r="R1295" s="73"/>
    </row>
    <row r="1296" spans="18:18" x14ac:dyDescent="0.3">
      <c r="R1296" s="73"/>
    </row>
    <row r="1297" spans="18:18" x14ac:dyDescent="0.3">
      <c r="R1297" s="73"/>
    </row>
    <row r="1298" spans="18:18" x14ac:dyDescent="0.3">
      <c r="R1298" s="73"/>
    </row>
    <row r="1299" spans="18:18" x14ac:dyDescent="0.3">
      <c r="R1299" s="73"/>
    </row>
    <row r="1300" spans="18:18" x14ac:dyDescent="0.3">
      <c r="R1300" s="73"/>
    </row>
    <row r="1301" spans="18:18" x14ac:dyDescent="0.3">
      <c r="R1301" s="73"/>
    </row>
    <row r="1302" spans="18:18" x14ac:dyDescent="0.3">
      <c r="R1302" s="73"/>
    </row>
    <row r="1303" spans="18:18" x14ac:dyDescent="0.3">
      <c r="R1303" s="73"/>
    </row>
    <row r="1304" spans="18:18" x14ac:dyDescent="0.3">
      <c r="R1304" s="73"/>
    </row>
    <row r="1305" spans="18:18" x14ac:dyDescent="0.3">
      <c r="R1305" s="73"/>
    </row>
    <row r="1306" spans="18:18" x14ac:dyDescent="0.3">
      <c r="R1306" s="73"/>
    </row>
    <row r="1307" spans="18:18" x14ac:dyDescent="0.3">
      <c r="R1307" s="73"/>
    </row>
    <row r="1308" spans="18:18" x14ac:dyDescent="0.3">
      <c r="R1308" s="73"/>
    </row>
    <row r="1309" spans="18:18" x14ac:dyDescent="0.3">
      <c r="R1309" s="73"/>
    </row>
    <row r="1310" spans="18:18" x14ac:dyDescent="0.3">
      <c r="R1310" s="73"/>
    </row>
    <row r="1311" spans="18:18" x14ac:dyDescent="0.3">
      <c r="R1311" s="73"/>
    </row>
    <row r="1312" spans="18:18" x14ac:dyDescent="0.3">
      <c r="R1312" s="73"/>
    </row>
    <row r="1313" spans="18:18" x14ac:dyDescent="0.3">
      <c r="R1313" s="73"/>
    </row>
    <row r="1314" spans="18:18" x14ac:dyDescent="0.3">
      <c r="R1314" s="73"/>
    </row>
    <row r="1315" spans="18:18" x14ac:dyDescent="0.3">
      <c r="R1315" s="73"/>
    </row>
    <row r="1316" spans="18:18" x14ac:dyDescent="0.3">
      <c r="R1316" s="73"/>
    </row>
    <row r="1317" spans="18:18" x14ac:dyDescent="0.3">
      <c r="R1317" s="73"/>
    </row>
    <row r="1318" spans="18:18" x14ac:dyDescent="0.3">
      <c r="R1318" s="73"/>
    </row>
    <row r="1319" spans="18:18" x14ac:dyDescent="0.3">
      <c r="R1319" s="73"/>
    </row>
    <row r="1320" spans="18:18" x14ac:dyDescent="0.3">
      <c r="R1320" s="73"/>
    </row>
    <row r="1321" spans="18:18" x14ac:dyDescent="0.3">
      <c r="R1321" s="73"/>
    </row>
    <row r="1322" spans="18:18" x14ac:dyDescent="0.3">
      <c r="R1322" s="73"/>
    </row>
    <row r="1323" spans="18:18" x14ac:dyDescent="0.3">
      <c r="R1323" s="73"/>
    </row>
    <row r="1324" spans="18:18" x14ac:dyDescent="0.3">
      <c r="R1324" s="73"/>
    </row>
    <row r="1325" spans="18:18" x14ac:dyDescent="0.3">
      <c r="R1325" s="73"/>
    </row>
    <row r="1326" spans="18:18" x14ac:dyDescent="0.3">
      <c r="R1326" s="73"/>
    </row>
    <row r="1327" spans="18:18" x14ac:dyDescent="0.3">
      <c r="R1327" s="73"/>
    </row>
    <row r="1328" spans="18:18" x14ac:dyDescent="0.3">
      <c r="R1328" s="73"/>
    </row>
    <row r="1329" spans="18:18" x14ac:dyDescent="0.3">
      <c r="R1329" s="73"/>
    </row>
    <row r="1330" spans="18:18" x14ac:dyDescent="0.3">
      <c r="R1330" s="73"/>
    </row>
    <row r="1331" spans="18:18" x14ac:dyDescent="0.3">
      <c r="R1331" s="73"/>
    </row>
    <row r="1332" spans="18:18" x14ac:dyDescent="0.3">
      <c r="R1332" s="73"/>
    </row>
    <row r="1333" spans="18:18" x14ac:dyDescent="0.3">
      <c r="R1333" s="73"/>
    </row>
    <row r="1334" spans="18:18" x14ac:dyDescent="0.3">
      <c r="R1334" s="73"/>
    </row>
    <row r="1335" spans="18:18" x14ac:dyDescent="0.3">
      <c r="R1335" s="73"/>
    </row>
    <row r="1336" spans="18:18" x14ac:dyDescent="0.3">
      <c r="R1336" s="73"/>
    </row>
    <row r="1337" spans="18:18" x14ac:dyDescent="0.3">
      <c r="R1337" s="73"/>
    </row>
    <row r="1338" spans="18:18" x14ac:dyDescent="0.3">
      <c r="R1338" s="73"/>
    </row>
    <row r="1339" spans="18:18" x14ac:dyDescent="0.3">
      <c r="R1339" s="73"/>
    </row>
    <row r="1340" spans="18:18" x14ac:dyDescent="0.3">
      <c r="R1340" s="73"/>
    </row>
    <row r="1341" spans="18:18" x14ac:dyDescent="0.3">
      <c r="R1341" s="73"/>
    </row>
    <row r="1342" spans="18:18" x14ac:dyDescent="0.3">
      <c r="R1342" s="73"/>
    </row>
    <row r="1343" spans="18:18" x14ac:dyDescent="0.3">
      <c r="R1343" s="73"/>
    </row>
    <row r="1344" spans="18:18" x14ac:dyDescent="0.3">
      <c r="R1344" s="73"/>
    </row>
    <row r="1345" spans="18:18" x14ac:dyDescent="0.3">
      <c r="R1345" s="73"/>
    </row>
    <row r="1346" spans="18:18" x14ac:dyDescent="0.3">
      <c r="R1346" s="73"/>
    </row>
    <row r="1347" spans="18:18" x14ac:dyDescent="0.3">
      <c r="R1347" s="73"/>
    </row>
    <row r="1348" spans="18:18" x14ac:dyDescent="0.3">
      <c r="R1348" s="73"/>
    </row>
    <row r="1349" spans="18:18" x14ac:dyDescent="0.3">
      <c r="R1349" s="73"/>
    </row>
    <row r="1350" spans="18:18" x14ac:dyDescent="0.3">
      <c r="R1350" s="73"/>
    </row>
    <row r="1351" spans="18:18" x14ac:dyDescent="0.3">
      <c r="R1351" s="73"/>
    </row>
    <row r="1352" spans="18:18" x14ac:dyDescent="0.3">
      <c r="R1352" s="73"/>
    </row>
    <row r="1353" spans="18:18" x14ac:dyDescent="0.3">
      <c r="R1353" s="73"/>
    </row>
    <row r="1354" spans="18:18" x14ac:dyDescent="0.3">
      <c r="R1354" s="73"/>
    </row>
    <row r="1355" spans="18:18" x14ac:dyDescent="0.3">
      <c r="R1355" s="73"/>
    </row>
    <row r="1356" spans="18:18" x14ac:dyDescent="0.3">
      <c r="R1356" s="73"/>
    </row>
    <row r="1357" spans="18:18" x14ac:dyDescent="0.3">
      <c r="R1357" s="73"/>
    </row>
    <row r="1358" spans="18:18" x14ac:dyDescent="0.3">
      <c r="R1358" s="73"/>
    </row>
    <row r="1359" spans="18:18" x14ac:dyDescent="0.3">
      <c r="R1359" s="73"/>
    </row>
    <row r="1360" spans="18:18" x14ac:dyDescent="0.3">
      <c r="R1360" s="73"/>
    </row>
    <row r="1361" spans="18:18" x14ac:dyDescent="0.3">
      <c r="R1361" s="73"/>
    </row>
    <row r="1362" spans="18:18" x14ac:dyDescent="0.3">
      <c r="R1362" s="73"/>
    </row>
    <row r="1363" spans="18:18" x14ac:dyDescent="0.3">
      <c r="R1363" s="73"/>
    </row>
    <row r="1364" spans="18:18" x14ac:dyDescent="0.3">
      <c r="R1364" s="73"/>
    </row>
    <row r="1365" spans="18:18" x14ac:dyDescent="0.3">
      <c r="R1365" s="73"/>
    </row>
    <row r="1366" spans="18:18" x14ac:dyDescent="0.3">
      <c r="R1366" s="73"/>
    </row>
    <row r="1367" spans="18:18" x14ac:dyDescent="0.3">
      <c r="R1367" s="73"/>
    </row>
    <row r="1368" spans="18:18" x14ac:dyDescent="0.3">
      <c r="R1368" s="73"/>
    </row>
    <row r="1369" spans="18:18" x14ac:dyDescent="0.3">
      <c r="R1369" s="73"/>
    </row>
    <row r="1370" spans="18:18" x14ac:dyDescent="0.3">
      <c r="R1370" s="73"/>
    </row>
    <row r="1371" spans="18:18" x14ac:dyDescent="0.3">
      <c r="R1371" s="73"/>
    </row>
    <row r="1372" spans="18:18" x14ac:dyDescent="0.3">
      <c r="R1372" s="73"/>
    </row>
    <row r="1373" spans="18:18" x14ac:dyDescent="0.3">
      <c r="R1373" s="73"/>
    </row>
    <row r="1374" spans="18:18" x14ac:dyDescent="0.3">
      <c r="R1374" s="73"/>
    </row>
    <row r="1375" spans="18:18" x14ac:dyDescent="0.3">
      <c r="R1375" s="73"/>
    </row>
    <row r="1376" spans="18:18" x14ac:dyDescent="0.3">
      <c r="R1376" s="73"/>
    </row>
    <row r="1377" spans="18:18" x14ac:dyDescent="0.3">
      <c r="R1377" s="73"/>
    </row>
    <row r="1378" spans="18:18" x14ac:dyDescent="0.3">
      <c r="R1378" s="73"/>
    </row>
    <row r="1379" spans="18:18" x14ac:dyDescent="0.3">
      <c r="R1379" s="73"/>
    </row>
    <row r="1380" spans="18:18" x14ac:dyDescent="0.3">
      <c r="R1380" s="73"/>
    </row>
    <row r="1381" spans="18:18" x14ac:dyDescent="0.3">
      <c r="R1381" s="73"/>
    </row>
    <row r="1382" spans="18:18" x14ac:dyDescent="0.3">
      <c r="R1382" s="73"/>
    </row>
    <row r="1383" spans="18:18" x14ac:dyDescent="0.3">
      <c r="R1383" s="73"/>
    </row>
    <row r="1384" spans="18:18" x14ac:dyDescent="0.3">
      <c r="R1384" s="73"/>
    </row>
    <row r="1385" spans="18:18" x14ac:dyDescent="0.3">
      <c r="R1385" s="73"/>
    </row>
    <row r="1386" spans="18:18" x14ac:dyDescent="0.3">
      <c r="R1386" s="73"/>
    </row>
    <row r="1387" spans="18:18" x14ac:dyDescent="0.3">
      <c r="R1387" s="73"/>
    </row>
    <row r="1388" spans="18:18" x14ac:dyDescent="0.3">
      <c r="R1388" s="73"/>
    </row>
    <row r="1389" spans="18:18" x14ac:dyDescent="0.3">
      <c r="R1389" s="73"/>
    </row>
    <row r="1390" spans="18:18" x14ac:dyDescent="0.3">
      <c r="R1390" s="73"/>
    </row>
    <row r="1391" spans="18:18" x14ac:dyDescent="0.3">
      <c r="R1391" s="73"/>
    </row>
    <row r="1392" spans="18:18" x14ac:dyDescent="0.3">
      <c r="R1392" s="73"/>
    </row>
    <row r="1393" spans="18:18" x14ac:dyDescent="0.3">
      <c r="R1393" s="73"/>
    </row>
    <row r="1394" spans="18:18" x14ac:dyDescent="0.3">
      <c r="R1394" s="73"/>
    </row>
    <row r="1395" spans="18:18" x14ac:dyDescent="0.3">
      <c r="R1395" s="73"/>
    </row>
    <row r="1396" spans="18:18" x14ac:dyDescent="0.3">
      <c r="R1396" s="73"/>
    </row>
    <row r="1397" spans="18:18" x14ac:dyDescent="0.3">
      <c r="R1397" s="73"/>
    </row>
    <row r="1398" spans="18:18" x14ac:dyDescent="0.3">
      <c r="R1398" s="73"/>
    </row>
    <row r="1399" spans="18:18" x14ac:dyDescent="0.3">
      <c r="R1399" s="73"/>
    </row>
    <row r="1400" spans="18:18" x14ac:dyDescent="0.3">
      <c r="R1400" s="73"/>
    </row>
    <row r="1401" spans="18:18" x14ac:dyDescent="0.3">
      <c r="R1401" s="73"/>
    </row>
    <row r="1402" spans="18:18" x14ac:dyDescent="0.3">
      <c r="R1402" s="73"/>
    </row>
    <row r="1403" spans="18:18" x14ac:dyDescent="0.3">
      <c r="R1403" s="73"/>
    </row>
    <row r="1404" spans="18:18" x14ac:dyDescent="0.3">
      <c r="R1404" s="73"/>
    </row>
    <row r="1405" spans="18:18" x14ac:dyDescent="0.3">
      <c r="R1405" s="73"/>
    </row>
    <row r="1406" spans="18:18" x14ac:dyDescent="0.3">
      <c r="R1406" s="73"/>
    </row>
    <row r="1407" spans="18:18" x14ac:dyDescent="0.3">
      <c r="R1407" s="73"/>
    </row>
    <row r="1408" spans="18:18" x14ac:dyDescent="0.3">
      <c r="R1408" s="73"/>
    </row>
    <row r="1409" spans="18:18" x14ac:dyDescent="0.3">
      <c r="R1409" s="73"/>
    </row>
    <row r="1410" spans="18:18" x14ac:dyDescent="0.3">
      <c r="R1410" s="73"/>
    </row>
    <row r="1411" spans="18:18" x14ac:dyDescent="0.3">
      <c r="R1411" s="73"/>
    </row>
    <row r="1412" spans="18:18" x14ac:dyDescent="0.3">
      <c r="R1412" s="73"/>
    </row>
    <row r="1413" spans="18:18" x14ac:dyDescent="0.3">
      <c r="R1413" s="73"/>
    </row>
    <row r="1414" spans="18:18" x14ac:dyDescent="0.3">
      <c r="R1414" s="73"/>
    </row>
    <row r="1415" spans="18:18" x14ac:dyDescent="0.3">
      <c r="R1415" s="73"/>
    </row>
    <row r="1416" spans="18:18" x14ac:dyDescent="0.3">
      <c r="R1416" s="73"/>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136"/>
  <sheetViews>
    <sheetView zoomScaleNormal="100" workbookViewId="0">
      <selection activeCell="H11" sqref="H11"/>
    </sheetView>
  </sheetViews>
  <sheetFormatPr defaultColWidth="9.140625" defaultRowHeight="16.5" x14ac:dyDescent="0.3"/>
  <cols>
    <col min="1" max="1" width="9.140625" style="28"/>
    <col min="2" max="2" width="21.140625" style="28" bestFit="1" customWidth="1"/>
    <col min="3" max="3" width="14.5703125" style="28" customWidth="1"/>
    <col min="4" max="4" width="13.5703125" style="28" bestFit="1" customWidth="1"/>
    <col min="5" max="5" width="10.42578125" style="28" bestFit="1" customWidth="1"/>
    <col min="6" max="6" width="11.42578125" style="28" bestFit="1" customWidth="1"/>
    <col min="7" max="8" width="12" style="28" customWidth="1"/>
    <col min="9" max="16384" width="9.140625" style="28"/>
  </cols>
  <sheetData>
    <row r="1" spans="1:7" x14ac:dyDescent="0.3">
      <c r="A1" s="80" t="s">
        <v>91</v>
      </c>
      <c r="B1" s="7"/>
      <c r="C1" s="7"/>
      <c r="D1" s="7"/>
      <c r="E1" s="7"/>
      <c r="F1" s="60"/>
    </row>
    <row r="2" spans="1:7" x14ac:dyDescent="0.3">
      <c r="A2" s="61" t="s">
        <v>80</v>
      </c>
      <c r="B2" s="7"/>
      <c r="C2" s="7"/>
      <c r="D2" s="7"/>
      <c r="E2" s="7"/>
    </row>
    <row r="3" spans="1:7" x14ac:dyDescent="0.3">
      <c r="A3" s="30"/>
      <c r="B3" s="31"/>
      <c r="C3" s="31"/>
      <c r="D3" s="31"/>
    </row>
    <row r="4" spans="1:7" x14ac:dyDescent="0.3">
      <c r="A4" s="30"/>
      <c r="C4" s="31"/>
      <c r="D4" s="31"/>
    </row>
    <row r="5" spans="1:7" x14ac:dyDescent="0.3">
      <c r="B5" s="1" t="s">
        <v>92</v>
      </c>
      <c r="C5" s="1" t="s">
        <v>93</v>
      </c>
      <c r="D5" s="1" t="s">
        <v>94</v>
      </c>
      <c r="E5" s="1" t="s">
        <v>95</v>
      </c>
      <c r="F5" s="1" t="s">
        <v>96</v>
      </c>
      <c r="G5" s="1" t="s">
        <v>97</v>
      </c>
    </row>
    <row r="6" spans="1:7" x14ac:dyDescent="0.3">
      <c r="A6" s="63">
        <v>36678</v>
      </c>
      <c r="B6">
        <v>-9780</v>
      </c>
      <c r="C6">
        <v>-9780</v>
      </c>
      <c r="D6">
        <v>-9780</v>
      </c>
      <c r="E6">
        <v>-9780</v>
      </c>
      <c r="F6">
        <v>-9780</v>
      </c>
      <c r="G6">
        <v>-9780</v>
      </c>
    </row>
    <row r="7" spans="1:7" x14ac:dyDescent="0.3">
      <c r="A7" s="63">
        <v>36770</v>
      </c>
      <c r="B7">
        <v>-9780</v>
      </c>
      <c r="C7">
        <v>-9780</v>
      </c>
      <c r="D7">
        <v>-9780</v>
      </c>
      <c r="E7">
        <v>-9780</v>
      </c>
      <c r="F7">
        <v>-9780</v>
      </c>
      <c r="G7">
        <v>-9780</v>
      </c>
    </row>
    <row r="8" spans="1:7" x14ac:dyDescent="0.3">
      <c r="A8" s="63">
        <v>36861</v>
      </c>
      <c r="B8">
        <v>-11580</v>
      </c>
      <c r="C8">
        <v>-11580</v>
      </c>
      <c r="D8">
        <v>-11580</v>
      </c>
      <c r="E8">
        <v>-11580</v>
      </c>
      <c r="F8">
        <v>-11580</v>
      </c>
      <c r="G8">
        <v>-11580</v>
      </c>
    </row>
    <row r="9" spans="1:7" x14ac:dyDescent="0.3">
      <c r="A9" s="63">
        <v>36951</v>
      </c>
      <c r="B9">
        <v>-12630</v>
      </c>
      <c r="C9">
        <v>-12630</v>
      </c>
      <c r="D9">
        <v>-12630</v>
      </c>
      <c r="E9">
        <v>-12630</v>
      </c>
      <c r="F9">
        <v>-12630</v>
      </c>
      <c r="G9">
        <v>-12630</v>
      </c>
    </row>
    <row r="10" spans="1:7" x14ac:dyDescent="0.3">
      <c r="A10" s="63">
        <v>37043</v>
      </c>
      <c r="B10">
        <v>-8620</v>
      </c>
      <c r="C10">
        <v>-8620</v>
      </c>
      <c r="D10">
        <v>-8620</v>
      </c>
      <c r="E10">
        <v>-8620</v>
      </c>
      <c r="F10">
        <v>-8620</v>
      </c>
      <c r="G10">
        <v>-8620</v>
      </c>
    </row>
    <row r="11" spans="1:7" x14ac:dyDescent="0.3">
      <c r="A11" s="63">
        <v>37135</v>
      </c>
      <c r="B11">
        <v>-770</v>
      </c>
      <c r="C11">
        <v>-770</v>
      </c>
      <c r="D11">
        <v>-770</v>
      </c>
      <c r="E11">
        <v>-770</v>
      </c>
      <c r="F11">
        <v>-770</v>
      </c>
      <c r="G11">
        <v>-770</v>
      </c>
    </row>
    <row r="12" spans="1:7" x14ac:dyDescent="0.3">
      <c r="A12" s="63">
        <v>37226</v>
      </c>
      <c r="B12">
        <v>11190</v>
      </c>
      <c r="C12">
        <v>11190</v>
      </c>
      <c r="D12">
        <v>11190</v>
      </c>
      <c r="E12">
        <v>11190</v>
      </c>
      <c r="F12">
        <v>11190</v>
      </c>
      <c r="G12">
        <v>11190</v>
      </c>
    </row>
    <row r="13" spans="1:7" x14ac:dyDescent="0.3">
      <c r="A13" s="63">
        <v>37316</v>
      </c>
      <c r="B13">
        <v>24560</v>
      </c>
      <c r="C13">
        <v>24560</v>
      </c>
      <c r="D13">
        <v>24560</v>
      </c>
      <c r="E13">
        <v>24560</v>
      </c>
      <c r="F13">
        <v>24560</v>
      </c>
      <c r="G13">
        <v>24560</v>
      </c>
    </row>
    <row r="14" spans="1:7" x14ac:dyDescent="0.3">
      <c r="A14" s="63">
        <v>37408</v>
      </c>
      <c r="B14">
        <v>32810</v>
      </c>
      <c r="C14">
        <v>32810</v>
      </c>
      <c r="D14">
        <v>32810</v>
      </c>
      <c r="E14">
        <v>32810</v>
      </c>
      <c r="F14">
        <v>32810</v>
      </c>
      <c r="G14">
        <v>32810</v>
      </c>
    </row>
    <row r="15" spans="1:7" x14ac:dyDescent="0.3">
      <c r="A15" s="63">
        <v>37500</v>
      </c>
      <c r="B15">
        <v>37250</v>
      </c>
      <c r="C15">
        <v>37250</v>
      </c>
      <c r="D15">
        <v>37250</v>
      </c>
      <c r="E15">
        <v>37250</v>
      </c>
      <c r="F15">
        <v>37250</v>
      </c>
      <c r="G15">
        <v>37250</v>
      </c>
    </row>
    <row r="16" spans="1:7" x14ac:dyDescent="0.3">
      <c r="A16" s="63">
        <v>37591</v>
      </c>
      <c r="B16">
        <v>38740</v>
      </c>
      <c r="C16">
        <v>38740</v>
      </c>
      <c r="D16">
        <v>38740</v>
      </c>
      <c r="E16">
        <v>38740</v>
      </c>
      <c r="F16">
        <v>38740</v>
      </c>
      <c r="G16">
        <v>38740</v>
      </c>
    </row>
    <row r="17" spans="1:7" x14ac:dyDescent="0.3">
      <c r="A17" s="63">
        <v>37681</v>
      </c>
      <c r="B17">
        <v>41270</v>
      </c>
      <c r="C17">
        <v>41270</v>
      </c>
      <c r="D17">
        <v>41270</v>
      </c>
      <c r="E17">
        <v>41270</v>
      </c>
      <c r="F17">
        <v>41270</v>
      </c>
      <c r="G17">
        <v>41270</v>
      </c>
    </row>
    <row r="18" spans="1:7" x14ac:dyDescent="0.3">
      <c r="A18" s="63">
        <v>37773</v>
      </c>
      <c r="B18">
        <v>41960</v>
      </c>
      <c r="C18">
        <v>41960</v>
      </c>
      <c r="D18">
        <v>41960</v>
      </c>
      <c r="E18">
        <v>41960</v>
      </c>
      <c r="F18">
        <v>41960</v>
      </c>
      <c r="G18">
        <v>41960</v>
      </c>
    </row>
    <row r="19" spans="1:7" x14ac:dyDescent="0.3">
      <c r="A19" s="63">
        <v>37865</v>
      </c>
      <c r="B19">
        <v>39840</v>
      </c>
      <c r="C19">
        <v>39840</v>
      </c>
      <c r="D19">
        <v>39840</v>
      </c>
      <c r="E19">
        <v>39840</v>
      </c>
      <c r="F19">
        <v>39840</v>
      </c>
      <c r="G19">
        <v>39840</v>
      </c>
    </row>
    <row r="20" spans="1:7" x14ac:dyDescent="0.3">
      <c r="A20" s="63">
        <v>37956</v>
      </c>
      <c r="B20">
        <v>34380</v>
      </c>
      <c r="C20">
        <v>34380</v>
      </c>
      <c r="D20">
        <v>34380</v>
      </c>
      <c r="E20">
        <v>34380</v>
      </c>
      <c r="F20">
        <v>34380</v>
      </c>
      <c r="G20">
        <v>34380</v>
      </c>
    </row>
    <row r="21" spans="1:7" x14ac:dyDescent="0.3">
      <c r="A21" s="63">
        <v>38047</v>
      </c>
      <c r="B21">
        <v>28280</v>
      </c>
      <c r="C21">
        <v>28280</v>
      </c>
      <c r="D21">
        <v>28280</v>
      </c>
      <c r="E21">
        <v>28280</v>
      </c>
      <c r="F21">
        <v>28280</v>
      </c>
      <c r="G21">
        <v>28280</v>
      </c>
    </row>
    <row r="22" spans="1:7" x14ac:dyDescent="0.3">
      <c r="A22" s="63">
        <v>38139</v>
      </c>
      <c r="B22">
        <v>21510</v>
      </c>
      <c r="C22">
        <v>21510</v>
      </c>
      <c r="D22">
        <v>21510</v>
      </c>
      <c r="E22">
        <v>21510</v>
      </c>
      <c r="F22">
        <v>21510</v>
      </c>
      <c r="G22">
        <v>21510</v>
      </c>
    </row>
    <row r="23" spans="1:7" x14ac:dyDescent="0.3">
      <c r="A23" s="63">
        <v>38231</v>
      </c>
      <c r="B23">
        <v>17150</v>
      </c>
      <c r="C23">
        <v>17150</v>
      </c>
      <c r="D23">
        <v>17150</v>
      </c>
      <c r="E23">
        <v>17150</v>
      </c>
      <c r="F23">
        <v>17150</v>
      </c>
      <c r="G23">
        <v>17150</v>
      </c>
    </row>
    <row r="24" spans="1:7" x14ac:dyDescent="0.3">
      <c r="A24" s="63">
        <v>38322</v>
      </c>
      <c r="B24">
        <v>14550</v>
      </c>
      <c r="C24">
        <v>14550</v>
      </c>
      <c r="D24">
        <v>14550</v>
      </c>
      <c r="E24">
        <v>14550</v>
      </c>
      <c r="F24">
        <v>14550</v>
      </c>
      <c r="G24">
        <v>14550</v>
      </c>
    </row>
    <row r="25" spans="1:7" x14ac:dyDescent="0.3">
      <c r="A25" s="63">
        <v>38412</v>
      </c>
      <c r="B25">
        <v>10040</v>
      </c>
      <c r="C25">
        <v>10040</v>
      </c>
      <c r="D25">
        <v>10040</v>
      </c>
      <c r="E25">
        <v>10040</v>
      </c>
      <c r="F25">
        <v>10040</v>
      </c>
      <c r="G25">
        <v>10040</v>
      </c>
    </row>
    <row r="26" spans="1:7" x14ac:dyDescent="0.3">
      <c r="A26" s="63">
        <v>38504</v>
      </c>
      <c r="B26">
        <v>8960</v>
      </c>
      <c r="C26">
        <v>8960</v>
      </c>
      <c r="D26">
        <v>8960</v>
      </c>
      <c r="E26">
        <v>8960</v>
      </c>
      <c r="F26">
        <v>8960</v>
      </c>
      <c r="G26">
        <v>8960</v>
      </c>
    </row>
    <row r="27" spans="1:7" x14ac:dyDescent="0.3">
      <c r="A27" s="63">
        <v>38596</v>
      </c>
      <c r="B27">
        <v>6590</v>
      </c>
      <c r="C27">
        <v>6590</v>
      </c>
      <c r="D27">
        <v>6590</v>
      </c>
      <c r="E27">
        <v>6590</v>
      </c>
      <c r="F27">
        <v>6590</v>
      </c>
      <c r="G27">
        <v>6590</v>
      </c>
    </row>
    <row r="28" spans="1:7" x14ac:dyDescent="0.3">
      <c r="A28" s="63">
        <v>38687</v>
      </c>
      <c r="B28">
        <v>7250</v>
      </c>
      <c r="C28">
        <v>7250</v>
      </c>
      <c r="D28">
        <v>7250</v>
      </c>
      <c r="E28">
        <v>7250</v>
      </c>
      <c r="F28">
        <v>7250</v>
      </c>
      <c r="G28">
        <v>7250</v>
      </c>
    </row>
    <row r="29" spans="1:7" x14ac:dyDescent="0.3">
      <c r="A29" s="63">
        <v>38777</v>
      </c>
      <c r="B29">
        <v>9650</v>
      </c>
      <c r="C29">
        <v>9650</v>
      </c>
      <c r="D29">
        <v>9650</v>
      </c>
      <c r="E29">
        <v>9650</v>
      </c>
      <c r="F29">
        <v>9650</v>
      </c>
      <c r="G29">
        <v>9650</v>
      </c>
    </row>
    <row r="30" spans="1:7" x14ac:dyDescent="0.3">
      <c r="A30" s="63">
        <v>38869</v>
      </c>
      <c r="B30">
        <v>10510</v>
      </c>
      <c r="C30">
        <v>10510</v>
      </c>
      <c r="D30">
        <v>10510</v>
      </c>
      <c r="E30">
        <v>10510</v>
      </c>
      <c r="F30">
        <v>10510</v>
      </c>
      <c r="G30">
        <v>10510</v>
      </c>
    </row>
    <row r="31" spans="1:7" x14ac:dyDescent="0.3">
      <c r="A31" s="63">
        <v>38961</v>
      </c>
      <c r="B31">
        <v>13080</v>
      </c>
      <c r="C31">
        <v>13080</v>
      </c>
      <c r="D31">
        <v>13080</v>
      </c>
      <c r="E31">
        <v>13080</v>
      </c>
      <c r="F31">
        <v>13080</v>
      </c>
      <c r="G31">
        <v>13080</v>
      </c>
    </row>
    <row r="32" spans="1:7" x14ac:dyDescent="0.3">
      <c r="A32" s="63">
        <v>39052</v>
      </c>
      <c r="B32">
        <v>14520</v>
      </c>
      <c r="C32">
        <v>14520</v>
      </c>
      <c r="D32">
        <v>14510</v>
      </c>
      <c r="E32">
        <v>14510</v>
      </c>
      <c r="F32">
        <v>14510</v>
      </c>
      <c r="G32">
        <v>14520</v>
      </c>
    </row>
    <row r="33" spans="1:7" x14ac:dyDescent="0.3">
      <c r="A33" s="63">
        <v>39142</v>
      </c>
      <c r="B33">
        <v>12340</v>
      </c>
      <c r="C33">
        <v>12340</v>
      </c>
      <c r="D33">
        <v>12330</v>
      </c>
      <c r="E33">
        <v>12330</v>
      </c>
      <c r="F33">
        <v>12330</v>
      </c>
      <c r="G33">
        <v>12340</v>
      </c>
    </row>
    <row r="34" spans="1:7" x14ac:dyDescent="0.3">
      <c r="A34" s="63">
        <v>39234</v>
      </c>
      <c r="B34">
        <v>10440</v>
      </c>
      <c r="C34">
        <v>10440</v>
      </c>
      <c r="D34">
        <v>10430</v>
      </c>
      <c r="E34">
        <v>10430</v>
      </c>
      <c r="F34">
        <v>10430</v>
      </c>
      <c r="G34">
        <v>10440</v>
      </c>
    </row>
    <row r="35" spans="1:7" x14ac:dyDescent="0.3">
      <c r="A35" s="63">
        <v>39326</v>
      </c>
      <c r="B35">
        <v>8380</v>
      </c>
      <c r="C35">
        <v>8380</v>
      </c>
      <c r="D35">
        <v>8370</v>
      </c>
      <c r="E35">
        <v>8370</v>
      </c>
      <c r="F35">
        <v>8370</v>
      </c>
      <c r="G35">
        <v>8380</v>
      </c>
    </row>
    <row r="36" spans="1:7" x14ac:dyDescent="0.3">
      <c r="A36" s="63">
        <v>39417</v>
      </c>
      <c r="B36">
        <v>5390</v>
      </c>
      <c r="C36">
        <v>5390</v>
      </c>
      <c r="D36">
        <v>5390</v>
      </c>
      <c r="E36">
        <v>5390</v>
      </c>
      <c r="F36">
        <v>5390</v>
      </c>
      <c r="G36">
        <v>5390</v>
      </c>
    </row>
    <row r="37" spans="1:7" x14ac:dyDescent="0.3">
      <c r="A37" s="63">
        <v>39508</v>
      </c>
      <c r="B37">
        <v>4740</v>
      </c>
      <c r="C37">
        <v>4740</v>
      </c>
      <c r="D37">
        <v>4740</v>
      </c>
      <c r="E37">
        <v>4740</v>
      </c>
      <c r="F37">
        <v>4740</v>
      </c>
      <c r="G37">
        <v>4740</v>
      </c>
    </row>
    <row r="38" spans="1:7" x14ac:dyDescent="0.3">
      <c r="A38" s="63">
        <v>39600</v>
      </c>
      <c r="B38">
        <v>5280</v>
      </c>
      <c r="C38">
        <v>5280</v>
      </c>
      <c r="D38">
        <v>5280</v>
      </c>
      <c r="E38">
        <v>5280</v>
      </c>
      <c r="F38">
        <v>5280</v>
      </c>
      <c r="G38">
        <v>5280</v>
      </c>
    </row>
    <row r="39" spans="1:7" x14ac:dyDescent="0.3">
      <c r="A39" s="63">
        <v>39692</v>
      </c>
      <c r="B39">
        <v>4620</v>
      </c>
      <c r="C39">
        <v>4620</v>
      </c>
      <c r="D39">
        <v>4620</v>
      </c>
      <c r="E39">
        <v>4620</v>
      </c>
      <c r="F39">
        <v>4620</v>
      </c>
      <c r="G39">
        <v>4620</v>
      </c>
    </row>
    <row r="40" spans="1:7" x14ac:dyDescent="0.3">
      <c r="A40" s="63">
        <v>39783</v>
      </c>
      <c r="B40">
        <v>4010</v>
      </c>
      <c r="C40">
        <v>4000</v>
      </c>
      <c r="D40">
        <v>4000</v>
      </c>
      <c r="E40">
        <v>4000</v>
      </c>
      <c r="F40">
        <v>4000</v>
      </c>
      <c r="G40">
        <v>4000</v>
      </c>
    </row>
    <row r="41" spans="1:7" x14ac:dyDescent="0.3">
      <c r="A41" s="63">
        <v>39873</v>
      </c>
      <c r="B41">
        <v>7180</v>
      </c>
      <c r="C41">
        <v>7170</v>
      </c>
      <c r="D41">
        <v>7170</v>
      </c>
      <c r="E41">
        <v>7170</v>
      </c>
      <c r="F41">
        <v>7170</v>
      </c>
      <c r="G41">
        <v>7170</v>
      </c>
    </row>
    <row r="42" spans="1:7" x14ac:dyDescent="0.3">
      <c r="A42" s="63">
        <v>39965</v>
      </c>
      <c r="B42">
        <v>12130</v>
      </c>
      <c r="C42">
        <v>12130</v>
      </c>
      <c r="D42">
        <v>12130</v>
      </c>
      <c r="E42">
        <v>12130</v>
      </c>
      <c r="F42">
        <v>12130</v>
      </c>
      <c r="G42">
        <v>12130</v>
      </c>
    </row>
    <row r="43" spans="1:7" x14ac:dyDescent="0.3">
      <c r="A43" s="63">
        <v>40057</v>
      </c>
      <c r="B43">
        <v>16910</v>
      </c>
      <c r="C43">
        <v>16910</v>
      </c>
      <c r="D43">
        <v>16910</v>
      </c>
      <c r="E43">
        <v>16910</v>
      </c>
      <c r="F43">
        <v>16910</v>
      </c>
      <c r="G43">
        <v>16910</v>
      </c>
    </row>
    <row r="44" spans="1:7" x14ac:dyDescent="0.3">
      <c r="A44" s="63">
        <v>40148</v>
      </c>
      <c r="B44">
        <v>21700</v>
      </c>
      <c r="C44">
        <v>21710</v>
      </c>
      <c r="D44">
        <v>21710</v>
      </c>
      <c r="E44">
        <v>21710</v>
      </c>
      <c r="F44">
        <v>21710</v>
      </c>
      <c r="G44">
        <v>21710</v>
      </c>
    </row>
    <row r="45" spans="1:7" x14ac:dyDescent="0.3">
      <c r="A45" s="63">
        <v>40238</v>
      </c>
      <c r="B45">
        <v>21500</v>
      </c>
      <c r="C45">
        <v>21510</v>
      </c>
      <c r="D45">
        <v>21510</v>
      </c>
      <c r="E45">
        <v>21510</v>
      </c>
      <c r="F45">
        <v>21510</v>
      </c>
      <c r="G45">
        <v>21510</v>
      </c>
    </row>
    <row r="46" spans="1:7" x14ac:dyDescent="0.3">
      <c r="A46" s="63">
        <v>40330</v>
      </c>
      <c r="B46">
        <v>16500</v>
      </c>
      <c r="C46">
        <v>16510</v>
      </c>
      <c r="D46">
        <v>16510</v>
      </c>
      <c r="E46">
        <v>16510</v>
      </c>
      <c r="F46">
        <v>16510</v>
      </c>
      <c r="G46">
        <v>16510</v>
      </c>
    </row>
    <row r="47" spans="1:7" x14ac:dyDescent="0.3">
      <c r="A47" s="63">
        <v>40422</v>
      </c>
      <c r="B47">
        <v>13670</v>
      </c>
      <c r="C47">
        <v>13680</v>
      </c>
      <c r="D47">
        <v>13680</v>
      </c>
      <c r="E47">
        <v>13680</v>
      </c>
      <c r="F47">
        <v>13680</v>
      </c>
      <c r="G47">
        <v>13680</v>
      </c>
    </row>
    <row r="48" spans="1:7" x14ac:dyDescent="0.3">
      <c r="A48" s="63">
        <v>40513</v>
      </c>
      <c r="B48">
        <v>9940</v>
      </c>
      <c r="C48">
        <v>9930</v>
      </c>
      <c r="D48">
        <v>9920</v>
      </c>
      <c r="E48">
        <v>9920</v>
      </c>
      <c r="F48">
        <v>9920</v>
      </c>
      <c r="G48">
        <v>9920</v>
      </c>
    </row>
    <row r="49" spans="1:7" x14ac:dyDescent="0.3">
      <c r="A49" s="63">
        <v>40603</v>
      </c>
      <c r="B49">
        <v>6510</v>
      </c>
      <c r="C49">
        <v>6510</v>
      </c>
      <c r="D49">
        <v>6500</v>
      </c>
      <c r="E49">
        <v>6510</v>
      </c>
      <c r="F49">
        <v>6500</v>
      </c>
      <c r="G49">
        <v>6500</v>
      </c>
    </row>
    <row r="50" spans="1:7" x14ac:dyDescent="0.3">
      <c r="A50" s="63">
        <v>40695</v>
      </c>
      <c r="B50">
        <v>4120</v>
      </c>
      <c r="C50">
        <v>4120</v>
      </c>
      <c r="D50">
        <v>4130</v>
      </c>
      <c r="E50">
        <v>4140</v>
      </c>
      <c r="F50">
        <v>4130</v>
      </c>
      <c r="G50">
        <v>4130</v>
      </c>
    </row>
    <row r="51" spans="1:7" x14ac:dyDescent="0.3">
      <c r="A51" s="63">
        <v>40787</v>
      </c>
      <c r="B51">
        <v>700</v>
      </c>
      <c r="C51">
        <v>690</v>
      </c>
      <c r="D51">
        <v>710</v>
      </c>
      <c r="E51">
        <v>720</v>
      </c>
      <c r="F51">
        <v>710</v>
      </c>
      <c r="G51">
        <v>710</v>
      </c>
    </row>
    <row r="52" spans="1:7" x14ac:dyDescent="0.3">
      <c r="A52" s="63">
        <v>40878</v>
      </c>
      <c r="B52">
        <v>-2080</v>
      </c>
      <c r="C52">
        <v>-2110</v>
      </c>
      <c r="D52">
        <v>-2090</v>
      </c>
      <c r="E52">
        <v>-2080</v>
      </c>
      <c r="F52">
        <v>-2080</v>
      </c>
      <c r="G52">
        <v>-2090</v>
      </c>
    </row>
    <row r="53" spans="1:7" x14ac:dyDescent="0.3">
      <c r="A53" s="63">
        <v>40969</v>
      </c>
      <c r="B53">
        <v>-3410</v>
      </c>
      <c r="C53">
        <v>-3450</v>
      </c>
      <c r="D53">
        <v>-3430</v>
      </c>
      <c r="E53">
        <v>-3440</v>
      </c>
      <c r="F53">
        <v>-3420</v>
      </c>
      <c r="G53">
        <v>-3440</v>
      </c>
    </row>
    <row r="54" spans="1:7" x14ac:dyDescent="0.3">
      <c r="A54" s="63">
        <v>41061</v>
      </c>
      <c r="B54">
        <v>-3260</v>
      </c>
      <c r="C54">
        <v>-3250</v>
      </c>
      <c r="D54">
        <v>-3220</v>
      </c>
      <c r="E54">
        <v>-3230</v>
      </c>
      <c r="F54">
        <v>-3220</v>
      </c>
      <c r="G54">
        <v>-3230</v>
      </c>
    </row>
    <row r="55" spans="1:7" x14ac:dyDescent="0.3">
      <c r="A55" s="63">
        <v>41153</v>
      </c>
      <c r="B55">
        <v>-3280</v>
      </c>
      <c r="C55">
        <v>-3220</v>
      </c>
      <c r="D55">
        <v>-3200</v>
      </c>
      <c r="E55">
        <v>-3210</v>
      </c>
      <c r="F55">
        <v>-3200</v>
      </c>
      <c r="G55">
        <v>-3220</v>
      </c>
    </row>
    <row r="56" spans="1:7" x14ac:dyDescent="0.3">
      <c r="A56" s="63">
        <v>41244</v>
      </c>
      <c r="B56">
        <v>-1100</v>
      </c>
      <c r="C56">
        <v>-1070</v>
      </c>
      <c r="D56">
        <v>-1080</v>
      </c>
      <c r="E56">
        <v>-1080</v>
      </c>
      <c r="F56">
        <v>-1070</v>
      </c>
      <c r="G56">
        <v>-1090</v>
      </c>
    </row>
    <row r="57" spans="1:7" x14ac:dyDescent="0.3">
      <c r="A57" s="63">
        <v>41334</v>
      </c>
      <c r="B57">
        <v>2150</v>
      </c>
      <c r="C57">
        <v>2150</v>
      </c>
      <c r="D57">
        <v>2130</v>
      </c>
      <c r="E57">
        <v>2130</v>
      </c>
      <c r="F57">
        <v>2140</v>
      </c>
      <c r="G57">
        <v>2120</v>
      </c>
    </row>
    <row r="58" spans="1:7" x14ac:dyDescent="0.3">
      <c r="A58" s="63">
        <v>41426</v>
      </c>
      <c r="B58">
        <v>8030</v>
      </c>
      <c r="C58">
        <v>8070</v>
      </c>
      <c r="D58">
        <v>8100</v>
      </c>
      <c r="E58">
        <v>8110</v>
      </c>
      <c r="F58">
        <v>8100</v>
      </c>
      <c r="G58">
        <v>8100</v>
      </c>
    </row>
    <row r="59" spans="1:7" x14ac:dyDescent="0.3">
      <c r="A59" s="63">
        <v>41518</v>
      </c>
      <c r="B59">
        <v>15490</v>
      </c>
      <c r="C59">
        <v>15510</v>
      </c>
      <c r="D59">
        <v>15530</v>
      </c>
      <c r="E59">
        <v>15560</v>
      </c>
      <c r="F59">
        <v>15520</v>
      </c>
      <c r="G59">
        <v>15560</v>
      </c>
    </row>
    <row r="60" spans="1:7" x14ac:dyDescent="0.3">
      <c r="A60" s="63">
        <v>41609</v>
      </c>
      <c r="B60">
        <v>23190</v>
      </c>
      <c r="C60">
        <v>23200</v>
      </c>
      <c r="D60">
        <v>23170</v>
      </c>
      <c r="E60">
        <v>23210</v>
      </c>
      <c r="F60">
        <v>23190</v>
      </c>
      <c r="G60">
        <v>23210</v>
      </c>
    </row>
    <row r="61" spans="1:7" x14ac:dyDescent="0.3">
      <c r="A61" s="63">
        <v>41699</v>
      </c>
      <c r="B61">
        <v>31440</v>
      </c>
      <c r="C61">
        <v>31450</v>
      </c>
      <c r="D61">
        <v>31430</v>
      </c>
      <c r="E61">
        <v>31430</v>
      </c>
      <c r="F61">
        <v>31450</v>
      </c>
      <c r="G61">
        <v>31440</v>
      </c>
    </row>
    <row r="62" spans="1:7" x14ac:dyDescent="0.3">
      <c r="A62" s="63">
        <v>41791</v>
      </c>
      <c r="B62">
        <v>38470</v>
      </c>
      <c r="C62">
        <v>38520</v>
      </c>
      <c r="D62">
        <v>38570</v>
      </c>
      <c r="E62">
        <v>38570</v>
      </c>
      <c r="F62">
        <v>38570</v>
      </c>
      <c r="G62">
        <v>38590</v>
      </c>
    </row>
    <row r="63" spans="1:7" x14ac:dyDescent="0.3">
      <c r="A63" s="63">
        <v>41883</v>
      </c>
      <c r="B63">
        <v>45570</v>
      </c>
      <c r="C63">
        <v>45600</v>
      </c>
      <c r="D63">
        <v>45640</v>
      </c>
      <c r="E63">
        <v>45700</v>
      </c>
      <c r="F63">
        <v>45620</v>
      </c>
      <c r="G63">
        <v>45680</v>
      </c>
    </row>
    <row r="64" spans="1:7" x14ac:dyDescent="0.3">
      <c r="A64" s="63">
        <v>41974</v>
      </c>
      <c r="B64">
        <v>51180</v>
      </c>
      <c r="C64">
        <v>51210</v>
      </c>
      <c r="D64">
        <v>51190</v>
      </c>
      <c r="E64">
        <v>51210</v>
      </c>
      <c r="F64">
        <v>51220</v>
      </c>
      <c r="G64">
        <v>51220</v>
      </c>
    </row>
    <row r="65" spans="1:7" x14ac:dyDescent="0.3">
      <c r="A65" s="63">
        <v>42064</v>
      </c>
      <c r="B65">
        <v>55660</v>
      </c>
      <c r="C65">
        <v>55880</v>
      </c>
      <c r="D65">
        <v>55840</v>
      </c>
      <c r="E65">
        <v>55820</v>
      </c>
      <c r="F65">
        <v>55850</v>
      </c>
      <c r="G65">
        <v>55830</v>
      </c>
    </row>
    <row r="66" spans="1:7" x14ac:dyDescent="0.3">
      <c r="A66" s="63">
        <v>42156</v>
      </c>
      <c r="B66">
        <v>56570</v>
      </c>
      <c r="C66">
        <v>58300</v>
      </c>
      <c r="D66">
        <v>58380</v>
      </c>
      <c r="E66">
        <v>58390</v>
      </c>
      <c r="F66">
        <v>58380</v>
      </c>
      <c r="G66">
        <v>58410</v>
      </c>
    </row>
    <row r="67" spans="1:7" x14ac:dyDescent="0.3">
      <c r="A67" s="63">
        <v>42248</v>
      </c>
      <c r="B67">
        <v>53210</v>
      </c>
      <c r="C67">
        <v>61140</v>
      </c>
      <c r="D67">
        <v>61190</v>
      </c>
      <c r="E67">
        <v>61290</v>
      </c>
      <c r="F67">
        <v>61160</v>
      </c>
      <c r="G67">
        <v>61270</v>
      </c>
    </row>
    <row r="68" spans="1:7" x14ac:dyDescent="0.3">
      <c r="A68" s="63">
        <v>42339</v>
      </c>
      <c r="B68">
        <v>46780</v>
      </c>
      <c r="C68">
        <v>64860</v>
      </c>
      <c r="D68">
        <v>64870</v>
      </c>
      <c r="E68">
        <v>64890</v>
      </c>
      <c r="F68">
        <v>64870</v>
      </c>
      <c r="G68">
        <v>64920</v>
      </c>
    </row>
    <row r="69" spans="1:7" x14ac:dyDescent="0.3">
      <c r="A69" s="63">
        <v>42430</v>
      </c>
      <c r="B69">
        <v>36700</v>
      </c>
      <c r="C69">
        <v>68020</v>
      </c>
      <c r="D69">
        <v>67220</v>
      </c>
      <c r="E69">
        <v>67190</v>
      </c>
      <c r="F69">
        <v>67230</v>
      </c>
      <c r="G69">
        <v>67200</v>
      </c>
    </row>
    <row r="70" spans="1:7" x14ac:dyDescent="0.3">
      <c r="A70" s="63">
        <v>42522</v>
      </c>
      <c r="B70">
        <v>27030</v>
      </c>
      <c r="C70">
        <v>70670</v>
      </c>
      <c r="D70">
        <v>69020</v>
      </c>
      <c r="E70">
        <v>69030</v>
      </c>
      <c r="F70">
        <v>69010</v>
      </c>
      <c r="G70">
        <v>69030</v>
      </c>
    </row>
    <row r="71" spans="1:7" x14ac:dyDescent="0.3">
      <c r="A71" s="63">
        <v>42614</v>
      </c>
      <c r="B71">
        <v>19530</v>
      </c>
      <c r="C71">
        <v>69970</v>
      </c>
      <c r="D71">
        <v>69840</v>
      </c>
      <c r="E71">
        <v>69930</v>
      </c>
      <c r="F71">
        <v>69800</v>
      </c>
      <c r="G71">
        <v>69880</v>
      </c>
    </row>
    <row r="72" spans="1:7" x14ac:dyDescent="0.3">
      <c r="A72" s="63">
        <v>42705</v>
      </c>
      <c r="B72">
        <v>14530</v>
      </c>
      <c r="C72">
        <v>65400</v>
      </c>
      <c r="D72">
        <v>70380</v>
      </c>
      <c r="E72">
        <v>70370</v>
      </c>
      <c r="F72">
        <v>68003</v>
      </c>
      <c r="G72">
        <v>70410</v>
      </c>
    </row>
    <row r="73" spans="1:7" x14ac:dyDescent="0.3">
      <c r="A73" s="63">
        <v>42795</v>
      </c>
      <c r="B73">
        <v>12530</v>
      </c>
      <c r="C73">
        <v>58500</v>
      </c>
      <c r="D73">
        <v>71410</v>
      </c>
      <c r="E73">
        <v>71450</v>
      </c>
      <c r="F73">
        <v>65516</v>
      </c>
      <c r="G73">
        <v>71480</v>
      </c>
    </row>
    <row r="74" spans="1:7" x14ac:dyDescent="0.3">
      <c r="A74" s="63">
        <v>42887</v>
      </c>
      <c r="B74">
        <v>12000</v>
      </c>
      <c r="C74">
        <v>50500</v>
      </c>
      <c r="D74">
        <v>72490</v>
      </c>
      <c r="E74">
        <v>72450</v>
      </c>
      <c r="F74">
        <v>62599</v>
      </c>
      <c r="G74">
        <v>72480</v>
      </c>
    </row>
    <row r="75" spans="1:7" x14ac:dyDescent="0.3">
      <c r="A75" s="63">
        <v>42979</v>
      </c>
      <c r="B75">
        <v>12000</v>
      </c>
      <c r="C75">
        <v>41000</v>
      </c>
      <c r="D75">
        <v>72520</v>
      </c>
      <c r="E75">
        <v>71040</v>
      </c>
      <c r="F75">
        <v>58013</v>
      </c>
      <c r="G75">
        <v>71050</v>
      </c>
    </row>
    <row r="76" spans="1:7" x14ac:dyDescent="0.3">
      <c r="A76" s="63">
        <v>43070</v>
      </c>
      <c r="B76">
        <v>12000</v>
      </c>
      <c r="C76">
        <v>32000</v>
      </c>
      <c r="D76">
        <v>71100</v>
      </c>
      <c r="E76">
        <v>69930</v>
      </c>
      <c r="F76">
        <v>53454</v>
      </c>
      <c r="G76">
        <v>69460</v>
      </c>
    </row>
    <row r="77" spans="1:7" x14ac:dyDescent="0.3">
      <c r="A77" s="63">
        <v>43160</v>
      </c>
      <c r="B77">
        <v>12000</v>
      </c>
      <c r="C77">
        <v>24500</v>
      </c>
      <c r="D77">
        <v>69100</v>
      </c>
      <c r="E77">
        <v>68120</v>
      </c>
      <c r="F77">
        <v>48895</v>
      </c>
      <c r="G77">
        <v>67570</v>
      </c>
    </row>
    <row r="78" spans="1:7" x14ac:dyDescent="0.3">
      <c r="A78" s="63">
        <v>43252</v>
      </c>
      <c r="B78">
        <v>12000</v>
      </c>
      <c r="C78">
        <v>18500</v>
      </c>
      <c r="D78">
        <v>66700</v>
      </c>
      <c r="E78">
        <v>65740</v>
      </c>
      <c r="F78">
        <v>44338</v>
      </c>
      <c r="G78">
        <v>65160</v>
      </c>
    </row>
    <row r="79" spans="1:7" x14ac:dyDescent="0.3">
      <c r="A79" s="63">
        <v>43344</v>
      </c>
      <c r="B79">
        <v>12000</v>
      </c>
      <c r="C79">
        <v>15000</v>
      </c>
      <c r="D79">
        <v>63800</v>
      </c>
      <c r="E79">
        <v>64042</v>
      </c>
      <c r="F79">
        <v>39780</v>
      </c>
      <c r="G79">
        <v>63600</v>
      </c>
    </row>
    <row r="80" spans="1:7" x14ac:dyDescent="0.3">
      <c r="A80" s="63">
        <v>43435</v>
      </c>
      <c r="B80">
        <v>12000</v>
      </c>
      <c r="C80">
        <v>13500</v>
      </c>
      <c r="D80">
        <v>60400</v>
      </c>
      <c r="E80">
        <v>60535</v>
      </c>
      <c r="F80">
        <v>35222</v>
      </c>
      <c r="G80">
        <v>60400</v>
      </c>
    </row>
    <row r="81" spans="1:7" x14ac:dyDescent="0.3">
      <c r="A81" s="63">
        <v>43525</v>
      </c>
      <c r="B81">
        <v>12000</v>
      </c>
      <c r="C81">
        <v>12500</v>
      </c>
      <c r="D81">
        <v>56400</v>
      </c>
      <c r="E81">
        <v>56435</v>
      </c>
      <c r="F81">
        <v>31544</v>
      </c>
      <c r="G81">
        <v>56400</v>
      </c>
    </row>
    <row r="82" spans="1:7" x14ac:dyDescent="0.3">
      <c r="A82" s="63">
        <v>43617</v>
      </c>
      <c r="B82">
        <v>12000</v>
      </c>
      <c r="C82">
        <v>12000</v>
      </c>
      <c r="D82">
        <v>52400</v>
      </c>
      <c r="E82">
        <v>52415</v>
      </c>
      <c r="F82">
        <v>28743</v>
      </c>
      <c r="G82">
        <v>52400</v>
      </c>
    </row>
    <row r="83" spans="1:7" x14ac:dyDescent="0.3">
      <c r="A83" s="63">
        <v>43709</v>
      </c>
      <c r="B83"/>
      <c r="C83">
        <v>12000</v>
      </c>
      <c r="D83">
        <v>48400</v>
      </c>
      <c r="E83">
        <v>48403</v>
      </c>
      <c r="F83">
        <v>26821</v>
      </c>
      <c r="G83">
        <v>48400</v>
      </c>
    </row>
    <row r="84" spans="1:7" x14ac:dyDescent="0.3">
      <c r="A84" s="63">
        <v>43800</v>
      </c>
      <c r="B84"/>
      <c r="C84">
        <v>12000</v>
      </c>
      <c r="D84">
        <v>44400</v>
      </c>
      <c r="E84">
        <v>44400</v>
      </c>
      <c r="F84">
        <v>25779</v>
      </c>
      <c r="G84">
        <v>44400</v>
      </c>
    </row>
    <row r="85" spans="1:7" x14ac:dyDescent="0.3">
      <c r="A85" s="63">
        <v>43891</v>
      </c>
      <c r="B85"/>
      <c r="C85">
        <v>12000</v>
      </c>
      <c r="D85">
        <v>40400</v>
      </c>
      <c r="E85">
        <v>40900</v>
      </c>
      <c r="F85">
        <v>24736</v>
      </c>
      <c r="G85">
        <v>40400</v>
      </c>
    </row>
    <row r="86" spans="1:7" x14ac:dyDescent="0.3">
      <c r="A86" s="63">
        <v>43983</v>
      </c>
      <c r="B86"/>
      <c r="C86">
        <v>12000</v>
      </c>
      <c r="D86">
        <v>36400</v>
      </c>
      <c r="E86">
        <v>37900</v>
      </c>
      <c r="F86">
        <v>23693</v>
      </c>
      <c r="G86">
        <v>36400</v>
      </c>
    </row>
    <row r="87" spans="1:7" x14ac:dyDescent="0.3">
      <c r="A87" s="63">
        <v>44075</v>
      </c>
      <c r="B87"/>
      <c r="C87"/>
      <c r="D87">
        <v>32400</v>
      </c>
      <c r="E87">
        <v>35500</v>
      </c>
      <c r="F87">
        <v>22651</v>
      </c>
      <c r="G87">
        <v>32400</v>
      </c>
    </row>
    <row r="88" spans="1:7" x14ac:dyDescent="0.3">
      <c r="A88" s="63">
        <v>44166</v>
      </c>
      <c r="B88"/>
      <c r="C88"/>
      <c r="D88">
        <v>28400</v>
      </c>
      <c r="E88">
        <v>33600</v>
      </c>
      <c r="F88">
        <v>21608</v>
      </c>
      <c r="G88">
        <v>28400</v>
      </c>
    </row>
    <row r="89" spans="1:7" x14ac:dyDescent="0.3">
      <c r="A89" s="63">
        <v>44256</v>
      </c>
      <c r="B89"/>
      <c r="C89"/>
      <c r="D89">
        <v>24400</v>
      </c>
      <c r="E89">
        <v>31700</v>
      </c>
      <c r="F89">
        <v>20565</v>
      </c>
      <c r="G89">
        <v>24400</v>
      </c>
    </row>
    <row r="90" spans="1:7" x14ac:dyDescent="0.3">
      <c r="A90" s="63">
        <v>44348</v>
      </c>
      <c r="B90"/>
      <c r="C90"/>
      <c r="D90">
        <v>20000</v>
      </c>
      <c r="E90">
        <v>29800</v>
      </c>
      <c r="F90">
        <v>19523</v>
      </c>
      <c r="G90">
        <v>20900</v>
      </c>
    </row>
    <row r="91" spans="1:7" x14ac:dyDescent="0.3">
      <c r="A91" s="63">
        <v>44440</v>
      </c>
      <c r="B91"/>
      <c r="C91"/>
      <c r="D91"/>
      <c r="E91">
        <v>27850</v>
      </c>
      <c r="F91"/>
      <c r="G91">
        <v>18050</v>
      </c>
    </row>
    <row r="92" spans="1:7" x14ac:dyDescent="0.3">
      <c r="A92" s="63">
        <v>44531</v>
      </c>
      <c r="B92"/>
      <c r="C92"/>
      <c r="D92"/>
      <c r="E92">
        <v>26400</v>
      </c>
      <c r="F92"/>
      <c r="G92">
        <v>16200</v>
      </c>
    </row>
    <row r="93" spans="1:7" x14ac:dyDescent="0.3">
      <c r="A93" s="63">
        <v>44621</v>
      </c>
      <c r="B93"/>
      <c r="C93"/>
      <c r="D93"/>
      <c r="E93">
        <v>25450</v>
      </c>
      <c r="F93"/>
      <c r="G93">
        <v>15350</v>
      </c>
    </row>
    <row r="94" spans="1:7" x14ac:dyDescent="0.3">
      <c r="A94" s="63">
        <v>44713</v>
      </c>
      <c r="B94"/>
      <c r="C94"/>
      <c r="D94"/>
      <c r="E94">
        <v>25000</v>
      </c>
      <c r="F94"/>
      <c r="G94">
        <v>15000</v>
      </c>
    </row>
    <row r="95" spans="1:7" x14ac:dyDescent="0.3">
      <c r="A95" s="63"/>
      <c r="B95" s="70"/>
      <c r="C95" s="70"/>
      <c r="D95" s="70"/>
      <c r="E95" s="70"/>
    </row>
    <row r="96" spans="1:7" x14ac:dyDescent="0.3">
      <c r="A96" s="63"/>
      <c r="B96" s="70"/>
      <c r="C96" s="70"/>
      <c r="D96" s="70"/>
      <c r="E96" s="70"/>
    </row>
    <row r="97" spans="1:5" x14ac:dyDescent="0.3">
      <c r="A97" s="63"/>
      <c r="B97" s="70"/>
      <c r="C97" s="70"/>
      <c r="D97" s="70"/>
      <c r="E97" s="70"/>
    </row>
    <row r="98" spans="1:5" x14ac:dyDescent="0.3">
      <c r="A98" s="63"/>
      <c r="B98" s="70"/>
      <c r="C98" s="70"/>
      <c r="D98" s="70"/>
      <c r="E98" s="70"/>
    </row>
    <row r="99" spans="1:5" x14ac:dyDescent="0.3">
      <c r="A99" s="63"/>
      <c r="B99" s="70"/>
      <c r="C99" s="70"/>
      <c r="D99" s="70"/>
      <c r="E99" s="70"/>
    </row>
    <row r="100" spans="1:5" x14ac:dyDescent="0.3">
      <c r="A100" s="63"/>
      <c r="B100" s="70"/>
      <c r="C100" s="70"/>
      <c r="D100" s="70"/>
      <c r="E100" s="70"/>
    </row>
    <row r="101" spans="1:5" x14ac:dyDescent="0.3">
      <c r="B101" s="70"/>
      <c r="C101" s="76"/>
      <c r="D101" s="76"/>
      <c r="E101" s="76"/>
    </row>
    <row r="102" spans="1:5" x14ac:dyDescent="0.3">
      <c r="B102" s="70"/>
      <c r="C102" s="76"/>
      <c r="D102" s="76"/>
      <c r="E102" s="76"/>
    </row>
    <row r="103" spans="1:5" x14ac:dyDescent="0.3">
      <c r="B103" s="70"/>
      <c r="C103" s="76"/>
      <c r="D103" s="76"/>
      <c r="E103" s="76"/>
    </row>
    <row r="104" spans="1:5" x14ac:dyDescent="0.3">
      <c r="B104" s="70"/>
      <c r="C104" s="76"/>
      <c r="D104" s="76"/>
      <c r="E104" s="76"/>
    </row>
    <row r="105" spans="1:5" x14ac:dyDescent="0.3">
      <c r="B105" s="70"/>
      <c r="C105" s="76"/>
      <c r="D105" s="76"/>
      <c r="E105" s="76"/>
    </row>
    <row r="106" spans="1:5" x14ac:dyDescent="0.3">
      <c r="B106" s="70"/>
      <c r="C106" s="76"/>
      <c r="D106" s="76"/>
      <c r="E106" s="76"/>
    </row>
    <row r="107" spans="1:5" x14ac:dyDescent="0.3">
      <c r="B107" s="70"/>
      <c r="C107" s="76"/>
      <c r="D107" s="76"/>
      <c r="E107" s="76"/>
    </row>
    <row r="108" spans="1:5" x14ac:dyDescent="0.3">
      <c r="B108" s="70"/>
      <c r="C108" s="70"/>
      <c r="D108" s="70"/>
      <c r="E108" s="70"/>
    </row>
    <row r="109" spans="1:5" x14ac:dyDescent="0.3">
      <c r="B109" s="70"/>
      <c r="C109" s="70"/>
      <c r="D109" s="70"/>
      <c r="E109" s="70"/>
    </row>
    <row r="110" spans="1:5" x14ac:dyDescent="0.3">
      <c r="B110" s="70"/>
      <c r="C110" s="70"/>
      <c r="D110" s="76"/>
      <c r="E110" s="76"/>
    </row>
    <row r="111" spans="1:5" x14ac:dyDescent="0.3">
      <c r="B111" s="70"/>
      <c r="C111" s="70"/>
      <c r="D111" s="76"/>
      <c r="E111" s="76"/>
    </row>
    <row r="112" spans="1:5" x14ac:dyDescent="0.3">
      <c r="B112" s="70"/>
      <c r="C112" s="70"/>
      <c r="D112" s="76"/>
      <c r="E112" s="76"/>
    </row>
    <row r="113" spans="2:5" x14ac:dyDescent="0.3">
      <c r="B113" s="70"/>
      <c r="C113" s="70"/>
      <c r="D113" s="76"/>
      <c r="E113" s="76"/>
    </row>
    <row r="114" spans="2:5" x14ac:dyDescent="0.3">
      <c r="B114" s="70"/>
      <c r="C114" s="70"/>
      <c r="D114" s="70"/>
      <c r="E114" s="70"/>
    </row>
    <row r="115" spans="2:5" x14ac:dyDescent="0.3">
      <c r="B115" s="70"/>
      <c r="C115" s="70"/>
      <c r="D115" s="70"/>
      <c r="E115" s="70"/>
    </row>
    <row r="116" spans="2:5" x14ac:dyDescent="0.3">
      <c r="B116" s="70"/>
      <c r="C116" s="70"/>
      <c r="D116" s="70"/>
      <c r="E116" s="70"/>
    </row>
    <row r="117" spans="2:5" x14ac:dyDescent="0.3">
      <c r="B117" s="70"/>
      <c r="C117" s="70"/>
      <c r="D117" s="70"/>
      <c r="E117" s="70"/>
    </row>
    <row r="118" spans="2:5" x14ac:dyDescent="0.3">
      <c r="B118" s="70"/>
      <c r="C118" s="70"/>
      <c r="D118" s="70"/>
      <c r="E118" s="70"/>
    </row>
    <row r="119" spans="2:5" x14ac:dyDescent="0.3">
      <c r="B119" s="70"/>
      <c r="C119" s="70"/>
      <c r="D119" s="70"/>
      <c r="E119" s="70"/>
    </row>
    <row r="120" spans="2:5" x14ac:dyDescent="0.3">
      <c r="B120" s="70"/>
      <c r="C120" s="70"/>
      <c r="D120" s="70"/>
      <c r="E120" s="70"/>
    </row>
    <row r="121" spans="2:5" x14ac:dyDescent="0.3">
      <c r="B121" s="70"/>
      <c r="C121" s="70"/>
      <c r="D121" s="70"/>
      <c r="E121" s="70"/>
    </row>
    <row r="122" spans="2:5" x14ac:dyDescent="0.3">
      <c r="B122" s="70"/>
      <c r="C122" s="70"/>
      <c r="D122" s="70"/>
      <c r="E122" s="70"/>
    </row>
    <row r="123" spans="2:5" x14ac:dyDescent="0.3">
      <c r="B123" s="70"/>
      <c r="C123" s="70"/>
      <c r="D123" s="70"/>
      <c r="E123" s="70"/>
    </row>
    <row r="124" spans="2:5" x14ac:dyDescent="0.3">
      <c r="B124" s="70"/>
      <c r="C124" s="70"/>
      <c r="D124" s="70"/>
      <c r="E124" s="70"/>
    </row>
    <row r="125" spans="2:5" x14ac:dyDescent="0.3">
      <c r="B125" s="70"/>
      <c r="C125" s="70"/>
      <c r="D125" s="70"/>
      <c r="E125" s="70"/>
    </row>
    <row r="126" spans="2:5" x14ac:dyDescent="0.3">
      <c r="B126" s="70"/>
      <c r="C126" s="70"/>
      <c r="D126" s="70"/>
      <c r="E126" s="70"/>
    </row>
    <row r="127" spans="2:5" x14ac:dyDescent="0.3">
      <c r="B127" s="70"/>
      <c r="C127" s="70"/>
      <c r="D127" s="70"/>
      <c r="E127" s="70"/>
    </row>
    <row r="128" spans="2:5" x14ac:dyDescent="0.3">
      <c r="B128" s="70"/>
      <c r="C128" s="70"/>
      <c r="D128" s="70"/>
      <c r="E128" s="70"/>
    </row>
    <row r="129" spans="2:5" x14ac:dyDescent="0.3">
      <c r="B129" s="70"/>
      <c r="C129" s="70"/>
      <c r="D129" s="70"/>
      <c r="E129" s="70"/>
    </row>
    <row r="130" spans="2:5" x14ac:dyDescent="0.3">
      <c r="B130" s="70"/>
      <c r="C130" s="70"/>
      <c r="D130" s="70"/>
      <c r="E130" s="70"/>
    </row>
    <row r="131" spans="2:5" x14ac:dyDescent="0.3">
      <c r="B131" s="70"/>
      <c r="C131" s="70"/>
      <c r="D131" s="70"/>
      <c r="E131" s="70"/>
    </row>
    <row r="132" spans="2:5" x14ac:dyDescent="0.3">
      <c r="B132" s="70"/>
      <c r="C132" s="70"/>
      <c r="D132" s="70"/>
      <c r="E132" s="70"/>
    </row>
    <row r="133" spans="2:5" x14ac:dyDescent="0.3">
      <c r="B133" s="70"/>
      <c r="C133" s="70"/>
      <c r="D133" s="70"/>
      <c r="E133" s="70"/>
    </row>
    <row r="134" spans="2:5" x14ac:dyDescent="0.3">
      <c r="B134" s="70"/>
      <c r="C134" s="70"/>
      <c r="D134" s="70"/>
      <c r="E134" s="70"/>
    </row>
    <row r="135" spans="2:5" x14ac:dyDescent="0.3">
      <c r="B135" s="70"/>
      <c r="C135" s="70"/>
      <c r="D135" s="70"/>
      <c r="E135" s="70"/>
    </row>
    <row r="136" spans="2:5" x14ac:dyDescent="0.3">
      <c r="B136" s="70"/>
      <c r="C136" s="70"/>
      <c r="D136" s="70"/>
      <c r="E136" s="70"/>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W1416"/>
  <sheetViews>
    <sheetView zoomScaleNormal="100" workbookViewId="0"/>
  </sheetViews>
  <sheetFormatPr defaultColWidth="9.140625" defaultRowHeight="16.5" x14ac:dyDescent="0.3"/>
  <cols>
    <col min="1" max="1" width="9.140625" style="28"/>
    <col min="2" max="2" width="13.140625" style="28" customWidth="1"/>
    <col min="3" max="3" width="15.5703125" style="28" customWidth="1"/>
    <col min="4" max="4" width="9.140625" style="28"/>
    <col min="5" max="5" width="9.5703125" style="28" bestFit="1" customWidth="1"/>
    <col min="6" max="6" width="10.28515625" style="28" bestFit="1" customWidth="1"/>
    <col min="7" max="8" width="9.140625" style="28"/>
    <col min="9" max="9" width="9.7109375" style="28" bestFit="1" customWidth="1"/>
    <col min="10" max="10" width="12" style="28" bestFit="1" customWidth="1"/>
    <col min="11" max="11" width="12" style="28" customWidth="1"/>
    <col min="12" max="22" width="9.140625" style="28"/>
    <col min="23" max="23" width="11" style="28" bestFit="1" customWidth="1"/>
    <col min="24" max="16384" width="9.140625" style="28"/>
  </cols>
  <sheetData>
    <row r="1" spans="1:20" x14ac:dyDescent="0.3">
      <c r="A1" s="27" t="s">
        <v>393</v>
      </c>
      <c r="B1" s="7"/>
      <c r="C1" s="7"/>
      <c r="D1" s="81"/>
      <c r="E1" s="60"/>
    </row>
    <row r="2" spans="1:20" x14ac:dyDescent="0.3">
      <c r="A2" s="61" t="s">
        <v>80</v>
      </c>
      <c r="B2" s="7"/>
      <c r="C2" s="7"/>
      <c r="D2" s="81"/>
      <c r="E2" s="60"/>
    </row>
    <row r="3" spans="1:20" x14ac:dyDescent="0.3">
      <c r="A3" s="30"/>
      <c r="B3" s="31"/>
      <c r="C3" s="31"/>
    </row>
    <row r="5" spans="1:20" x14ac:dyDescent="0.3">
      <c r="B5" s="28" t="s">
        <v>81</v>
      </c>
      <c r="C5" s="28" t="s">
        <v>82</v>
      </c>
    </row>
    <row r="6" spans="1:20" x14ac:dyDescent="0.3">
      <c r="A6" s="63">
        <v>36678</v>
      </c>
      <c r="B6" s="64">
        <v>6.3</v>
      </c>
      <c r="C6" s="64">
        <v>6.3</v>
      </c>
      <c r="I6" s="67"/>
      <c r="J6" s="67"/>
      <c r="Q6" s="64"/>
      <c r="T6" s="64"/>
    </row>
    <row r="7" spans="1:20" x14ac:dyDescent="0.3">
      <c r="A7" s="63">
        <v>36770</v>
      </c>
      <c r="B7" s="64">
        <v>6</v>
      </c>
      <c r="C7" s="64">
        <v>6</v>
      </c>
      <c r="I7" s="73"/>
      <c r="Q7" s="64"/>
      <c r="T7" s="64"/>
    </row>
    <row r="8" spans="1:20" x14ac:dyDescent="0.3">
      <c r="A8" s="63">
        <v>36861</v>
      </c>
      <c r="B8" s="64">
        <v>5.8</v>
      </c>
      <c r="C8" s="64">
        <v>5.8</v>
      </c>
      <c r="I8" s="73"/>
      <c r="Q8" s="64"/>
      <c r="T8" s="64"/>
    </row>
    <row r="9" spans="1:20" x14ac:dyDescent="0.3">
      <c r="A9" s="63">
        <v>36951</v>
      </c>
      <c r="B9" s="64">
        <v>5.5</v>
      </c>
      <c r="C9" s="64">
        <v>5.5</v>
      </c>
      <c r="I9" s="73"/>
      <c r="Q9" s="64"/>
      <c r="T9" s="64"/>
    </row>
    <row r="10" spans="1:20" x14ac:dyDescent="0.3">
      <c r="A10" s="63">
        <v>37043</v>
      </c>
      <c r="B10" s="64">
        <v>5.4</v>
      </c>
      <c r="C10" s="64">
        <v>5.4</v>
      </c>
      <c r="I10" s="73"/>
      <c r="Q10" s="64"/>
      <c r="T10" s="64"/>
    </row>
    <row r="11" spans="1:20" x14ac:dyDescent="0.3">
      <c r="A11" s="63">
        <v>37135</v>
      </c>
      <c r="B11" s="64">
        <v>5.4</v>
      </c>
      <c r="C11" s="64">
        <v>5.4</v>
      </c>
      <c r="I11" s="73"/>
      <c r="Q11" s="64"/>
      <c r="T11" s="64"/>
    </row>
    <row r="12" spans="1:20" x14ac:dyDescent="0.3">
      <c r="A12" s="63">
        <v>37226</v>
      </c>
      <c r="B12" s="64">
        <v>5.5999999999999899</v>
      </c>
      <c r="C12" s="64">
        <v>5.5999999999999899</v>
      </c>
      <c r="I12" s="73"/>
      <c r="Q12" s="64"/>
      <c r="T12" s="64"/>
    </row>
    <row r="13" spans="1:20" x14ac:dyDescent="0.3">
      <c r="A13" s="63">
        <v>37316</v>
      </c>
      <c r="B13" s="64">
        <v>5.3</v>
      </c>
      <c r="C13" s="64">
        <v>5.3</v>
      </c>
      <c r="I13" s="73"/>
      <c r="Q13" s="64"/>
      <c r="T13" s="64"/>
    </row>
    <row r="14" spans="1:20" x14ac:dyDescent="0.3">
      <c r="A14" s="63">
        <v>37408</v>
      </c>
      <c r="B14" s="64">
        <v>5.3</v>
      </c>
      <c r="C14" s="64">
        <v>5.3</v>
      </c>
      <c r="I14" s="73"/>
      <c r="K14" s="68"/>
      <c r="Q14" s="64"/>
      <c r="T14" s="64"/>
    </row>
    <row r="15" spans="1:20" x14ac:dyDescent="0.3">
      <c r="A15" s="63">
        <v>37500</v>
      </c>
      <c r="B15" s="64">
        <v>5.5</v>
      </c>
      <c r="C15" s="64">
        <v>5.5</v>
      </c>
      <c r="I15" s="73"/>
      <c r="K15" s="68"/>
      <c r="M15" s="64"/>
      <c r="O15" s="64"/>
      <c r="Q15" s="64"/>
      <c r="T15" s="64"/>
    </row>
    <row r="16" spans="1:20" x14ac:dyDescent="0.3">
      <c r="A16" s="63">
        <v>37591</v>
      </c>
      <c r="B16" s="64">
        <v>5.0999999999999899</v>
      </c>
      <c r="C16" s="64">
        <v>5.0999999999999899</v>
      </c>
      <c r="I16" s="73"/>
      <c r="K16" s="68"/>
      <c r="M16" s="64"/>
      <c r="O16" s="64"/>
      <c r="Q16" s="64"/>
      <c r="T16" s="64"/>
    </row>
    <row r="17" spans="1:20" x14ac:dyDescent="0.3">
      <c r="A17" s="63">
        <v>37681</v>
      </c>
      <c r="B17" s="64">
        <v>5</v>
      </c>
      <c r="C17" s="64">
        <v>5</v>
      </c>
      <c r="I17" s="73"/>
      <c r="K17" s="68"/>
      <c r="M17" s="64"/>
      <c r="O17" s="64"/>
      <c r="Q17" s="64"/>
      <c r="T17" s="64"/>
    </row>
    <row r="18" spans="1:20" x14ac:dyDescent="0.3">
      <c r="A18" s="63">
        <v>37773</v>
      </c>
      <c r="B18" s="64">
        <v>4.8</v>
      </c>
      <c r="C18" s="64">
        <v>4.8</v>
      </c>
      <c r="I18" s="73"/>
      <c r="K18" s="68"/>
      <c r="M18" s="64"/>
      <c r="O18" s="64"/>
      <c r="Q18" s="64"/>
      <c r="T18" s="64"/>
    </row>
    <row r="19" spans="1:20" x14ac:dyDescent="0.3">
      <c r="A19" s="63">
        <v>37865</v>
      </c>
      <c r="B19" s="64">
        <v>4.5</v>
      </c>
      <c r="C19" s="64">
        <v>4.5</v>
      </c>
      <c r="I19" s="73"/>
      <c r="K19" s="68"/>
      <c r="M19" s="64"/>
      <c r="O19" s="64"/>
      <c r="Q19" s="64"/>
      <c r="T19" s="64"/>
    </row>
    <row r="20" spans="1:20" x14ac:dyDescent="0.3">
      <c r="A20" s="63">
        <v>37956</v>
      </c>
      <c r="B20" s="64">
        <v>4.7</v>
      </c>
      <c r="C20" s="64">
        <v>4.7</v>
      </c>
      <c r="I20" s="73"/>
      <c r="K20" s="68"/>
      <c r="M20" s="64"/>
      <c r="O20" s="64"/>
      <c r="Q20" s="64"/>
      <c r="T20" s="64"/>
    </row>
    <row r="21" spans="1:20" x14ac:dyDescent="0.3">
      <c r="A21" s="63">
        <v>38047</v>
      </c>
      <c r="B21" s="64">
        <v>4.3</v>
      </c>
      <c r="C21" s="64">
        <v>4.3</v>
      </c>
      <c r="I21" s="73"/>
      <c r="K21" s="68"/>
      <c r="M21" s="64"/>
      <c r="O21" s="64"/>
      <c r="Q21" s="64"/>
      <c r="T21" s="64"/>
    </row>
    <row r="22" spans="1:20" x14ac:dyDescent="0.3">
      <c r="A22" s="63">
        <v>38139</v>
      </c>
      <c r="B22" s="64">
        <v>4.2</v>
      </c>
      <c r="C22" s="64">
        <v>4.2</v>
      </c>
      <c r="I22" s="73"/>
      <c r="K22" s="68"/>
      <c r="M22" s="64"/>
      <c r="O22" s="64"/>
      <c r="Q22" s="64"/>
      <c r="T22" s="64"/>
    </row>
    <row r="23" spans="1:20" x14ac:dyDescent="0.3">
      <c r="A23" s="63">
        <v>38231</v>
      </c>
      <c r="B23" s="64">
        <v>3.9</v>
      </c>
      <c r="C23" s="64">
        <v>3.9</v>
      </c>
      <c r="I23" s="73"/>
      <c r="K23" s="68"/>
      <c r="M23" s="64"/>
      <c r="O23" s="64"/>
      <c r="Q23" s="64"/>
      <c r="T23" s="64"/>
    </row>
    <row r="24" spans="1:20" x14ac:dyDescent="0.3">
      <c r="A24" s="63">
        <v>38322</v>
      </c>
      <c r="B24" s="64">
        <v>3.7</v>
      </c>
      <c r="C24" s="64">
        <v>3.7</v>
      </c>
      <c r="I24" s="73"/>
      <c r="K24" s="68"/>
      <c r="M24" s="64"/>
      <c r="O24" s="64"/>
      <c r="Q24" s="64"/>
      <c r="T24" s="64"/>
    </row>
    <row r="25" spans="1:20" x14ac:dyDescent="0.3">
      <c r="A25" s="63">
        <v>38412</v>
      </c>
      <c r="B25" s="64">
        <v>3.9</v>
      </c>
      <c r="C25" s="64">
        <v>3.9</v>
      </c>
      <c r="I25" s="73"/>
      <c r="K25" s="68"/>
      <c r="M25" s="64"/>
      <c r="O25" s="64"/>
      <c r="Q25" s="64"/>
      <c r="T25" s="64"/>
    </row>
    <row r="26" spans="1:20" x14ac:dyDescent="0.3">
      <c r="A26" s="63">
        <v>38504</v>
      </c>
      <c r="B26" s="64">
        <v>3.8</v>
      </c>
      <c r="C26" s="64">
        <v>3.8</v>
      </c>
      <c r="I26" s="73"/>
      <c r="K26" s="68"/>
      <c r="M26" s="64"/>
      <c r="O26" s="64"/>
      <c r="Q26" s="64"/>
      <c r="T26" s="64"/>
    </row>
    <row r="27" spans="1:20" x14ac:dyDescent="0.3">
      <c r="A27" s="63">
        <v>38596</v>
      </c>
      <c r="B27" s="64">
        <v>3.8</v>
      </c>
      <c r="C27" s="64">
        <v>3.8</v>
      </c>
      <c r="I27" s="73"/>
      <c r="K27" s="68"/>
      <c r="M27" s="64"/>
      <c r="O27" s="64"/>
      <c r="Q27" s="64"/>
      <c r="T27" s="64"/>
    </row>
    <row r="28" spans="1:20" x14ac:dyDescent="0.3">
      <c r="A28" s="63">
        <v>38687</v>
      </c>
      <c r="B28" s="64">
        <v>3.7</v>
      </c>
      <c r="C28" s="64">
        <v>3.7</v>
      </c>
      <c r="I28" s="73"/>
      <c r="K28" s="68"/>
      <c r="M28" s="64"/>
      <c r="O28" s="64"/>
      <c r="Q28" s="64"/>
      <c r="T28" s="64"/>
    </row>
    <row r="29" spans="1:20" x14ac:dyDescent="0.3">
      <c r="A29" s="63">
        <v>38777</v>
      </c>
      <c r="B29" s="64">
        <v>4.0999999999999899</v>
      </c>
      <c r="C29" s="64">
        <v>4.0999999999999899</v>
      </c>
      <c r="I29" s="73"/>
      <c r="K29" s="68"/>
      <c r="M29" s="64"/>
      <c r="O29" s="64"/>
      <c r="Q29" s="64"/>
      <c r="T29" s="64"/>
    </row>
    <row r="30" spans="1:20" x14ac:dyDescent="0.3">
      <c r="A30" s="63">
        <v>38869</v>
      </c>
      <c r="B30" s="64">
        <v>3.7</v>
      </c>
      <c r="C30" s="64">
        <v>3.7</v>
      </c>
      <c r="I30" s="73"/>
      <c r="K30" s="68"/>
      <c r="M30" s="64"/>
      <c r="O30" s="64"/>
      <c r="Q30" s="64"/>
      <c r="T30" s="64"/>
    </row>
    <row r="31" spans="1:20" x14ac:dyDescent="0.3">
      <c r="A31" s="63">
        <v>38961</v>
      </c>
      <c r="B31" s="64">
        <v>3.9</v>
      </c>
      <c r="C31" s="64">
        <v>3.9</v>
      </c>
      <c r="I31" s="73"/>
      <c r="K31" s="68"/>
      <c r="M31" s="64"/>
      <c r="O31" s="64"/>
      <c r="Q31" s="64"/>
      <c r="T31" s="64"/>
    </row>
    <row r="32" spans="1:20" x14ac:dyDescent="0.3">
      <c r="A32" s="63">
        <v>39052</v>
      </c>
      <c r="B32" s="64">
        <v>3.8</v>
      </c>
      <c r="C32" s="64">
        <v>3.8</v>
      </c>
      <c r="I32" s="73"/>
      <c r="K32" s="68"/>
      <c r="M32" s="64"/>
      <c r="O32" s="64"/>
      <c r="Q32" s="64"/>
      <c r="T32" s="64"/>
    </row>
    <row r="33" spans="1:20" x14ac:dyDescent="0.3">
      <c r="A33" s="63">
        <v>39142</v>
      </c>
      <c r="B33" s="64">
        <v>3.9</v>
      </c>
      <c r="C33" s="64">
        <v>3.9</v>
      </c>
      <c r="I33" s="73"/>
      <c r="K33" s="68"/>
      <c r="M33" s="64"/>
      <c r="O33" s="64"/>
      <c r="Q33" s="64"/>
      <c r="T33" s="64"/>
    </row>
    <row r="34" spans="1:20" x14ac:dyDescent="0.3">
      <c r="A34" s="63">
        <v>39234</v>
      </c>
      <c r="B34" s="64">
        <v>3.6</v>
      </c>
      <c r="C34" s="64">
        <v>3.6</v>
      </c>
      <c r="I34" s="73"/>
      <c r="K34" s="68"/>
      <c r="M34" s="64"/>
      <c r="O34" s="64"/>
      <c r="Q34" s="64"/>
      <c r="T34" s="64"/>
    </row>
    <row r="35" spans="1:20" x14ac:dyDescent="0.3">
      <c r="A35" s="63">
        <v>39326</v>
      </c>
      <c r="B35" s="64">
        <v>3.5</v>
      </c>
      <c r="C35" s="64">
        <v>3.5</v>
      </c>
      <c r="I35" s="73"/>
      <c r="K35" s="68"/>
      <c r="M35" s="64"/>
      <c r="O35" s="64"/>
      <c r="Q35" s="64"/>
      <c r="T35" s="64"/>
    </row>
    <row r="36" spans="1:20" x14ac:dyDescent="0.3">
      <c r="A36" s="63">
        <v>39417</v>
      </c>
      <c r="B36" s="64">
        <v>3.3</v>
      </c>
      <c r="C36" s="64">
        <v>3.3</v>
      </c>
      <c r="I36" s="73"/>
      <c r="K36" s="68"/>
      <c r="M36" s="64"/>
      <c r="O36" s="64"/>
      <c r="Q36" s="64"/>
      <c r="T36" s="64"/>
    </row>
    <row r="37" spans="1:20" x14ac:dyDescent="0.3">
      <c r="A37" s="63">
        <v>39508</v>
      </c>
      <c r="B37" s="64">
        <v>3.8</v>
      </c>
      <c r="C37" s="64">
        <v>3.8</v>
      </c>
      <c r="I37" s="73"/>
      <c r="K37" s="68"/>
      <c r="M37" s="64"/>
      <c r="O37" s="64"/>
      <c r="Q37" s="64"/>
      <c r="T37" s="64"/>
    </row>
    <row r="38" spans="1:20" x14ac:dyDescent="0.3">
      <c r="A38" s="63">
        <v>39600</v>
      </c>
      <c r="B38" s="64">
        <v>3.8</v>
      </c>
      <c r="C38" s="64">
        <v>3.8</v>
      </c>
      <c r="I38" s="73"/>
      <c r="K38" s="68"/>
      <c r="M38" s="64"/>
      <c r="O38" s="64"/>
      <c r="Q38" s="64"/>
      <c r="T38" s="64"/>
    </row>
    <row r="39" spans="1:20" x14ac:dyDescent="0.3">
      <c r="A39" s="63">
        <v>39692</v>
      </c>
      <c r="B39" s="64">
        <v>4</v>
      </c>
      <c r="C39" s="64">
        <v>4</v>
      </c>
      <c r="I39" s="73"/>
      <c r="K39" s="68"/>
      <c r="M39" s="64"/>
      <c r="O39" s="64"/>
      <c r="Q39" s="64"/>
      <c r="T39" s="64"/>
    </row>
    <row r="40" spans="1:20" x14ac:dyDescent="0.3">
      <c r="A40" s="63">
        <v>39783</v>
      </c>
      <c r="B40" s="64">
        <v>4.4000000000000004</v>
      </c>
      <c r="C40" s="64">
        <v>4.4000000000000004</v>
      </c>
      <c r="I40" s="73"/>
      <c r="K40" s="68"/>
      <c r="M40" s="64"/>
      <c r="O40" s="64"/>
      <c r="Q40" s="64"/>
      <c r="T40" s="64"/>
    </row>
    <row r="41" spans="1:20" x14ac:dyDescent="0.3">
      <c r="A41" s="63">
        <v>39873</v>
      </c>
      <c r="B41" s="64">
        <v>5</v>
      </c>
      <c r="C41" s="64">
        <v>5</v>
      </c>
      <c r="I41" s="73"/>
      <c r="K41" s="68"/>
      <c r="M41" s="64"/>
      <c r="O41" s="64"/>
      <c r="Q41" s="64"/>
      <c r="T41" s="64"/>
    </row>
    <row r="42" spans="1:20" x14ac:dyDescent="0.3">
      <c r="A42" s="63">
        <v>39965</v>
      </c>
      <c r="B42" s="64">
        <v>5.7</v>
      </c>
      <c r="C42" s="64">
        <v>5.7</v>
      </c>
      <c r="I42" s="73"/>
      <c r="K42" s="68"/>
      <c r="M42" s="64"/>
      <c r="O42" s="64"/>
      <c r="Q42" s="64"/>
      <c r="T42" s="64"/>
    </row>
    <row r="43" spans="1:20" x14ac:dyDescent="0.3">
      <c r="A43" s="63">
        <v>40057</v>
      </c>
      <c r="B43" s="64">
        <v>6.1</v>
      </c>
      <c r="C43" s="64">
        <v>6.1</v>
      </c>
      <c r="I43" s="73"/>
      <c r="K43" s="68"/>
      <c r="M43" s="64"/>
      <c r="O43" s="64"/>
      <c r="Q43" s="64"/>
      <c r="T43" s="64"/>
    </row>
    <row r="44" spans="1:20" x14ac:dyDescent="0.3">
      <c r="A44" s="63">
        <v>40148</v>
      </c>
      <c r="B44" s="64">
        <v>6.5</v>
      </c>
      <c r="C44" s="64">
        <v>6.5</v>
      </c>
      <c r="I44" s="73"/>
      <c r="K44" s="68"/>
      <c r="M44" s="64"/>
      <c r="O44" s="64"/>
      <c r="Q44" s="64"/>
      <c r="T44" s="64"/>
    </row>
    <row r="45" spans="1:20" x14ac:dyDescent="0.3">
      <c r="A45" s="63">
        <v>40238</v>
      </c>
      <c r="B45" s="64">
        <v>5.9</v>
      </c>
      <c r="C45" s="64">
        <v>5.9</v>
      </c>
      <c r="I45" s="73"/>
      <c r="K45" s="68"/>
      <c r="M45" s="64"/>
      <c r="O45" s="64"/>
      <c r="Q45" s="64"/>
      <c r="T45" s="64"/>
    </row>
    <row r="46" spans="1:20" x14ac:dyDescent="0.3">
      <c r="A46" s="63">
        <v>40330</v>
      </c>
      <c r="B46" s="64">
        <v>6.5</v>
      </c>
      <c r="C46" s="64">
        <v>6.5</v>
      </c>
      <c r="I46" s="73"/>
      <c r="K46" s="68"/>
      <c r="M46" s="64"/>
      <c r="O46" s="64"/>
      <c r="Q46" s="64"/>
      <c r="T46" s="64"/>
    </row>
    <row r="47" spans="1:20" x14ac:dyDescent="0.3">
      <c r="A47" s="63">
        <v>40422</v>
      </c>
      <c r="B47" s="64">
        <v>6</v>
      </c>
      <c r="C47" s="64">
        <v>6</v>
      </c>
      <c r="I47" s="73"/>
      <c r="K47" s="68"/>
      <c r="M47" s="64"/>
      <c r="O47" s="64"/>
      <c r="Q47" s="64"/>
      <c r="T47" s="64"/>
    </row>
    <row r="48" spans="1:20" x14ac:dyDescent="0.3">
      <c r="A48" s="63">
        <v>40513</v>
      </c>
      <c r="B48" s="64">
        <v>6.2</v>
      </c>
      <c r="C48" s="64">
        <v>6.2</v>
      </c>
      <c r="I48" s="73"/>
      <c r="K48" s="68"/>
      <c r="M48" s="64"/>
      <c r="O48" s="64"/>
      <c r="Q48" s="64"/>
      <c r="T48" s="64"/>
    </row>
    <row r="49" spans="1:20" x14ac:dyDescent="0.3">
      <c r="A49" s="63">
        <v>40603</v>
      </c>
      <c r="B49" s="64">
        <v>6</v>
      </c>
      <c r="C49" s="64">
        <v>6</v>
      </c>
      <c r="I49" s="73"/>
      <c r="K49" s="68"/>
      <c r="M49" s="64"/>
      <c r="O49" s="64"/>
      <c r="Q49" s="64"/>
      <c r="T49" s="64"/>
    </row>
    <row r="50" spans="1:20" x14ac:dyDescent="0.3">
      <c r="A50" s="63">
        <v>40695</v>
      </c>
      <c r="B50" s="64">
        <v>6</v>
      </c>
      <c r="C50" s="64">
        <v>6</v>
      </c>
      <c r="I50" s="73"/>
      <c r="K50" s="68"/>
      <c r="M50" s="64"/>
      <c r="O50" s="64"/>
      <c r="Q50" s="64"/>
      <c r="T50" s="64"/>
    </row>
    <row r="51" spans="1:20" x14ac:dyDescent="0.3">
      <c r="A51" s="63">
        <v>40787</v>
      </c>
      <c r="B51" s="64">
        <v>5.9</v>
      </c>
      <c r="C51" s="64">
        <v>5.9</v>
      </c>
      <c r="I51" s="73"/>
      <c r="K51" s="68"/>
      <c r="M51" s="64"/>
      <c r="O51" s="64"/>
      <c r="Q51" s="64"/>
      <c r="T51" s="64"/>
    </row>
    <row r="52" spans="1:20" x14ac:dyDescent="0.3">
      <c r="A52" s="63">
        <v>40878</v>
      </c>
      <c r="B52" s="64">
        <v>6</v>
      </c>
      <c r="C52" s="64">
        <v>6</v>
      </c>
      <c r="I52" s="73"/>
      <c r="K52" s="68"/>
      <c r="M52" s="64"/>
      <c r="O52" s="64"/>
      <c r="Q52" s="64"/>
      <c r="T52" s="64"/>
    </row>
    <row r="53" spans="1:20" x14ac:dyDescent="0.3">
      <c r="A53" s="63">
        <v>40969</v>
      </c>
      <c r="B53" s="64">
        <v>6.3</v>
      </c>
      <c r="C53" s="64">
        <v>6.3</v>
      </c>
      <c r="I53" s="73"/>
      <c r="K53" s="68"/>
      <c r="M53" s="64"/>
      <c r="O53" s="64"/>
      <c r="Q53" s="64"/>
      <c r="T53" s="64"/>
    </row>
    <row r="54" spans="1:20" x14ac:dyDescent="0.3">
      <c r="A54" s="63">
        <v>41061</v>
      </c>
      <c r="B54" s="64">
        <v>6.3</v>
      </c>
      <c r="C54" s="64">
        <v>6.3</v>
      </c>
      <c r="I54" s="73"/>
      <c r="K54" s="68"/>
      <c r="M54" s="64"/>
      <c r="O54" s="64"/>
      <c r="Q54" s="64"/>
      <c r="T54" s="64"/>
    </row>
    <row r="55" spans="1:20" x14ac:dyDescent="0.3">
      <c r="A55" s="63">
        <v>41153</v>
      </c>
      <c r="B55" s="64">
        <v>6.7</v>
      </c>
      <c r="C55" s="64">
        <v>6.7</v>
      </c>
      <c r="I55" s="73"/>
      <c r="K55" s="68"/>
      <c r="M55" s="64"/>
      <c r="O55" s="64"/>
      <c r="Q55" s="64"/>
      <c r="T55" s="64"/>
    </row>
    <row r="56" spans="1:20" x14ac:dyDescent="0.3">
      <c r="A56" s="63">
        <v>41244</v>
      </c>
      <c r="B56" s="64">
        <v>6.2</v>
      </c>
      <c r="C56" s="64">
        <v>6.3</v>
      </c>
      <c r="I56" s="73"/>
      <c r="K56" s="68"/>
      <c r="M56" s="64"/>
      <c r="O56" s="64"/>
      <c r="Q56" s="64"/>
      <c r="T56" s="64"/>
    </row>
    <row r="57" spans="1:20" x14ac:dyDescent="0.3">
      <c r="A57" s="63">
        <v>41334</v>
      </c>
      <c r="B57" s="64">
        <v>5.7</v>
      </c>
      <c r="C57" s="64">
        <v>5.7</v>
      </c>
      <c r="I57" s="73"/>
      <c r="K57" s="68"/>
      <c r="M57" s="64"/>
      <c r="O57" s="64"/>
      <c r="Q57" s="64"/>
      <c r="T57" s="64"/>
    </row>
    <row r="58" spans="1:20" x14ac:dyDescent="0.3">
      <c r="A58" s="63">
        <v>41426</v>
      </c>
      <c r="B58" s="64">
        <v>5.9</v>
      </c>
      <c r="C58" s="64">
        <v>5.9</v>
      </c>
      <c r="I58" s="73"/>
      <c r="K58" s="68"/>
      <c r="M58" s="64"/>
      <c r="O58" s="64"/>
      <c r="Q58" s="64"/>
      <c r="T58" s="64"/>
    </row>
    <row r="59" spans="1:20" x14ac:dyDescent="0.3">
      <c r="A59" s="63">
        <v>41518</v>
      </c>
      <c r="B59" s="64">
        <v>5.8</v>
      </c>
      <c r="C59" s="64">
        <v>5.8</v>
      </c>
      <c r="I59" s="73"/>
      <c r="K59" s="68"/>
      <c r="M59" s="64"/>
      <c r="O59" s="64"/>
      <c r="Q59" s="64"/>
      <c r="T59" s="64"/>
    </row>
    <row r="60" spans="1:20" x14ac:dyDescent="0.3">
      <c r="A60" s="63">
        <v>41609</v>
      </c>
      <c r="B60" s="64">
        <v>5.5999999999999899</v>
      </c>
      <c r="C60" s="64">
        <v>5.5999999999999899</v>
      </c>
      <c r="I60" s="73"/>
      <c r="K60" s="68"/>
      <c r="M60" s="64"/>
      <c r="O60" s="64"/>
      <c r="Q60" s="64"/>
      <c r="T60" s="64"/>
    </row>
    <row r="61" spans="1:20" x14ac:dyDescent="0.3">
      <c r="A61" s="63">
        <v>41699</v>
      </c>
      <c r="B61" s="64">
        <v>5.5</v>
      </c>
      <c r="C61" s="64">
        <v>5.5</v>
      </c>
      <c r="I61" s="73"/>
      <c r="K61" s="68"/>
      <c r="M61" s="64"/>
      <c r="O61" s="64"/>
      <c r="Q61" s="64"/>
      <c r="T61" s="64"/>
    </row>
    <row r="62" spans="1:20" x14ac:dyDescent="0.3">
      <c r="A62" s="63">
        <v>41791</v>
      </c>
      <c r="B62" s="64">
        <v>5.2</v>
      </c>
      <c r="C62" s="64">
        <v>5.2</v>
      </c>
      <c r="I62" s="73"/>
      <c r="K62" s="68"/>
      <c r="M62" s="64"/>
      <c r="O62" s="64"/>
      <c r="Q62" s="64"/>
      <c r="T62" s="64"/>
    </row>
    <row r="63" spans="1:20" x14ac:dyDescent="0.3">
      <c r="A63" s="63">
        <v>41883</v>
      </c>
      <c r="B63" s="64">
        <v>5.2</v>
      </c>
      <c r="C63" s="64">
        <v>5.2</v>
      </c>
      <c r="I63" s="73"/>
      <c r="K63" s="68"/>
      <c r="M63" s="64"/>
      <c r="O63" s="64"/>
      <c r="Q63" s="64"/>
      <c r="T63" s="64"/>
    </row>
    <row r="64" spans="1:20" x14ac:dyDescent="0.3">
      <c r="A64" s="63">
        <v>41974</v>
      </c>
      <c r="B64" s="64">
        <v>5.5</v>
      </c>
      <c r="C64" s="64">
        <v>5.5</v>
      </c>
      <c r="I64" s="73"/>
      <c r="K64" s="68"/>
      <c r="M64" s="64"/>
      <c r="O64" s="64"/>
      <c r="Q64" s="64"/>
      <c r="T64" s="64"/>
    </row>
    <row r="65" spans="1:20" x14ac:dyDescent="0.3">
      <c r="A65" s="63">
        <v>42064</v>
      </c>
      <c r="B65" s="64">
        <v>5.4</v>
      </c>
      <c r="C65" s="64">
        <v>5.4</v>
      </c>
      <c r="I65" s="73"/>
      <c r="K65" s="68"/>
      <c r="M65" s="64"/>
      <c r="O65" s="64"/>
      <c r="Q65" s="64"/>
      <c r="T65" s="64"/>
    </row>
    <row r="66" spans="1:20" x14ac:dyDescent="0.3">
      <c r="A66" s="63">
        <v>42156</v>
      </c>
      <c r="B66" s="64">
        <v>5.5</v>
      </c>
      <c r="C66" s="64">
        <v>5.5</v>
      </c>
      <c r="I66" s="73"/>
      <c r="K66" s="68"/>
      <c r="M66" s="64"/>
      <c r="O66" s="64"/>
      <c r="Q66" s="64"/>
      <c r="T66" s="64"/>
    </row>
    <row r="67" spans="1:20" x14ac:dyDescent="0.3">
      <c r="A67" s="63">
        <v>42248</v>
      </c>
      <c r="B67" s="64">
        <v>5.5999999999999899</v>
      </c>
      <c r="C67" s="64">
        <v>5.5999999999999899</v>
      </c>
      <c r="I67" s="73"/>
      <c r="K67" s="68"/>
      <c r="M67" s="64"/>
      <c r="O67" s="64"/>
      <c r="Q67" s="64"/>
      <c r="T67" s="64"/>
    </row>
    <row r="68" spans="1:20" x14ac:dyDescent="0.3">
      <c r="A68" s="63">
        <v>42339</v>
      </c>
      <c r="B68" s="64">
        <v>5</v>
      </c>
      <c r="C68" s="64">
        <v>5</v>
      </c>
      <c r="I68" s="73"/>
      <c r="K68" s="68"/>
      <c r="M68" s="64"/>
      <c r="O68" s="64"/>
      <c r="Q68" s="64"/>
      <c r="T68" s="64"/>
    </row>
    <row r="69" spans="1:20" x14ac:dyDescent="0.3">
      <c r="A69" s="63">
        <v>42430</v>
      </c>
      <c r="B69" s="64">
        <v>5.2</v>
      </c>
      <c r="C69" s="64">
        <v>5.2</v>
      </c>
      <c r="E69" s="64"/>
      <c r="F69" s="64"/>
      <c r="I69" s="73"/>
      <c r="K69" s="68"/>
      <c r="M69" s="64"/>
      <c r="O69" s="64"/>
      <c r="Q69" s="64"/>
      <c r="T69" s="64"/>
    </row>
    <row r="70" spans="1:20" x14ac:dyDescent="0.3">
      <c r="A70" s="63">
        <v>42522</v>
      </c>
      <c r="B70" s="64">
        <v>5</v>
      </c>
      <c r="C70" s="64">
        <v>5</v>
      </c>
      <c r="F70" s="64"/>
      <c r="I70" s="73"/>
      <c r="K70" s="68"/>
      <c r="M70" s="64"/>
      <c r="O70" s="64"/>
      <c r="Q70" s="64"/>
      <c r="T70" s="64"/>
    </row>
    <row r="71" spans="1:20" x14ac:dyDescent="0.3">
      <c r="A71" s="63">
        <v>42614</v>
      </c>
      <c r="B71" s="64">
        <v>4.9000000000000004</v>
      </c>
      <c r="C71" s="64">
        <v>4.9000000000000004</v>
      </c>
      <c r="F71" s="64"/>
      <c r="I71" s="73"/>
      <c r="K71" s="68"/>
      <c r="M71" s="64"/>
      <c r="O71" s="64"/>
      <c r="Q71" s="64"/>
      <c r="T71" s="64"/>
    </row>
    <row r="72" spans="1:20" x14ac:dyDescent="0.3">
      <c r="A72" s="63">
        <v>42705</v>
      </c>
      <c r="B72" s="64">
        <v>5.3</v>
      </c>
      <c r="C72" s="64">
        <v>5.3</v>
      </c>
      <c r="E72" s="64"/>
      <c r="F72" s="64"/>
      <c r="I72" s="73"/>
      <c r="K72" s="68"/>
      <c r="M72" s="64"/>
      <c r="O72" s="64"/>
      <c r="Q72" s="64"/>
      <c r="T72" s="64"/>
    </row>
    <row r="73" spans="1:20" x14ac:dyDescent="0.3">
      <c r="A73" s="63">
        <v>42795</v>
      </c>
      <c r="B73" s="64">
        <v>4.9000000000000004</v>
      </c>
      <c r="C73" s="64">
        <v>4.9000000000000004</v>
      </c>
      <c r="E73" s="64"/>
      <c r="F73" s="64"/>
      <c r="I73" s="73"/>
      <c r="K73" s="68"/>
      <c r="M73" s="64"/>
      <c r="O73" s="64"/>
      <c r="Q73" s="64"/>
      <c r="T73" s="64"/>
    </row>
    <row r="74" spans="1:20" x14ac:dyDescent="0.3">
      <c r="A74" s="63">
        <v>42887</v>
      </c>
      <c r="B74" s="64">
        <v>4.8</v>
      </c>
      <c r="C74" s="64">
        <v>4.8</v>
      </c>
      <c r="E74" s="64"/>
      <c r="F74" s="64"/>
      <c r="I74" s="73"/>
      <c r="K74" s="68"/>
      <c r="M74" s="64"/>
      <c r="O74" s="64"/>
      <c r="Q74" s="64"/>
      <c r="T74" s="64"/>
    </row>
    <row r="75" spans="1:20" x14ac:dyDescent="0.3">
      <c r="A75" s="63">
        <v>42979</v>
      </c>
      <c r="B75" s="64">
        <v>4.5999999999999899</v>
      </c>
      <c r="C75" s="64">
        <v>4.5999999999999899</v>
      </c>
      <c r="E75" s="64"/>
      <c r="F75" s="64"/>
      <c r="I75" s="73"/>
      <c r="K75" s="68"/>
      <c r="M75" s="64"/>
      <c r="O75" s="64"/>
      <c r="Q75" s="64"/>
      <c r="T75" s="64"/>
    </row>
    <row r="76" spans="1:20" x14ac:dyDescent="0.3">
      <c r="A76" s="63">
        <v>43070</v>
      </c>
      <c r="B76" s="64">
        <v>4.5</v>
      </c>
      <c r="C76" s="64">
        <v>4.631564</v>
      </c>
      <c r="E76" s="64"/>
      <c r="F76" s="64"/>
      <c r="I76" s="73"/>
      <c r="K76" s="68"/>
      <c r="M76" s="64"/>
      <c r="O76" s="64"/>
      <c r="Q76" s="64"/>
      <c r="T76" s="64"/>
    </row>
    <row r="77" spans="1:20" x14ac:dyDescent="0.3">
      <c r="A77" s="63">
        <v>43160</v>
      </c>
      <c r="B77" s="64">
        <v>4.5374869999999898</v>
      </c>
      <c r="C77" s="64">
        <v>4.6488379999999898</v>
      </c>
      <c r="E77" s="64"/>
      <c r="F77" s="64"/>
      <c r="I77" s="74"/>
      <c r="J77" s="32"/>
      <c r="K77" s="68"/>
      <c r="M77" s="64"/>
      <c r="O77" s="64"/>
      <c r="Q77" s="64"/>
      <c r="T77" s="64"/>
    </row>
    <row r="78" spans="1:20" x14ac:dyDescent="0.3">
      <c r="A78" s="63">
        <v>43252</v>
      </c>
      <c r="B78" s="64">
        <v>4.5392270000000003</v>
      </c>
      <c r="C78" s="64">
        <v>4.6280780000000004</v>
      </c>
      <c r="E78" s="64"/>
      <c r="F78" s="64"/>
      <c r="I78" s="74"/>
      <c r="J78" s="32"/>
      <c r="K78" s="68"/>
      <c r="M78" s="64"/>
      <c r="O78" s="64"/>
      <c r="Q78" s="64"/>
      <c r="T78" s="64"/>
    </row>
    <row r="79" spans="1:20" x14ac:dyDescent="0.3">
      <c r="A79" s="63">
        <v>43344</v>
      </c>
      <c r="B79" s="64">
        <v>4.5392270000000003</v>
      </c>
      <c r="C79" s="64">
        <v>4.6163460000000001</v>
      </c>
      <c r="E79" s="64"/>
      <c r="F79" s="64"/>
      <c r="I79" s="74"/>
      <c r="J79" s="32"/>
      <c r="K79" s="68"/>
      <c r="M79" s="64"/>
      <c r="O79" s="64"/>
      <c r="Q79" s="64"/>
      <c r="T79" s="64"/>
    </row>
    <row r="80" spans="1:20" x14ac:dyDescent="0.3">
      <c r="A80" s="63">
        <v>43435</v>
      </c>
      <c r="B80" s="64">
        <v>4.4192270000000002</v>
      </c>
      <c r="C80" s="64">
        <v>4.5459009999999997</v>
      </c>
      <c r="E80" s="64"/>
      <c r="F80" s="64"/>
      <c r="I80" s="74"/>
      <c r="J80" s="32"/>
      <c r="K80" s="68"/>
      <c r="M80" s="64"/>
      <c r="Q80" s="64"/>
      <c r="T80" s="64"/>
    </row>
    <row r="81" spans="1:20" x14ac:dyDescent="0.3">
      <c r="A81" s="63">
        <v>43525</v>
      </c>
      <c r="B81" s="64">
        <v>4.2624089999999999</v>
      </c>
      <c r="C81" s="64">
        <v>4.4340219999999899</v>
      </c>
      <c r="E81" s="64"/>
      <c r="F81" s="64"/>
      <c r="I81" s="74"/>
      <c r="J81" s="32"/>
      <c r="K81" s="68"/>
      <c r="M81" s="64"/>
      <c r="Q81" s="64"/>
      <c r="T81" s="64"/>
    </row>
    <row r="82" spans="1:20" x14ac:dyDescent="0.3">
      <c r="A82" s="63">
        <v>43617</v>
      </c>
      <c r="B82" s="64">
        <v>4.1810809999999998</v>
      </c>
      <c r="C82" s="64">
        <v>4.3871510000000002</v>
      </c>
      <c r="E82" s="64"/>
      <c r="F82" s="64"/>
      <c r="I82" s="73"/>
      <c r="K82" s="68"/>
      <c r="M82" s="64"/>
      <c r="Q82" s="64"/>
      <c r="T82" s="64"/>
    </row>
    <row r="83" spans="1:20" x14ac:dyDescent="0.3">
      <c r="A83" s="63">
        <v>43709</v>
      </c>
      <c r="B83" s="64">
        <v>4.1265349999999899</v>
      </c>
      <c r="C83" s="64">
        <v>4.3510859999999898</v>
      </c>
      <c r="E83" s="64"/>
      <c r="F83" s="64"/>
      <c r="I83" s="73"/>
      <c r="K83" s="68"/>
      <c r="M83" s="64"/>
      <c r="Q83" s="64"/>
      <c r="T83" s="64"/>
    </row>
    <row r="84" spans="1:20" x14ac:dyDescent="0.3">
      <c r="A84" s="63">
        <v>43800</v>
      </c>
      <c r="B84" s="64">
        <v>4.1085989999999999</v>
      </c>
      <c r="C84" s="64">
        <v>4.3515119999999898</v>
      </c>
      <c r="E84" s="64"/>
      <c r="F84" s="64"/>
      <c r="I84" s="73"/>
      <c r="K84" s="68"/>
      <c r="M84" s="64"/>
      <c r="Q84" s="64"/>
      <c r="T84" s="64"/>
    </row>
    <row r="85" spans="1:20" x14ac:dyDescent="0.3">
      <c r="A85" s="63">
        <v>43891</v>
      </c>
      <c r="B85" s="64">
        <v>4.1047529999999899</v>
      </c>
      <c r="C85" s="64">
        <v>4.2854159999999899</v>
      </c>
      <c r="E85" s="64"/>
      <c r="F85" s="64"/>
      <c r="I85" s="73"/>
      <c r="K85" s="68"/>
      <c r="M85" s="64"/>
      <c r="Q85" s="64"/>
      <c r="T85" s="64"/>
    </row>
    <row r="86" spans="1:20" x14ac:dyDescent="0.3">
      <c r="A86" s="63">
        <v>43983</v>
      </c>
      <c r="B86" s="64">
        <v>4.1155229999999898</v>
      </c>
      <c r="C86" s="64">
        <v>4.2070949999999998</v>
      </c>
      <c r="E86" s="64"/>
      <c r="F86" s="64"/>
      <c r="I86" s="73"/>
      <c r="K86" s="68"/>
      <c r="M86" s="64"/>
      <c r="Q86" s="64"/>
      <c r="T86" s="64"/>
    </row>
    <row r="87" spans="1:20" x14ac:dyDescent="0.3">
      <c r="A87" s="63">
        <v>44075</v>
      </c>
      <c r="B87" s="64">
        <v>4.1144179999999899</v>
      </c>
      <c r="C87" s="64">
        <v>4.1177679999999999</v>
      </c>
      <c r="I87" s="73"/>
      <c r="K87" s="68"/>
      <c r="M87" s="64"/>
      <c r="Q87" s="64"/>
    </row>
    <row r="88" spans="1:20" x14ac:dyDescent="0.3">
      <c r="A88" s="63">
        <v>44166</v>
      </c>
      <c r="B88" s="64">
        <v>4.1076730000000001</v>
      </c>
      <c r="C88" s="64">
        <v>4.0417459999999998</v>
      </c>
      <c r="I88" s="73"/>
      <c r="K88" s="68"/>
      <c r="M88" s="64"/>
      <c r="Q88" s="64"/>
    </row>
    <row r="89" spans="1:20" x14ac:dyDescent="0.3">
      <c r="A89" s="63">
        <v>44256</v>
      </c>
      <c r="B89" s="64">
        <v>4.0989250000000004</v>
      </c>
      <c r="C89" s="64">
        <v>3.9990939999999999</v>
      </c>
      <c r="I89" s="73"/>
      <c r="K89" s="68"/>
      <c r="M89" s="64"/>
      <c r="Q89" s="64"/>
    </row>
    <row r="90" spans="1:20" x14ac:dyDescent="0.3">
      <c r="A90" s="63">
        <v>44348</v>
      </c>
      <c r="B90" s="64">
        <v>4.0889939999999898</v>
      </c>
      <c r="C90" s="64">
        <v>4.0024920000000002</v>
      </c>
      <c r="I90" s="73"/>
      <c r="K90" s="68"/>
      <c r="M90" s="64"/>
      <c r="Q90" s="64"/>
    </row>
    <row r="91" spans="1:20" x14ac:dyDescent="0.3">
      <c r="A91" s="63">
        <v>44440</v>
      </c>
      <c r="B91" s="64">
        <v>4.1003309999999997</v>
      </c>
      <c r="C91" s="64">
        <v>4.0234009999999998</v>
      </c>
      <c r="I91" s="73"/>
      <c r="K91" s="68"/>
      <c r="M91" s="64"/>
    </row>
    <row r="92" spans="1:20" x14ac:dyDescent="0.3">
      <c r="A92" s="63">
        <v>44531</v>
      </c>
      <c r="B92" s="64">
        <v>4.1308389999999999</v>
      </c>
      <c r="C92" s="64">
        <v>4.0415530000000004</v>
      </c>
      <c r="I92" s="73"/>
      <c r="K92" s="68"/>
      <c r="M92" s="64"/>
    </row>
    <row r="93" spans="1:20" x14ac:dyDescent="0.3">
      <c r="A93" s="63">
        <v>44621</v>
      </c>
      <c r="B93" s="64">
        <v>4.1759060000000003</v>
      </c>
      <c r="C93" s="64">
        <v>4.0675410000000003</v>
      </c>
      <c r="I93" s="73"/>
      <c r="K93" s="68"/>
      <c r="M93" s="64"/>
    </row>
    <row r="94" spans="1:20" x14ac:dyDescent="0.3">
      <c r="A94" s="63">
        <v>44713</v>
      </c>
      <c r="B94" s="64">
        <v>4.223306</v>
      </c>
      <c r="C94" s="64">
        <v>4.1066440000000002</v>
      </c>
      <c r="I94" s="73"/>
      <c r="K94" s="68"/>
      <c r="M94" s="64"/>
    </row>
    <row r="95" spans="1:20" x14ac:dyDescent="0.3">
      <c r="I95" s="73"/>
      <c r="K95" s="68"/>
      <c r="M95" s="64"/>
    </row>
    <row r="96" spans="1:20" x14ac:dyDescent="0.3">
      <c r="I96" s="73"/>
      <c r="K96" s="68"/>
      <c r="M96" s="64"/>
      <c r="T96" s="68"/>
    </row>
    <row r="97" spans="9:13" x14ac:dyDescent="0.3">
      <c r="I97" s="73"/>
      <c r="K97" s="68"/>
      <c r="M97" s="64"/>
    </row>
    <row r="98" spans="9:13" x14ac:dyDescent="0.3">
      <c r="I98" s="73"/>
      <c r="K98" s="68"/>
      <c r="M98" s="64"/>
    </row>
    <row r="99" spans="9:13" x14ac:dyDescent="0.3">
      <c r="I99" s="73"/>
      <c r="K99" s="68"/>
      <c r="M99" s="64"/>
    </row>
    <row r="113" spans="20:23" x14ac:dyDescent="0.3">
      <c r="T113" s="68"/>
    </row>
    <row r="115" spans="20:23" x14ac:dyDescent="0.3">
      <c r="W115" s="73"/>
    </row>
    <row r="116" spans="20:23" x14ac:dyDescent="0.3">
      <c r="W116" s="73"/>
    </row>
    <row r="117" spans="20:23" x14ac:dyDescent="0.3">
      <c r="W117" s="73"/>
    </row>
    <row r="118" spans="20:23" x14ac:dyDescent="0.3">
      <c r="W118" s="73"/>
    </row>
    <row r="119" spans="20:23" x14ac:dyDescent="0.3">
      <c r="W119" s="73"/>
    </row>
    <row r="120" spans="20:23" x14ac:dyDescent="0.3">
      <c r="W120" s="73"/>
    </row>
    <row r="121" spans="20:23" x14ac:dyDescent="0.3">
      <c r="W121" s="73"/>
    </row>
    <row r="122" spans="20:23" x14ac:dyDescent="0.3">
      <c r="W122" s="73"/>
    </row>
    <row r="123" spans="20:23" x14ac:dyDescent="0.3">
      <c r="W123" s="73"/>
    </row>
    <row r="124" spans="20:23" x14ac:dyDescent="0.3">
      <c r="W124" s="73"/>
    </row>
    <row r="125" spans="20:23" x14ac:dyDescent="0.3">
      <c r="W125" s="73"/>
    </row>
    <row r="126" spans="20:23" x14ac:dyDescent="0.3">
      <c r="W126" s="73"/>
    </row>
    <row r="127" spans="20:23" x14ac:dyDescent="0.3">
      <c r="W127" s="73"/>
    </row>
    <row r="128" spans="20:23" x14ac:dyDescent="0.3">
      <c r="W128" s="73"/>
    </row>
    <row r="129" spans="23:23" x14ac:dyDescent="0.3">
      <c r="W129" s="73"/>
    </row>
    <row r="130" spans="23:23" x14ac:dyDescent="0.3">
      <c r="W130" s="73"/>
    </row>
    <row r="131" spans="23:23" x14ac:dyDescent="0.3">
      <c r="W131" s="73"/>
    </row>
    <row r="132" spans="23:23" x14ac:dyDescent="0.3">
      <c r="W132" s="73"/>
    </row>
    <row r="133" spans="23:23" x14ac:dyDescent="0.3">
      <c r="W133" s="73"/>
    </row>
    <row r="134" spans="23:23" x14ac:dyDescent="0.3">
      <c r="W134" s="73"/>
    </row>
    <row r="135" spans="23:23" x14ac:dyDescent="0.3">
      <c r="W135" s="73"/>
    </row>
    <row r="136" spans="23:23" x14ac:dyDescent="0.3">
      <c r="W136" s="73"/>
    </row>
    <row r="137" spans="23:23" x14ac:dyDescent="0.3">
      <c r="W137" s="73"/>
    </row>
    <row r="138" spans="23:23" x14ac:dyDescent="0.3">
      <c r="W138" s="73"/>
    </row>
    <row r="139" spans="23:23" x14ac:dyDescent="0.3">
      <c r="W139" s="73"/>
    </row>
    <row r="140" spans="23:23" x14ac:dyDescent="0.3">
      <c r="W140" s="73"/>
    </row>
    <row r="141" spans="23:23" x14ac:dyDescent="0.3">
      <c r="W141" s="73"/>
    </row>
    <row r="142" spans="23:23" x14ac:dyDescent="0.3">
      <c r="W142" s="73"/>
    </row>
    <row r="143" spans="23:23" x14ac:dyDescent="0.3">
      <c r="W143" s="73"/>
    </row>
    <row r="144" spans="23:23" x14ac:dyDescent="0.3">
      <c r="W144" s="73"/>
    </row>
    <row r="145" spans="23:23" x14ac:dyDescent="0.3">
      <c r="W145" s="73"/>
    </row>
    <row r="146" spans="23:23" x14ac:dyDescent="0.3">
      <c r="W146" s="73"/>
    </row>
    <row r="147" spans="23:23" x14ac:dyDescent="0.3">
      <c r="W147" s="73"/>
    </row>
    <row r="148" spans="23:23" x14ac:dyDescent="0.3">
      <c r="W148" s="73"/>
    </row>
    <row r="149" spans="23:23" x14ac:dyDescent="0.3">
      <c r="W149" s="73"/>
    </row>
    <row r="150" spans="23:23" x14ac:dyDescent="0.3">
      <c r="W150" s="73"/>
    </row>
    <row r="151" spans="23:23" x14ac:dyDescent="0.3">
      <c r="W151" s="73"/>
    </row>
    <row r="152" spans="23:23" x14ac:dyDescent="0.3">
      <c r="W152" s="73"/>
    </row>
    <row r="153" spans="23:23" x14ac:dyDescent="0.3">
      <c r="W153" s="73"/>
    </row>
    <row r="154" spans="23:23" x14ac:dyDescent="0.3">
      <c r="W154" s="73"/>
    </row>
    <row r="155" spans="23:23" x14ac:dyDescent="0.3">
      <c r="W155" s="73"/>
    </row>
    <row r="156" spans="23:23" x14ac:dyDescent="0.3">
      <c r="W156" s="73"/>
    </row>
    <row r="157" spans="23:23" x14ac:dyDescent="0.3">
      <c r="W157" s="73"/>
    </row>
    <row r="158" spans="23:23" x14ac:dyDescent="0.3">
      <c r="W158" s="73"/>
    </row>
    <row r="159" spans="23:23" x14ac:dyDescent="0.3">
      <c r="W159" s="73"/>
    </row>
    <row r="160" spans="23:23" x14ac:dyDescent="0.3">
      <c r="W160" s="73"/>
    </row>
    <row r="161" spans="23:23" x14ac:dyDescent="0.3">
      <c r="W161" s="73"/>
    </row>
    <row r="162" spans="23:23" x14ac:dyDescent="0.3">
      <c r="W162" s="73"/>
    </row>
    <row r="163" spans="23:23" x14ac:dyDescent="0.3">
      <c r="W163" s="73"/>
    </row>
    <row r="164" spans="23:23" x14ac:dyDescent="0.3">
      <c r="W164" s="73"/>
    </row>
    <row r="165" spans="23:23" x14ac:dyDescent="0.3">
      <c r="W165" s="73"/>
    </row>
    <row r="166" spans="23:23" x14ac:dyDescent="0.3">
      <c r="W166" s="73"/>
    </row>
    <row r="167" spans="23:23" x14ac:dyDescent="0.3">
      <c r="W167" s="73"/>
    </row>
    <row r="168" spans="23:23" x14ac:dyDescent="0.3">
      <c r="W168" s="73"/>
    </row>
    <row r="169" spans="23:23" x14ac:dyDescent="0.3">
      <c r="W169" s="73"/>
    </row>
    <row r="170" spans="23:23" x14ac:dyDescent="0.3">
      <c r="W170" s="73"/>
    </row>
    <row r="171" spans="23:23" x14ac:dyDescent="0.3">
      <c r="W171" s="73"/>
    </row>
    <row r="172" spans="23:23" x14ac:dyDescent="0.3">
      <c r="W172" s="73"/>
    </row>
    <row r="173" spans="23:23" x14ac:dyDescent="0.3">
      <c r="W173" s="73"/>
    </row>
    <row r="174" spans="23:23" x14ac:dyDescent="0.3">
      <c r="W174" s="73"/>
    </row>
    <row r="175" spans="23:23" x14ac:dyDescent="0.3">
      <c r="W175" s="73"/>
    </row>
    <row r="176" spans="23:23" x14ac:dyDescent="0.3">
      <c r="W176" s="73"/>
    </row>
    <row r="177" spans="23:23" x14ac:dyDescent="0.3">
      <c r="W177" s="73"/>
    </row>
    <row r="178" spans="23:23" x14ac:dyDescent="0.3">
      <c r="W178" s="73"/>
    </row>
    <row r="179" spans="23:23" x14ac:dyDescent="0.3">
      <c r="W179" s="73"/>
    </row>
    <row r="180" spans="23:23" x14ac:dyDescent="0.3">
      <c r="W180" s="73"/>
    </row>
    <row r="181" spans="23:23" x14ac:dyDescent="0.3">
      <c r="W181" s="73"/>
    </row>
    <row r="182" spans="23:23" x14ac:dyDescent="0.3">
      <c r="W182" s="73"/>
    </row>
    <row r="183" spans="23:23" x14ac:dyDescent="0.3">
      <c r="W183" s="73"/>
    </row>
    <row r="184" spans="23:23" x14ac:dyDescent="0.3">
      <c r="W184" s="73"/>
    </row>
    <row r="185" spans="23:23" x14ac:dyDescent="0.3">
      <c r="W185" s="73"/>
    </row>
    <row r="186" spans="23:23" x14ac:dyDescent="0.3">
      <c r="W186" s="73"/>
    </row>
    <row r="187" spans="23:23" x14ac:dyDescent="0.3">
      <c r="W187" s="73"/>
    </row>
    <row r="188" spans="23:23" x14ac:dyDescent="0.3">
      <c r="W188" s="73"/>
    </row>
    <row r="189" spans="23:23" x14ac:dyDescent="0.3">
      <c r="W189" s="73"/>
    </row>
    <row r="190" spans="23:23" x14ac:dyDescent="0.3">
      <c r="W190" s="73"/>
    </row>
    <row r="191" spans="23:23" x14ac:dyDescent="0.3">
      <c r="W191" s="73"/>
    </row>
    <row r="192" spans="23:23" x14ac:dyDescent="0.3">
      <c r="W192" s="73"/>
    </row>
    <row r="193" spans="23:23" x14ac:dyDescent="0.3">
      <c r="W193" s="73"/>
    </row>
    <row r="194" spans="23:23" x14ac:dyDescent="0.3">
      <c r="W194" s="73"/>
    </row>
    <row r="195" spans="23:23" x14ac:dyDescent="0.3">
      <c r="W195" s="73"/>
    </row>
    <row r="196" spans="23:23" x14ac:dyDescent="0.3">
      <c r="W196" s="73"/>
    </row>
    <row r="197" spans="23:23" x14ac:dyDescent="0.3">
      <c r="W197" s="73"/>
    </row>
    <row r="198" spans="23:23" x14ac:dyDescent="0.3">
      <c r="W198" s="73"/>
    </row>
    <row r="199" spans="23:23" x14ac:dyDescent="0.3">
      <c r="W199" s="73"/>
    </row>
    <row r="200" spans="23:23" x14ac:dyDescent="0.3">
      <c r="W200" s="73"/>
    </row>
    <row r="201" spans="23:23" x14ac:dyDescent="0.3">
      <c r="W201" s="73"/>
    </row>
    <row r="202" spans="23:23" x14ac:dyDescent="0.3">
      <c r="W202" s="73"/>
    </row>
    <row r="203" spans="23:23" x14ac:dyDescent="0.3">
      <c r="W203" s="73"/>
    </row>
    <row r="204" spans="23:23" x14ac:dyDescent="0.3">
      <c r="W204" s="73"/>
    </row>
    <row r="205" spans="23:23" x14ac:dyDescent="0.3">
      <c r="W205" s="73"/>
    </row>
    <row r="206" spans="23:23" x14ac:dyDescent="0.3">
      <c r="W206" s="73"/>
    </row>
    <row r="207" spans="23:23" x14ac:dyDescent="0.3">
      <c r="W207" s="73"/>
    </row>
    <row r="208" spans="23:23" x14ac:dyDescent="0.3">
      <c r="W208" s="73"/>
    </row>
    <row r="209" spans="23:23" x14ac:dyDescent="0.3">
      <c r="W209" s="73"/>
    </row>
    <row r="210" spans="23:23" x14ac:dyDescent="0.3">
      <c r="W210" s="73"/>
    </row>
    <row r="211" spans="23:23" x14ac:dyDescent="0.3">
      <c r="W211" s="73"/>
    </row>
    <row r="212" spans="23:23" x14ac:dyDescent="0.3">
      <c r="W212" s="73"/>
    </row>
    <row r="213" spans="23:23" x14ac:dyDescent="0.3">
      <c r="W213" s="73"/>
    </row>
    <row r="214" spans="23:23" x14ac:dyDescent="0.3">
      <c r="W214" s="73"/>
    </row>
    <row r="215" spans="23:23" x14ac:dyDescent="0.3">
      <c r="W215" s="73"/>
    </row>
    <row r="216" spans="23:23" x14ac:dyDescent="0.3">
      <c r="W216" s="73"/>
    </row>
    <row r="217" spans="23:23" x14ac:dyDescent="0.3">
      <c r="W217" s="73"/>
    </row>
    <row r="218" spans="23:23" x14ac:dyDescent="0.3">
      <c r="W218" s="73"/>
    </row>
    <row r="219" spans="23:23" x14ac:dyDescent="0.3">
      <c r="W219" s="73"/>
    </row>
    <row r="220" spans="23:23" x14ac:dyDescent="0.3">
      <c r="W220" s="73"/>
    </row>
    <row r="221" spans="23:23" x14ac:dyDescent="0.3">
      <c r="W221" s="73"/>
    </row>
    <row r="222" spans="23:23" x14ac:dyDescent="0.3">
      <c r="W222" s="73"/>
    </row>
    <row r="223" spans="23:23" x14ac:dyDescent="0.3">
      <c r="W223" s="73"/>
    </row>
    <row r="224" spans="23:23" x14ac:dyDescent="0.3">
      <c r="W224" s="73"/>
    </row>
    <row r="225" spans="23:23" x14ac:dyDescent="0.3">
      <c r="W225" s="73"/>
    </row>
    <row r="226" spans="23:23" x14ac:dyDescent="0.3">
      <c r="W226" s="73"/>
    </row>
    <row r="227" spans="23:23" x14ac:dyDescent="0.3">
      <c r="W227" s="73"/>
    </row>
    <row r="228" spans="23:23" x14ac:dyDescent="0.3">
      <c r="W228" s="73"/>
    </row>
    <row r="229" spans="23:23" x14ac:dyDescent="0.3">
      <c r="W229" s="73"/>
    </row>
    <row r="230" spans="23:23" x14ac:dyDescent="0.3">
      <c r="W230" s="73"/>
    </row>
    <row r="231" spans="23:23" x14ac:dyDescent="0.3">
      <c r="W231" s="73"/>
    </row>
    <row r="232" spans="23:23" x14ac:dyDescent="0.3">
      <c r="W232" s="73"/>
    </row>
    <row r="233" spans="23:23" x14ac:dyDescent="0.3">
      <c r="W233" s="73"/>
    </row>
    <row r="234" spans="23:23" x14ac:dyDescent="0.3">
      <c r="W234" s="73"/>
    </row>
    <row r="235" spans="23:23" x14ac:dyDescent="0.3">
      <c r="W235" s="73"/>
    </row>
    <row r="236" spans="23:23" x14ac:dyDescent="0.3">
      <c r="W236" s="73"/>
    </row>
    <row r="237" spans="23:23" x14ac:dyDescent="0.3">
      <c r="W237" s="73"/>
    </row>
    <row r="238" spans="23:23" x14ac:dyDescent="0.3">
      <c r="W238" s="73"/>
    </row>
    <row r="239" spans="23:23" x14ac:dyDescent="0.3">
      <c r="W239" s="73"/>
    </row>
    <row r="240" spans="23:23" x14ac:dyDescent="0.3">
      <c r="W240" s="73"/>
    </row>
    <row r="241" spans="23:23" x14ac:dyDescent="0.3">
      <c r="W241" s="73"/>
    </row>
    <row r="242" spans="23:23" x14ac:dyDescent="0.3">
      <c r="W242" s="73"/>
    </row>
    <row r="243" spans="23:23" x14ac:dyDescent="0.3">
      <c r="W243" s="73"/>
    </row>
    <row r="244" spans="23:23" x14ac:dyDescent="0.3">
      <c r="W244" s="73"/>
    </row>
    <row r="245" spans="23:23" x14ac:dyDescent="0.3">
      <c r="W245" s="73"/>
    </row>
    <row r="246" spans="23:23" x14ac:dyDescent="0.3">
      <c r="W246" s="73"/>
    </row>
    <row r="247" spans="23:23" x14ac:dyDescent="0.3">
      <c r="W247" s="73"/>
    </row>
    <row r="248" spans="23:23" x14ac:dyDescent="0.3">
      <c r="W248" s="73"/>
    </row>
    <row r="249" spans="23:23" x14ac:dyDescent="0.3">
      <c r="W249" s="73"/>
    </row>
    <row r="250" spans="23:23" x14ac:dyDescent="0.3">
      <c r="W250" s="73"/>
    </row>
    <row r="251" spans="23:23" x14ac:dyDescent="0.3">
      <c r="W251" s="73"/>
    </row>
    <row r="252" spans="23:23" x14ac:dyDescent="0.3">
      <c r="W252" s="73"/>
    </row>
    <row r="253" spans="23:23" x14ac:dyDescent="0.3">
      <c r="W253" s="73"/>
    </row>
    <row r="254" spans="23:23" x14ac:dyDescent="0.3">
      <c r="W254" s="73"/>
    </row>
    <row r="255" spans="23:23" x14ac:dyDescent="0.3">
      <c r="W255" s="73"/>
    </row>
    <row r="256" spans="23:23" x14ac:dyDescent="0.3">
      <c r="W256" s="73"/>
    </row>
    <row r="257" spans="23:23" x14ac:dyDescent="0.3">
      <c r="W257" s="73"/>
    </row>
    <row r="258" spans="23:23" x14ac:dyDescent="0.3">
      <c r="W258" s="73"/>
    </row>
    <row r="259" spans="23:23" x14ac:dyDescent="0.3">
      <c r="W259" s="73"/>
    </row>
    <row r="260" spans="23:23" x14ac:dyDescent="0.3">
      <c r="W260" s="73"/>
    </row>
    <row r="261" spans="23:23" x14ac:dyDescent="0.3">
      <c r="W261" s="73"/>
    </row>
    <row r="262" spans="23:23" x14ac:dyDescent="0.3">
      <c r="W262" s="73"/>
    </row>
    <row r="263" spans="23:23" x14ac:dyDescent="0.3">
      <c r="W263" s="73"/>
    </row>
    <row r="264" spans="23:23" x14ac:dyDescent="0.3">
      <c r="W264" s="73"/>
    </row>
    <row r="265" spans="23:23" x14ac:dyDescent="0.3">
      <c r="W265" s="73"/>
    </row>
    <row r="266" spans="23:23" x14ac:dyDescent="0.3">
      <c r="W266" s="73"/>
    </row>
    <row r="267" spans="23:23" x14ac:dyDescent="0.3">
      <c r="W267" s="73"/>
    </row>
    <row r="268" spans="23:23" x14ac:dyDescent="0.3">
      <c r="W268" s="73"/>
    </row>
    <row r="269" spans="23:23" x14ac:dyDescent="0.3">
      <c r="W269" s="73"/>
    </row>
    <row r="270" spans="23:23" x14ac:dyDescent="0.3">
      <c r="W270" s="73"/>
    </row>
    <row r="271" spans="23:23" x14ac:dyDescent="0.3">
      <c r="W271" s="73"/>
    </row>
    <row r="272" spans="23:23" x14ac:dyDescent="0.3">
      <c r="W272" s="73"/>
    </row>
    <row r="273" spans="23:23" x14ac:dyDescent="0.3">
      <c r="W273" s="73"/>
    </row>
    <row r="274" spans="23:23" x14ac:dyDescent="0.3">
      <c r="W274" s="73"/>
    </row>
    <row r="275" spans="23:23" x14ac:dyDescent="0.3">
      <c r="W275" s="73"/>
    </row>
    <row r="276" spans="23:23" x14ac:dyDescent="0.3">
      <c r="W276" s="73"/>
    </row>
    <row r="277" spans="23:23" x14ac:dyDescent="0.3">
      <c r="W277" s="73"/>
    </row>
    <row r="278" spans="23:23" x14ac:dyDescent="0.3">
      <c r="W278" s="73"/>
    </row>
    <row r="279" spans="23:23" x14ac:dyDescent="0.3">
      <c r="W279" s="73"/>
    </row>
    <row r="280" spans="23:23" x14ac:dyDescent="0.3">
      <c r="W280" s="73"/>
    </row>
    <row r="281" spans="23:23" x14ac:dyDescent="0.3">
      <c r="W281" s="73"/>
    </row>
    <row r="282" spans="23:23" x14ac:dyDescent="0.3">
      <c r="W282" s="73"/>
    </row>
    <row r="283" spans="23:23" x14ac:dyDescent="0.3">
      <c r="W283" s="73"/>
    </row>
    <row r="284" spans="23:23" x14ac:dyDescent="0.3">
      <c r="W284" s="73"/>
    </row>
    <row r="285" spans="23:23" x14ac:dyDescent="0.3">
      <c r="W285" s="73"/>
    </row>
    <row r="286" spans="23:23" x14ac:dyDescent="0.3">
      <c r="W286" s="73"/>
    </row>
    <row r="287" spans="23:23" x14ac:dyDescent="0.3">
      <c r="W287" s="73"/>
    </row>
    <row r="288" spans="23:23" x14ac:dyDescent="0.3">
      <c r="W288" s="73"/>
    </row>
    <row r="289" spans="23:23" x14ac:dyDescent="0.3">
      <c r="W289" s="73"/>
    </row>
    <row r="290" spans="23:23" x14ac:dyDescent="0.3">
      <c r="W290" s="73"/>
    </row>
    <row r="291" spans="23:23" x14ac:dyDescent="0.3">
      <c r="W291" s="73"/>
    </row>
    <row r="292" spans="23:23" x14ac:dyDescent="0.3">
      <c r="W292" s="73"/>
    </row>
    <row r="293" spans="23:23" x14ac:dyDescent="0.3">
      <c r="W293" s="73"/>
    </row>
    <row r="294" spans="23:23" x14ac:dyDescent="0.3">
      <c r="W294" s="73"/>
    </row>
    <row r="295" spans="23:23" x14ac:dyDescent="0.3">
      <c r="W295" s="73"/>
    </row>
    <row r="296" spans="23:23" x14ac:dyDescent="0.3">
      <c r="W296" s="73"/>
    </row>
    <row r="297" spans="23:23" x14ac:dyDescent="0.3">
      <c r="W297" s="73"/>
    </row>
    <row r="298" spans="23:23" x14ac:dyDescent="0.3">
      <c r="W298" s="73"/>
    </row>
    <row r="299" spans="23:23" x14ac:dyDescent="0.3">
      <c r="W299" s="73"/>
    </row>
    <row r="300" spans="23:23" x14ac:dyDescent="0.3">
      <c r="W300" s="73"/>
    </row>
    <row r="301" spans="23:23" x14ac:dyDescent="0.3">
      <c r="W301" s="73"/>
    </row>
    <row r="302" spans="23:23" x14ac:dyDescent="0.3">
      <c r="W302" s="73"/>
    </row>
    <row r="303" spans="23:23" x14ac:dyDescent="0.3">
      <c r="W303" s="73"/>
    </row>
    <row r="304" spans="23:23" x14ac:dyDescent="0.3">
      <c r="W304" s="73"/>
    </row>
    <row r="305" spans="23:23" x14ac:dyDescent="0.3">
      <c r="W305" s="73"/>
    </row>
    <row r="306" spans="23:23" x14ac:dyDescent="0.3">
      <c r="W306" s="73"/>
    </row>
    <row r="307" spans="23:23" x14ac:dyDescent="0.3">
      <c r="W307" s="73"/>
    </row>
    <row r="308" spans="23:23" x14ac:dyDescent="0.3">
      <c r="W308" s="73"/>
    </row>
    <row r="309" spans="23:23" x14ac:dyDescent="0.3">
      <c r="W309" s="73"/>
    </row>
    <row r="310" spans="23:23" x14ac:dyDescent="0.3">
      <c r="W310" s="73"/>
    </row>
    <row r="311" spans="23:23" x14ac:dyDescent="0.3">
      <c r="W311" s="73"/>
    </row>
    <row r="312" spans="23:23" x14ac:dyDescent="0.3">
      <c r="W312" s="73"/>
    </row>
    <row r="313" spans="23:23" x14ac:dyDescent="0.3">
      <c r="W313" s="73"/>
    </row>
    <row r="314" spans="23:23" x14ac:dyDescent="0.3">
      <c r="W314" s="73"/>
    </row>
    <row r="315" spans="23:23" x14ac:dyDescent="0.3">
      <c r="W315" s="73"/>
    </row>
    <row r="316" spans="23:23" x14ac:dyDescent="0.3">
      <c r="W316" s="73"/>
    </row>
    <row r="317" spans="23:23" x14ac:dyDescent="0.3">
      <c r="W317" s="73"/>
    </row>
    <row r="318" spans="23:23" x14ac:dyDescent="0.3">
      <c r="W318" s="73"/>
    </row>
    <row r="319" spans="23:23" x14ac:dyDescent="0.3">
      <c r="W319" s="73"/>
    </row>
    <row r="320" spans="23:23" x14ac:dyDescent="0.3">
      <c r="W320" s="73"/>
    </row>
    <row r="321" spans="23:23" x14ac:dyDescent="0.3">
      <c r="W321" s="73"/>
    </row>
    <row r="322" spans="23:23" x14ac:dyDescent="0.3">
      <c r="W322" s="73"/>
    </row>
    <row r="323" spans="23:23" x14ac:dyDescent="0.3">
      <c r="W323" s="73"/>
    </row>
    <row r="324" spans="23:23" x14ac:dyDescent="0.3">
      <c r="W324" s="73"/>
    </row>
    <row r="325" spans="23:23" x14ac:dyDescent="0.3">
      <c r="W325" s="73"/>
    </row>
    <row r="326" spans="23:23" x14ac:dyDescent="0.3">
      <c r="W326" s="73"/>
    </row>
    <row r="327" spans="23:23" x14ac:dyDescent="0.3">
      <c r="W327" s="73"/>
    </row>
    <row r="328" spans="23:23" x14ac:dyDescent="0.3">
      <c r="W328" s="73"/>
    </row>
    <row r="329" spans="23:23" x14ac:dyDescent="0.3">
      <c r="W329" s="73"/>
    </row>
    <row r="330" spans="23:23" x14ac:dyDescent="0.3">
      <c r="W330" s="73"/>
    </row>
    <row r="331" spans="23:23" x14ac:dyDescent="0.3">
      <c r="W331" s="73"/>
    </row>
    <row r="332" spans="23:23" x14ac:dyDescent="0.3">
      <c r="W332" s="73"/>
    </row>
    <row r="333" spans="23:23" x14ac:dyDescent="0.3">
      <c r="W333" s="73"/>
    </row>
    <row r="334" spans="23:23" x14ac:dyDescent="0.3">
      <c r="W334" s="73"/>
    </row>
    <row r="335" spans="23:23" x14ac:dyDescent="0.3">
      <c r="W335" s="73"/>
    </row>
    <row r="336" spans="23:23" x14ac:dyDescent="0.3">
      <c r="W336" s="73"/>
    </row>
    <row r="337" spans="23:23" x14ac:dyDescent="0.3">
      <c r="W337" s="73"/>
    </row>
    <row r="338" spans="23:23" x14ac:dyDescent="0.3">
      <c r="W338" s="73"/>
    </row>
    <row r="339" spans="23:23" x14ac:dyDescent="0.3">
      <c r="W339" s="73"/>
    </row>
    <row r="340" spans="23:23" x14ac:dyDescent="0.3">
      <c r="W340" s="73"/>
    </row>
    <row r="341" spans="23:23" x14ac:dyDescent="0.3">
      <c r="W341" s="73"/>
    </row>
    <row r="342" spans="23:23" x14ac:dyDescent="0.3">
      <c r="W342" s="73"/>
    </row>
    <row r="343" spans="23:23" x14ac:dyDescent="0.3">
      <c r="W343" s="73"/>
    </row>
    <row r="344" spans="23:23" x14ac:dyDescent="0.3">
      <c r="W344" s="73"/>
    </row>
    <row r="345" spans="23:23" x14ac:dyDescent="0.3">
      <c r="W345" s="73"/>
    </row>
    <row r="346" spans="23:23" x14ac:dyDescent="0.3">
      <c r="W346" s="73"/>
    </row>
    <row r="347" spans="23:23" x14ac:dyDescent="0.3">
      <c r="W347" s="73"/>
    </row>
    <row r="348" spans="23:23" x14ac:dyDescent="0.3">
      <c r="W348" s="73"/>
    </row>
    <row r="349" spans="23:23" x14ac:dyDescent="0.3">
      <c r="W349" s="73"/>
    </row>
    <row r="350" spans="23:23" x14ac:dyDescent="0.3">
      <c r="W350" s="73"/>
    </row>
    <row r="351" spans="23:23" x14ac:dyDescent="0.3">
      <c r="W351" s="73"/>
    </row>
    <row r="352" spans="23:23" x14ac:dyDescent="0.3">
      <c r="W352" s="73"/>
    </row>
    <row r="353" spans="23:23" x14ac:dyDescent="0.3">
      <c r="W353" s="73"/>
    </row>
    <row r="354" spans="23:23" x14ac:dyDescent="0.3">
      <c r="W354" s="73"/>
    </row>
    <row r="355" spans="23:23" x14ac:dyDescent="0.3">
      <c r="W355" s="73"/>
    </row>
    <row r="356" spans="23:23" x14ac:dyDescent="0.3">
      <c r="W356" s="73"/>
    </row>
    <row r="357" spans="23:23" x14ac:dyDescent="0.3">
      <c r="W357" s="73"/>
    </row>
    <row r="358" spans="23:23" x14ac:dyDescent="0.3">
      <c r="W358" s="73"/>
    </row>
    <row r="359" spans="23:23" x14ac:dyDescent="0.3">
      <c r="W359" s="73"/>
    </row>
    <row r="360" spans="23:23" x14ac:dyDescent="0.3">
      <c r="W360" s="73"/>
    </row>
    <row r="361" spans="23:23" x14ac:dyDescent="0.3">
      <c r="W361" s="73"/>
    </row>
    <row r="362" spans="23:23" x14ac:dyDescent="0.3">
      <c r="W362" s="73"/>
    </row>
    <row r="363" spans="23:23" x14ac:dyDescent="0.3">
      <c r="W363" s="73"/>
    </row>
    <row r="364" spans="23:23" x14ac:dyDescent="0.3">
      <c r="W364" s="73"/>
    </row>
    <row r="365" spans="23:23" x14ac:dyDescent="0.3">
      <c r="W365" s="73"/>
    </row>
    <row r="366" spans="23:23" x14ac:dyDescent="0.3">
      <c r="W366" s="73"/>
    </row>
    <row r="367" spans="23:23" x14ac:dyDescent="0.3">
      <c r="W367" s="73"/>
    </row>
    <row r="368" spans="23:23" x14ac:dyDescent="0.3">
      <c r="W368" s="73"/>
    </row>
    <row r="369" spans="23:23" x14ac:dyDescent="0.3">
      <c r="W369" s="73"/>
    </row>
    <row r="370" spans="23:23" x14ac:dyDescent="0.3">
      <c r="W370" s="73"/>
    </row>
    <row r="371" spans="23:23" x14ac:dyDescent="0.3">
      <c r="W371" s="73"/>
    </row>
    <row r="372" spans="23:23" x14ac:dyDescent="0.3">
      <c r="W372" s="73"/>
    </row>
    <row r="373" spans="23:23" x14ac:dyDescent="0.3">
      <c r="W373" s="73"/>
    </row>
    <row r="374" spans="23:23" x14ac:dyDescent="0.3">
      <c r="W374" s="73"/>
    </row>
    <row r="375" spans="23:23" x14ac:dyDescent="0.3">
      <c r="W375" s="73"/>
    </row>
    <row r="376" spans="23:23" x14ac:dyDescent="0.3">
      <c r="W376" s="73"/>
    </row>
    <row r="377" spans="23:23" x14ac:dyDescent="0.3">
      <c r="W377" s="73"/>
    </row>
    <row r="378" spans="23:23" x14ac:dyDescent="0.3">
      <c r="W378" s="73"/>
    </row>
    <row r="379" spans="23:23" x14ac:dyDescent="0.3">
      <c r="W379" s="73"/>
    </row>
    <row r="380" spans="23:23" x14ac:dyDescent="0.3">
      <c r="W380" s="73"/>
    </row>
    <row r="381" spans="23:23" x14ac:dyDescent="0.3">
      <c r="W381" s="73"/>
    </row>
    <row r="382" spans="23:23" x14ac:dyDescent="0.3">
      <c r="W382" s="73"/>
    </row>
    <row r="383" spans="23:23" x14ac:dyDescent="0.3">
      <c r="W383" s="73"/>
    </row>
    <row r="384" spans="23:23" x14ac:dyDescent="0.3">
      <c r="W384" s="73"/>
    </row>
    <row r="385" spans="23:23" x14ac:dyDescent="0.3">
      <c r="W385" s="73"/>
    </row>
    <row r="386" spans="23:23" x14ac:dyDescent="0.3">
      <c r="W386" s="73"/>
    </row>
    <row r="387" spans="23:23" x14ac:dyDescent="0.3">
      <c r="W387" s="73"/>
    </row>
    <row r="388" spans="23:23" x14ac:dyDescent="0.3">
      <c r="W388" s="73"/>
    </row>
    <row r="389" spans="23:23" x14ac:dyDescent="0.3">
      <c r="W389" s="73"/>
    </row>
    <row r="390" spans="23:23" x14ac:dyDescent="0.3">
      <c r="W390" s="73"/>
    </row>
    <row r="391" spans="23:23" x14ac:dyDescent="0.3">
      <c r="W391" s="73"/>
    </row>
    <row r="392" spans="23:23" x14ac:dyDescent="0.3">
      <c r="W392" s="73"/>
    </row>
    <row r="393" spans="23:23" x14ac:dyDescent="0.3">
      <c r="W393" s="73"/>
    </row>
    <row r="394" spans="23:23" x14ac:dyDescent="0.3">
      <c r="W394" s="73"/>
    </row>
    <row r="395" spans="23:23" x14ac:dyDescent="0.3">
      <c r="W395" s="73"/>
    </row>
    <row r="396" spans="23:23" x14ac:dyDescent="0.3">
      <c r="W396" s="73"/>
    </row>
    <row r="397" spans="23:23" x14ac:dyDescent="0.3">
      <c r="W397" s="73"/>
    </row>
    <row r="398" spans="23:23" x14ac:dyDescent="0.3">
      <c r="W398" s="73"/>
    </row>
    <row r="399" spans="23:23" x14ac:dyDescent="0.3">
      <c r="W399" s="73"/>
    </row>
    <row r="400" spans="23:23" x14ac:dyDescent="0.3">
      <c r="W400" s="73"/>
    </row>
    <row r="401" spans="23:23" x14ac:dyDescent="0.3">
      <c r="W401" s="73"/>
    </row>
    <row r="402" spans="23:23" x14ac:dyDescent="0.3">
      <c r="W402" s="73"/>
    </row>
    <row r="403" spans="23:23" x14ac:dyDescent="0.3">
      <c r="W403" s="73"/>
    </row>
    <row r="404" spans="23:23" x14ac:dyDescent="0.3">
      <c r="W404" s="73"/>
    </row>
    <row r="405" spans="23:23" x14ac:dyDescent="0.3">
      <c r="W405" s="73"/>
    </row>
    <row r="406" spans="23:23" x14ac:dyDescent="0.3">
      <c r="W406" s="73"/>
    </row>
    <row r="407" spans="23:23" x14ac:dyDescent="0.3">
      <c r="W407" s="73"/>
    </row>
    <row r="408" spans="23:23" x14ac:dyDescent="0.3">
      <c r="W408" s="73"/>
    </row>
    <row r="409" spans="23:23" x14ac:dyDescent="0.3">
      <c r="W409" s="73"/>
    </row>
    <row r="410" spans="23:23" x14ac:dyDescent="0.3">
      <c r="W410" s="73"/>
    </row>
    <row r="411" spans="23:23" x14ac:dyDescent="0.3">
      <c r="W411" s="73"/>
    </row>
    <row r="412" spans="23:23" x14ac:dyDescent="0.3">
      <c r="W412" s="73"/>
    </row>
    <row r="413" spans="23:23" x14ac:dyDescent="0.3">
      <c r="W413" s="73"/>
    </row>
    <row r="414" spans="23:23" x14ac:dyDescent="0.3">
      <c r="W414" s="73"/>
    </row>
    <row r="415" spans="23:23" x14ac:dyDescent="0.3">
      <c r="W415" s="73"/>
    </row>
    <row r="416" spans="23:23" x14ac:dyDescent="0.3">
      <c r="W416" s="73"/>
    </row>
    <row r="417" spans="23:23" x14ac:dyDescent="0.3">
      <c r="W417" s="73"/>
    </row>
    <row r="418" spans="23:23" x14ac:dyDescent="0.3">
      <c r="W418" s="73"/>
    </row>
    <row r="419" spans="23:23" x14ac:dyDescent="0.3">
      <c r="W419" s="73"/>
    </row>
    <row r="420" spans="23:23" x14ac:dyDescent="0.3">
      <c r="W420" s="73"/>
    </row>
    <row r="421" spans="23:23" x14ac:dyDescent="0.3">
      <c r="W421" s="73"/>
    </row>
    <row r="422" spans="23:23" x14ac:dyDescent="0.3">
      <c r="W422" s="73"/>
    </row>
    <row r="423" spans="23:23" x14ac:dyDescent="0.3">
      <c r="W423" s="73"/>
    </row>
    <row r="424" spans="23:23" x14ac:dyDescent="0.3">
      <c r="W424" s="73"/>
    </row>
    <row r="425" spans="23:23" x14ac:dyDescent="0.3">
      <c r="W425" s="73"/>
    </row>
    <row r="426" spans="23:23" x14ac:dyDescent="0.3">
      <c r="W426" s="73"/>
    </row>
    <row r="427" spans="23:23" x14ac:dyDescent="0.3">
      <c r="W427" s="73"/>
    </row>
    <row r="428" spans="23:23" x14ac:dyDescent="0.3">
      <c r="W428" s="73"/>
    </row>
    <row r="429" spans="23:23" x14ac:dyDescent="0.3">
      <c r="W429" s="73"/>
    </row>
    <row r="430" spans="23:23" x14ac:dyDescent="0.3">
      <c r="W430" s="73"/>
    </row>
    <row r="431" spans="23:23" x14ac:dyDescent="0.3">
      <c r="W431" s="73"/>
    </row>
    <row r="432" spans="23:23" x14ac:dyDescent="0.3">
      <c r="W432" s="73"/>
    </row>
    <row r="433" spans="23:23" x14ac:dyDescent="0.3">
      <c r="W433" s="73"/>
    </row>
    <row r="434" spans="23:23" x14ac:dyDescent="0.3">
      <c r="W434" s="73"/>
    </row>
    <row r="435" spans="23:23" x14ac:dyDescent="0.3">
      <c r="W435" s="73"/>
    </row>
    <row r="436" spans="23:23" x14ac:dyDescent="0.3">
      <c r="W436" s="73"/>
    </row>
    <row r="437" spans="23:23" x14ac:dyDescent="0.3">
      <c r="W437" s="73"/>
    </row>
    <row r="438" spans="23:23" x14ac:dyDescent="0.3">
      <c r="W438" s="73"/>
    </row>
    <row r="439" spans="23:23" x14ac:dyDescent="0.3">
      <c r="W439" s="73"/>
    </row>
    <row r="440" spans="23:23" x14ac:dyDescent="0.3">
      <c r="W440" s="73"/>
    </row>
    <row r="441" spans="23:23" x14ac:dyDescent="0.3">
      <c r="W441" s="73"/>
    </row>
    <row r="442" spans="23:23" x14ac:dyDescent="0.3">
      <c r="W442" s="73"/>
    </row>
    <row r="443" spans="23:23" x14ac:dyDescent="0.3">
      <c r="W443" s="73"/>
    </row>
    <row r="444" spans="23:23" x14ac:dyDescent="0.3">
      <c r="W444" s="73"/>
    </row>
    <row r="445" spans="23:23" x14ac:dyDescent="0.3">
      <c r="W445" s="73"/>
    </row>
    <row r="446" spans="23:23" x14ac:dyDescent="0.3">
      <c r="W446" s="73"/>
    </row>
    <row r="447" spans="23:23" x14ac:dyDescent="0.3">
      <c r="W447" s="73"/>
    </row>
    <row r="448" spans="23:23" x14ac:dyDescent="0.3">
      <c r="W448" s="73"/>
    </row>
    <row r="449" spans="23:23" x14ac:dyDescent="0.3">
      <c r="W449" s="73"/>
    </row>
    <row r="450" spans="23:23" x14ac:dyDescent="0.3">
      <c r="W450" s="73"/>
    </row>
    <row r="451" spans="23:23" x14ac:dyDescent="0.3">
      <c r="W451" s="73"/>
    </row>
    <row r="452" spans="23:23" x14ac:dyDescent="0.3">
      <c r="W452" s="73"/>
    </row>
    <row r="453" spans="23:23" x14ac:dyDescent="0.3">
      <c r="W453" s="73"/>
    </row>
    <row r="454" spans="23:23" x14ac:dyDescent="0.3">
      <c r="W454" s="73"/>
    </row>
    <row r="455" spans="23:23" x14ac:dyDescent="0.3">
      <c r="W455" s="73"/>
    </row>
    <row r="456" spans="23:23" x14ac:dyDescent="0.3">
      <c r="W456" s="73"/>
    </row>
    <row r="457" spans="23:23" x14ac:dyDescent="0.3">
      <c r="W457" s="73"/>
    </row>
    <row r="458" spans="23:23" x14ac:dyDescent="0.3">
      <c r="W458" s="73"/>
    </row>
    <row r="459" spans="23:23" x14ac:dyDescent="0.3">
      <c r="W459" s="73"/>
    </row>
    <row r="460" spans="23:23" x14ac:dyDescent="0.3">
      <c r="W460" s="73"/>
    </row>
    <row r="461" spans="23:23" x14ac:dyDescent="0.3">
      <c r="W461" s="73"/>
    </row>
    <row r="462" spans="23:23" x14ac:dyDescent="0.3">
      <c r="W462" s="73"/>
    </row>
    <row r="463" spans="23:23" x14ac:dyDescent="0.3">
      <c r="W463" s="73"/>
    </row>
    <row r="464" spans="23:23" x14ac:dyDescent="0.3">
      <c r="W464" s="73"/>
    </row>
    <row r="465" spans="23:23" x14ac:dyDescent="0.3">
      <c r="W465" s="73"/>
    </row>
    <row r="466" spans="23:23" x14ac:dyDescent="0.3">
      <c r="W466" s="73"/>
    </row>
    <row r="467" spans="23:23" x14ac:dyDescent="0.3">
      <c r="W467" s="73"/>
    </row>
    <row r="468" spans="23:23" x14ac:dyDescent="0.3">
      <c r="W468" s="73"/>
    </row>
    <row r="469" spans="23:23" x14ac:dyDescent="0.3">
      <c r="W469" s="73"/>
    </row>
    <row r="470" spans="23:23" x14ac:dyDescent="0.3">
      <c r="W470" s="73"/>
    </row>
    <row r="471" spans="23:23" x14ac:dyDescent="0.3">
      <c r="W471" s="73"/>
    </row>
    <row r="472" spans="23:23" x14ac:dyDescent="0.3">
      <c r="W472" s="73"/>
    </row>
    <row r="473" spans="23:23" x14ac:dyDescent="0.3">
      <c r="W473" s="73"/>
    </row>
    <row r="474" spans="23:23" x14ac:dyDescent="0.3">
      <c r="W474" s="73"/>
    </row>
    <row r="475" spans="23:23" x14ac:dyDescent="0.3">
      <c r="W475" s="73"/>
    </row>
    <row r="476" spans="23:23" x14ac:dyDescent="0.3">
      <c r="W476" s="73"/>
    </row>
    <row r="477" spans="23:23" x14ac:dyDescent="0.3">
      <c r="W477" s="73"/>
    </row>
    <row r="478" spans="23:23" x14ac:dyDescent="0.3">
      <c r="W478" s="73"/>
    </row>
    <row r="479" spans="23:23" x14ac:dyDescent="0.3">
      <c r="W479" s="73"/>
    </row>
    <row r="480" spans="23:23" x14ac:dyDescent="0.3">
      <c r="W480" s="73"/>
    </row>
    <row r="481" spans="23:23" x14ac:dyDescent="0.3">
      <c r="W481" s="73"/>
    </row>
    <row r="482" spans="23:23" x14ac:dyDescent="0.3">
      <c r="W482" s="73"/>
    </row>
    <row r="483" spans="23:23" x14ac:dyDescent="0.3">
      <c r="W483" s="73"/>
    </row>
    <row r="484" spans="23:23" x14ac:dyDescent="0.3">
      <c r="W484" s="73"/>
    </row>
    <row r="485" spans="23:23" x14ac:dyDescent="0.3">
      <c r="W485" s="73"/>
    </row>
    <row r="486" spans="23:23" x14ac:dyDescent="0.3">
      <c r="W486" s="73"/>
    </row>
    <row r="487" spans="23:23" x14ac:dyDescent="0.3">
      <c r="W487" s="73"/>
    </row>
    <row r="488" spans="23:23" x14ac:dyDescent="0.3">
      <c r="W488" s="73"/>
    </row>
    <row r="489" spans="23:23" x14ac:dyDescent="0.3">
      <c r="W489" s="73"/>
    </row>
    <row r="490" spans="23:23" x14ac:dyDescent="0.3">
      <c r="W490" s="73"/>
    </row>
    <row r="491" spans="23:23" x14ac:dyDescent="0.3">
      <c r="W491" s="73"/>
    </row>
    <row r="492" spans="23:23" x14ac:dyDescent="0.3">
      <c r="W492" s="73"/>
    </row>
    <row r="493" spans="23:23" x14ac:dyDescent="0.3">
      <c r="W493" s="73"/>
    </row>
    <row r="494" spans="23:23" x14ac:dyDescent="0.3">
      <c r="W494" s="73"/>
    </row>
    <row r="495" spans="23:23" x14ac:dyDescent="0.3">
      <c r="W495" s="73"/>
    </row>
    <row r="496" spans="23:23" x14ac:dyDescent="0.3">
      <c r="W496" s="73"/>
    </row>
    <row r="497" spans="23:23" x14ac:dyDescent="0.3">
      <c r="W497" s="73"/>
    </row>
    <row r="498" spans="23:23" x14ac:dyDescent="0.3">
      <c r="W498" s="73"/>
    </row>
    <row r="499" spans="23:23" x14ac:dyDescent="0.3">
      <c r="W499" s="73"/>
    </row>
    <row r="500" spans="23:23" x14ac:dyDescent="0.3">
      <c r="W500" s="73"/>
    </row>
    <row r="501" spans="23:23" x14ac:dyDescent="0.3">
      <c r="W501" s="73"/>
    </row>
    <row r="502" spans="23:23" x14ac:dyDescent="0.3">
      <c r="W502" s="73"/>
    </row>
    <row r="503" spans="23:23" x14ac:dyDescent="0.3">
      <c r="W503" s="73"/>
    </row>
    <row r="504" spans="23:23" x14ac:dyDescent="0.3">
      <c r="W504" s="73"/>
    </row>
    <row r="505" spans="23:23" x14ac:dyDescent="0.3">
      <c r="W505" s="73"/>
    </row>
    <row r="506" spans="23:23" x14ac:dyDescent="0.3">
      <c r="W506" s="73"/>
    </row>
    <row r="507" spans="23:23" x14ac:dyDescent="0.3">
      <c r="W507" s="73"/>
    </row>
    <row r="508" spans="23:23" x14ac:dyDescent="0.3">
      <c r="W508" s="73"/>
    </row>
    <row r="509" spans="23:23" x14ac:dyDescent="0.3">
      <c r="W509" s="73"/>
    </row>
    <row r="510" spans="23:23" x14ac:dyDescent="0.3">
      <c r="W510" s="73"/>
    </row>
    <row r="511" spans="23:23" x14ac:dyDescent="0.3">
      <c r="W511" s="73"/>
    </row>
    <row r="512" spans="23:23" x14ac:dyDescent="0.3">
      <c r="W512" s="73"/>
    </row>
    <row r="513" spans="23:23" x14ac:dyDescent="0.3">
      <c r="W513" s="73"/>
    </row>
    <row r="514" spans="23:23" x14ac:dyDescent="0.3">
      <c r="W514" s="73"/>
    </row>
    <row r="515" spans="23:23" x14ac:dyDescent="0.3">
      <c r="W515" s="73"/>
    </row>
    <row r="516" spans="23:23" x14ac:dyDescent="0.3">
      <c r="W516" s="73"/>
    </row>
    <row r="517" spans="23:23" x14ac:dyDescent="0.3">
      <c r="W517" s="73"/>
    </row>
    <row r="518" spans="23:23" x14ac:dyDescent="0.3">
      <c r="W518" s="73"/>
    </row>
    <row r="519" spans="23:23" x14ac:dyDescent="0.3">
      <c r="W519" s="73"/>
    </row>
    <row r="520" spans="23:23" x14ac:dyDescent="0.3">
      <c r="W520" s="73"/>
    </row>
    <row r="521" spans="23:23" x14ac:dyDescent="0.3">
      <c r="W521" s="73"/>
    </row>
    <row r="522" spans="23:23" x14ac:dyDescent="0.3">
      <c r="W522" s="73"/>
    </row>
    <row r="523" spans="23:23" x14ac:dyDescent="0.3">
      <c r="W523" s="73"/>
    </row>
    <row r="524" spans="23:23" x14ac:dyDescent="0.3">
      <c r="W524" s="73"/>
    </row>
    <row r="525" spans="23:23" x14ac:dyDescent="0.3">
      <c r="W525" s="73"/>
    </row>
    <row r="526" spans="23:23" x14ac:dyDescent="0.3">
      <c r="W526" s="73"/>
    </row>
    <row r="527" spans="23:23" x14ac:dyDescent="0.3">
      <c r="W527" s="73"/>
    </row>
    <row r="528" spans="23:23" x14ac:dyDescent="0.3">
      <c r="W528" s="73"/>
    </row>
    <row r="529" spans="23:23" x14ac:dyDescent="0.3">
      <c r="W529" s="73"/>
    </row>
    <row r="530" spans="23:23" x14ac:dyDescent="0.3">
      <c r="W530" s="73"/>
    </row>
    <row r="531" spans="23:23" x14ac:dyDescent="0.3">
      <c r="W531" s="73"/>
    </row>
    <row r="532" spans="23:23" x14ac:dyDescent="0.3">
      <c r="W532" s="73"/>
    </row>
    <row r="533" spans="23:23" x14ac:dyDescent="0.3">
      <c r="W533" s="73"/>
    </row>
    <row r="534" spans="23:23" x14ac:dyDescent="0.3">
      <c r="W534" s="73"/>
    </row>
    <row r="535" spans="23:23" x14ac:dyDescent="0.3">
      <c r="W535" s="73"/>
    </row>
    <row r="536" spans="23:23" x14ac:dyDescent="0.3">
      <c r="W536" s="73"/>
    </row>
    <row r="537" spans="23:23" x14ac:dyDescent="0.3">
      <c r="W537" s="73"/>
    </row>
    <row r="538" spans="23:23" x14ac:dyDescent="0.3">
      <c r="W538" s="73"/>
    </row>
    <row r="539" spans="23:23" x14ac:dyDescent="0.3">
      <c r="W539" s="73"/>
    </row>
    <row r="540" spans="23:23" x14ac:dyDescent="0.3">
      <c r="W540" s="73"/>
    </row>
    <row r="541" spans="23:23" x14ac:dyDescent="0.3">
      <c r="W541" s="73"/>
    </row>
    <row r="542" spans="23:23" x14ac:dyDescent="0.3">
      <c r="W542" s="73"/>
    </row>
    <row r="543" spans="23:23" x14ac:dyDescent="0.3">
      <c r="W543" s="73"/>
    </row>
    <row r="544" spans="23:23" x14ac:dyDescent="0.3">
      <c r="W544" s="73"/>
    </row>
    <row r="545" spans="23:23" x14ac:dyDescent="0.3">
      <c r="W545" s="73"/>
    </row>
    <row r="546" spans="23:23" x14ac:dyDescent="0.3">
      <c r="W546" s="73"/>
    </row>
    <row r="547" spans="23:23" x14ac:dyDescent="0.3">
      <c r="W547" s="73"/>
    </row>
    <row r="548" spans="23:23" x14ac:dyDescent="0.3">
      <c r="W548" s="73"/>
    </row>
    <row r="549" spans="23:23" x14ac:dyDescent="0.3">
      <c r="W549" s="73"/>
    </row>
    <row r="550" spans="23:23" x14ac:dyDescent="0.3">
      <c r="W550" s="73"/>
    </row>
    <row r="551" spans="23:23" x14ac:dyDescent="0.3">
      <c r="W551" s="73"/>
    </row>
    <row r="552" spans="23:23" x14ac:dyDescent="0.3">
      <c r="W552" s="73"/>
    </row>
    <row r="553" spans="23:23" x14ac:dyDescent="0.3">
      <c r="W553" s="73"/>
    </row>
    <row r="554" spans="23:23" x14ac:dyDescent="0.3">
      <c r="W554" s="73"/>
    </row>
    <row r="555" spans="23:23" x14ac:dyDescent="0.3">
      <c r="W555" s="73"/>
    </row>
    <row r="556" spans="23:23" x14ac:dyDescent="0.3">
      <c r="W556" s="73"/>
    </row>
    <row r="557" spans="23:23" x14ac:dyDescent="0.3">
      <c r="W557" s="73"/>
    </row>
    <row r="558" spans="23:23" x14ac:dyDescent="0.3">
      <c r="W558" s="73"/>
    </row>
    <row r="559" spans="23:23" x14ac:dyDescent="0.3">
      <c r="W559" s="73"/>
    </row>
    <row r="560" spans="23:23" x14ac:dyDescent="0.3">
      <c r="W560" s="73"/>
    </row>
    <row r="561" spans="23:23" x14ac:dyDescent="0.3">
      <c r="W561" s="73"/>
    </row>
    <row r="562" spans="23:23" x14ac:dyDescent="0.3">
      <c r="W562" s="73"/>
    </row>
    <row r="563" spans="23:23" x14ac:dyDescent="0.3">
      <c r="W563" s="73"/>
    </row>
    <row r="564" spans="23:23" x14ac:dyDescent="0.3">
      <c r="W564" s="73"/>
    </row>
    <row r="565" spans="23:23" x14ac:dyDescent="0.3">
      <c r="W565" s="73"/>
    </row>
    <row r="566" spans="23:23" x14ac:dyDescent="0.3">
      <c r="W566" s="73"/>
    </row>
    <row r="567" spans="23:23" x14ac:dyDescent="0.3">
      <c r="W567" s="73"/>
    </row>
    <row r="568" spans="23:23" x14ac:dyDescent="0.3">
      <c r="W568" s="73"/>
    </row>
    <row r="569" spans="23:23" x14ac:dyDescent="0.3">
      <c r="W569" s="73"/>
    </row>
    <row r="570" spans="23:23" x14ac:dyDescent="0.3">
      <c r="W570" s="73"/>
    </row>
    <row r="571" spans="23:23" x14ac:dyDescent="0.3">
      <c r="W571" s="73"/>
    </row>
    <row r="572" spans="23:23" x14ac:dyDescent="0.3">
      <c r="W572" s="73"/>
    </row>
    <row r="573" spans="23:23" x14ac:dyDescent="0.3">
      <c r="W573" s="73"/>
    </row>
    <row r="574" spans="23:23" x14ac:dyDescent="0.3">
      <c r="W574" s="73"/>
    </row>
    <row r="575" spans="23:23" x14ac:dyDescent="0.3">
      <c r="W575" s="73"/>
    </row>
    <row r="576" spans="23:23" x14ac:dyDescent="0.3">
      <c r="W576" s="73"/>
    </row>
    <row r="577" spans="23:23" x14ac:dyDescent="0.3">
      <c r="W577" s="73"/>
    </row>
    <row r="578" spans="23:23" x14ac:dyDescent="0.3">
      <c r="W578" s="73"/>
    </row>
    <row r="579" spans="23:23" x14ac:dyDescent="0.3">
      <c r="W579" s="73"/>
    </row>
    <row r="580" spans="23:23" x14ac:dyDescent="0.3">
      <c r="W580" s="73"/>
    </row>
    <row r="581" spans="23:23" x14ac:dyDescent="0.3">
      <c r="W581" s="73"/>
    </row>
    <row r="582" spans="23:23" x14ac:dyDescent="0.3">
      <c r="W582" s="73"/>
    </row>
    <row r="583" spans="23:23" x14ac:dyDescent="0.3">
      <c r="W583" s="73"/>
    </row>
    <row r="584" spans="23:23" x14ac:dyDescent="0.3">
      <c r="W584" s="73"/>
    </row>
    <row r="585" spans="23:23" x14ac:dyDescent="0.3">
      <c r="W585" s="73"/>
    </row>
    <row r="586" spans="23:23" x14ac:dyDescent="0.3">
      <c r="W586" s="73"/>
    </row>
    <row r="587" spans="23:23" x14ac:dyDescent="0.3">
      <c r="W587" s="73"/>
    </row>
    <row r="588" spans="23:23" x14ac:dyDescent="0.3">
      <c r="W588" s="73"/>
    </row>
    <row r="589" spans="23:23" x14ac:dyDescent="0.3">
      <c r="W589" s="73"/>
    </row>
    <row r="590" spans="23:23" x14ac:dyDescent="0.3">
      <c r="W590" s="73"/>
    </row>
    <row r="591" spans="23:23" x14ac:dyDescent="0.3">
      <c r="W591" s="73"/>
    </row>
    <row r="592" spans="23:23" x14ac:dyDescent="0.3">
      <c r="W592" s="73"/>
    </row>
    <row r="593" spans="23:23" x14ac:dyDescent="0.3">
      <c r="W593" s="73"/>
    </row>
    <row r="594" spans="23:23" x14ac:dyDescent="0.3">
      <c r="W594" s="73"/>
    </row>
    <row r="595" spans="23:23" x14ac:dyDescent="0.3">
      <c r="W595" s="73"/>
    </row>
    <row r="596" spans="23:23" x14ac:dyDescent="0.3">
      <c r="W596" s="73"/>
    </row>
    <row r="597" spans="23:23" x14ac:dyDescent="0.3">
      <c r="W597" s="73"/>
    </row>
    <row r="598" spans="23:23" x14ac:dyDescent="0.3">
      <c r="W598" s="73"/>
    </row>
    <row r="599" spans="23:23" x14ac:dyDescent="0.3">
      <c r="W599" s="73"/>
    </row>
    <row r="600" spans="23:23" x14ac:dyDescent="0.3">
      <c r="W600" s="73"/>
    </row>
    <row r="601" spans="23:23" x14ac:dyDescent="0.3">
      <c r="W601" s="73"/>
    </row>
    <row r="602" spans="23:23" x14ac:dyDescent="0.3">
      <c r="W602" s="73"/>
    </row>
    <row r="603" spans="23:23" x14ac:dyDescent="0.3">
      <c r="W603" s="73"/>
    </row>
    <row r="604" spans="23:23" x14ac:dyDescent="0.3">
      <c r="W604" s="73"/>
    </row>
    <row r="605" spans="23:23" x14ac:dyDescent="0.3">
      <c r="W605" s="73"/>
    </row>
    <row r="606" spans="23:23" x14ac:dyDescent="0.3">
      <c r="W606" s="73"/>
    </row>
    <row r="607" spans="23:23" x14ac:dyDescent="0.3">
      <c r="W607" s="73"/>
    </row>
    <row r="608" spans="23:23" x14ac:dyDescent="0.3">
      <c r="W608" s="73"/>
    </row>
    <row r="609" spans="23:23" x14ac:dyDescent="0.3">
      <c r="W609" s="73"/>
    </row>
    <row r="610" spans="23:23" x14ac:dyDescent="0.3">
      <c r="W610" s="73"/>
    </row>
    <row r="611" spans="23:23" x14ac:dyDescent="0.3">
      <c r="W611" s="73"/>
    </row>
    <row r="612" spans="23:23" x14ac:dyDescent="0.3">
      <c r="W612" s="73"/>
    </row>
    <row r="613" spans="23:23" x14ac:dyDescent="0.3">
      <c r="W613" s="73"/>
    </row>
    <row r="614" spans="23:23" x14ac:dyDescent="0.3">
      <c r="W614" s="73"/>
    </row>
    <row r="615" spans="23:23" x14ac:dyDescent="0.3">
      <c r="W615" s="73"/>
    </row>
    <row r="616" spans="23:23" x14ac:dyDescent="0.3">
      <c r="W616" s="73"/>
    </row>
    <row r="617" spans="23:23" x14ac:dyDescent="0.3">
      <c r="W617" s="73"/>
    </row>
    <row r="618" spans="23:23" x14ac:dyDescent="0.3">
      <c r="W618" s="73"/>
    </row>
    <row r="619" spans="23:23" x14ac:dyDescent="0.3">
      <c r="W619" s="73"/>
    </row>
    <row r="620" spans="23:23" x14ac:dyDescent="0.3">
      <c r="W620" s="73"/>
    </row>
    <row r="621" spans="23:23" x14ac:dyDescent="0.3">
      <c r="W621" s="73"/>
    </row>
    <row r="622" spans="23:23" x14ac:dyDescent="0.3">
      <c r="W622" s="73"/>
    </row>
    <row r="623" spans="23:23" x14ac:dyDescent="0.3">
      <c r="W623" s="73"/>
    </row>
    <row r="624" spans="23:23" x14ac:dyDescent="0.3">
      <c r="W624" s="73"/>
    </row>
    <row r="625" spans="23:23" x14ac:dyDescent="0.3">
      <c r="W625" s="73"/>
    </row>
    <row r="626" spans="23:23" x14ac:dyDescent="0.3">
      <c r="W626" s="73"/>
    </row>
    <row r="627" spans="23:23" x14ac:dyDescent="0.3">
      <c r="W627" s="73"/>
    </row>
    <row r="628" spans="23:23" x14ac:dyDescent="0.3">
      <c r="W628" s="73"/>
    </row>
    <row r="629" spans="23:23" x14ac:dyDescent="0.3">
      <c r="W629" s="73"/>
    </row>
    <row r="630" spans="23:23" x14ac:dyDescent="0.3">
      <c r="W630" s="73"/>
    </row>
    <row r="631" spans="23:23" x14ac:dyDescent="0.3">
      <c r="W631" s="73"/>
    </row>
    <row r="632" spans="23:23" x14ac:dyDescent="0.3">
      <c r="W632" s="73"/>
    </row>
    <row r="633" spans="23:23" x14ac:dyDescent="0.3">
      <c r="W633" s="73"/>
    </row>
    <row r="634" spans="23:23" x14ac:dyDescent="0.3">
      <c r="W634" s="73"/>
    </row>
    <row r="635" spans="23:23" x14ac:dyDescent="0.3">
      <c r="W635" s="73"/>
    </row>
    <row r="636" spans="23:23" x14ac:dyDescent="0.3">
      <c r="W636" s="73"/>
    </row>
    <row r="637" spans="23:23" x14ac:dyDescent="0.3">
      <c r="W637" s="73"/>
    </row>
    <row r="638" spans="23:23" x14ac:dyDescent="0.3">
      <c r="W638" s="73"/>
    </row>
    <row r="639" spans="23:23" x14ac:dyDescent="0.3">
      <c r="W639" s="73"/>
    </row>
    <row r="640" spans="23:23" x14ac:dyDescent="0.3">
      <c r="W640" s="73"/>
    </row>
    <row r="641" spans="23:23" x14ac:dyDescent="0.3">
      <c r="W641" s="73"/>
    </row>
    <row r="642" spans="23:23" x14ac:dyDescent="0.3">
      <c r="W642" s="73"/>
    </row>
    <row r="643" spans="23:23" x14ac:dyDescent="0.3">
      <c r="W643" s="73"/>
    </row>
    <row r="644" spans="23:23" x14ac:dyDescent="0.3">
      <c r="W644" s="73"/>
    </row>
    <row r="645" spans="23:23" x14ac:dyDescent="0.3">
      <c r="W645" s="73"/>
    </row>
    <row r="646" spans="23:23" x14ac:dyDescent="0.3">
      <c r="W646" s="73"/>
    </row>
    <row r="647" spans="23:23" x14ac:dyDescent="0.3">
      <c r="W647" s="73"/>
    </row>
    <row r="648" spans="23:23" x14ac:dyDescent="0.3">
      <c r="W648" s="73"/>
    </row>
    <row r="649" spans="23:23" x14ac:dyDescent="0.3">
      <c r="W649" s="73"/>
    </row>
    <row r="650" spans="23:23" x14ac:dyDescent="0.3">
      <c r="W650" s="73"/>
    </row>
    <row r="651" spans="23:23" x14ac:dyDescent="0.3">
      <c r="W651" s="73"/>
    </row>
    <row r="652" spans="23:23" x14ac:dyDescent="0.3">
      <c r="W652" s="73"/>
    </row>
    <row r="653" spans="23:23" x14ac:dyDescent="0.3">
      <c r="W653" s="73"/>
    </row>
    <row r="654" spans="23:23" x14ac:dyDescent="0.3">
      <c r="W654" s="73"/>
    </row>
    <row r="655" spans="23:23" x14ac:dyDescent="0.3">
      <c r="W655" s="73"/>
    </row>
    <row r="656" spans="23:23" x14ac:dyDescent="0.3">
      <c r="W656" s="73"/>
    </row>
    <row r="657" spans="23:23" x14ac:dyDescent="0.3">
      <c r="W657" s="73"/>
    </row>
    <row r="658" spans="23:23" x14ac:dyDescent="0.3">
      <c r="W658" s="73"/>
    </row>
    <row r="659" spans="23:23" x14ac:dyDescent="0.3">
      <c r="W659" s="73"/>
    </row>
    <row r="660" spans="23:23" x14ac:dyDescent="0.3">
      <c r="W660" s="73"/>
    </row>
    <row r="661" spans="23:23" x14ac:dyDescent="0.3">
      <c r="W661" s="73"/>
    </row>
    <row r="662" spans="23:23" x14ac:dyDescent="0.3">
      <c r="W662" s="73"/>
    </row>
    <row r="663" spans="23:23" x14ac:dyDescent="0.3">
      <c r="W663" s="73"/>
    </row>
    <row r="664" spans="23:23" x14ac:dyDescent="0.3">
      <c r="W664" s="73"/>
    </row>
    <row r="665" spans="23:23" x14ac:dyDescent="0.3">
      <c r="W665" s="73"/>
    </row>
    <row r="666" spans="23:23" x14ac:dyDescent="0.3">
      <c r="W666" s="73"/>
    </row>
    <row r="667" spans="23:23" x14ac:dyDescent="0.3">
      <c r="W667" s="73"/>
    </row>
    <row r="668" spans="23:23" x14ac:dyDescent="0.3">
      <c r="W668" s="73"/>
    </row>
    <row r="669" spans="23:23" x14ac:dyDescent="0.3">
      <c r="W669" s="73"/>
    </row>
    <row r="670" spans="23:23" x14ac:dyDescent="0.3">
      <c r="W670" s="73"/>
    </row>
    <row r="671" spans="23:23" x14ac:dyDescent="0.3">
      <c r="W671" s="73"/>
    </row>
    <row r="672" spans="23:23" x14ac:dyDescent="0.3">
      <c r="W672" s="73"/>
    </row>
    <row r="673" spans="23:23" x14ac:dyDescent="0.3">
      <c r="W673" s="73"/>
    </row>
    <row r="674" spans="23:23" x14ac:dyDescent="0.3">
      <c r="W674" s="73"/>
    </row>
    <row r="675" spans="23:23" x14ac:dyDescent="0.3">
      <c r="W675" s="73"/>
    </row>
    <row r="676" spans="23:23" x14ac:dyDescent="0.3">
      <c r="W676" s="73"/>
    </row>
    <row r="677" spans="23:23" x14ac:dyDescent="0.3">
      <c r="W677" s="73"/>
    </row>
    <row r="678" spans="23:23" x14ac:dyDescent="0.3">
      <c r="W678" s="73"/>
    </row>
    <row r="679" spans="23:23" x14ac:dyDescent="0.3">
      <c r="W679" s="73"/>
    </row>
    <row r="680" spans="23:23" x14ac:dyDescent="0.3">
      <c r="W680" s="73"/>
    </row>
    <row r="681" spans="23:23" x14ac:dyDescent="0.3">
      <c r="W681" s="73"/>
    </row>
    <row r="682" spans="23:23" x14ac:dyDescent="0.3">
      <c r="W682" s="73"/>
    </row>
    <row r="683" spans="23:23" x14ac:dyDescent="0.3">
      <c r="W683" s="73"/>
    </row>
    <row r="684" spans="23:23" x14ac:dyDescent="0.3">
      <c r="W684" s="73"/>
    </row>
    <row r="685" spans="23:23" x14ac:dyDescent="0.3">
      <c r="W685" s="73"/>
    </row>
    <row r="686" spans="23:23" x14ac:dyDescent="0.3">
      <c r="W686" s="73"/>
    </row>
    <row r="687" spans="23:23" x14ac:dyDescent="0.3">
      <c r="W687" s="73"/>
    </row>
    <row r="688" spans="23:23" x14ac:dyDescent="0.3">
      <c r="W688" s="73"/>
    </row>
    <row r="689" spans="23:23" x14ac:dyDescent="0.3">
      <c r="W689" s="73"/>
    </row>
    <row r="690" spans="23:23" x14ac:dyDescent="0.3">
      <c r="W690" s="73"/>
    </row>
    <row r="691" spans="23:23" x14ac:dyDescent="0.3">
      <c r="W691" s="73"/>
    </row>
    <row r="692" spans="23:23" x14ac:dyDescent="0.3">
      <c r="W692" s="73"/>
    </row>
    <row r="693" spans="23:23" x14ac:dyDescent="0.3">
      <c r="W693" s="73"/>
    </row>
    <row r="694" spans="23:23" x14ac:dyDescent="0.3">
      <c r="W694" s="73"/>
    </row>
    <row r="695" spans="23:23" x14ac:dyDescent="0.3">
      <c r="W695" s="73"/>
    </row>
    <row r="696" spans="23:23" x14ac:dyDescent="0.3">
      <c r="W696" s="73"/>
    </row>
    <row r="697" spans="23:23" x14ac:dyDescent="0.3">
      <c r="W697" s="73"/>
    </row>
    <row r="698" spans="23:23" x14ac:dyDescent="0.3">
      <c r="W698" s="73"/>
    </row>
    <row r="699" spans="23:23" x14ac:dyDescent="0.3">
      <c r="W699" s="73"/>
    </row>
    <row r="700" spans="23:23" x14ac:dyDescent="0.3">
      <c r="W700" s="73"/>
    </row>
    <row r="701" spans="23:23" x14ac:dyDescent="0.3">
      <c r="W701" s="73"/>
    </row>
    <row r="702" spans="23:23" x14ac:dyDescent="0.3">
      <c r="W702" s="73"/>
    </row>
    <row r="703" spans="23:23" x14ac:dyDescent="0.3">
      <c r="W703" s="73"/>
    </row>
    <row r="704" spans="23:23" x14ac:dyDescent="0.3">
      <c r="W704" s="73"/>
    </row>
    <row r="705" spans="23:23" x14ac:dyDescent="0.3">
      <c r="W705" s="73"/>
    </row>
    <row r="706" spans="23:23" x14ac:dyDescent="0.3">
      <c r="W706" s="73"/>
    </row>
    <row r="707" spans="23:23" x14ac:dyDescent="0.3">
      <c r="W707" s="73"/>
    </row>
    <row r="708" spans="23:23" x14ac:dyDescent="0.3">
      <c r="W708" s="73"/>
    </row>
    <row r="709" spans="23:23" x14ac:dyDescent="0.3">
      <c r="W709" s="73"/>
    </row>
    <row r="710" spans="23:23" x14ac:dyDescent="0.3">
      <c r="W710" s="73"/>
    </row>
    <row r="711" spans="23:23" x14ac:dyDescent="0.3">
      <c r="W711" s="73"/>
    </row>
    <row r="712" spans="23:23" x14ac:dyDescent="0.3">
      <c r="W712" s="73"/>
    </row>
    <row r="713" spans="23:23" x14ac:dyDescent="0.3">
      <c r="W713" s="73"/>
    </row>
    <row r="714" spans="23:23" x14ac:dyDescent="0.3">
      <c r="W714" s="73"/>
    </row>
    <row r="715" spans="23:23" x14ac:dyDescent="0.3">
      <c r="W715" s="73"/>
    </row>
    <row r="716" spans="23:23" x14ac:dyDescent="0.3">
      <c r="W716" s="73"/>
    </row>
    <row r="717" spans="23:23" x14ac:dyDescent="0.3">
      <c r="W717" s="73"/>
    </row>
    <row r="718" spans="23:23" x14ac:dyDescent="0.3">
      <c r="W718" s="73"/>
    </row>
    <row r="719" spans="23:23" x14ac:dyDescent="0.3">
      <c r="W719" s="73"/>
    </row>
    <row r="720" spans="23:23" x14ac:dyDescent="0.3">
      <c r="W720" s="73"/>
    </row>
    <row r="721" spans="23:23" x14ac:dyDescent="0.3">
      <c r="W721" s="73"/>
    </row>
    <row r="722" spans="23:23" x14ac:dyDescent="0.3">
      <c r="W722" s="73"/>
    </row>
    <row r="723" spans="23:23" x14ac:dyDescent="0.3">
      <c r="W723" s="73"/>
    </row>
    <row r="724" spans="23:23" x14ac:dyDescent="0.3">
      <c r="W724" s="73"/>
    </row>
    <row r="725" spans="23:23" x14ac:dyDescent="0.3">
      <c r="W725" s="73"/>
    </row>
    <row r="726" spans="23:23" x14ac:dyDescent="0.3">
      <c r="W726" s="73"/>
    </row>
    <row r="727" spans="23:23" x14ac:dyDescent="0.3">
      <c r="W727" s="73"/>
    </row>
    <row r="728" spans="23:23" x14ac:dyDescent="0.3">
      <c r="W728" s="73"/>
    </row>
    <row r="729" spans="23:23" x14ac:dyDescent="0.3">
      <c r="W729" s="73"/>
    </row>
    <row r="730" spans="23:23" x14ac:dyDescent="0.3">
      <c r="W730" s="73"/>
    </row>
    <row r="731" spans="23:23" x14ac:dyDescent="0.3">
      <c r="W731" s="73"/>
    </row>
    <row r="732" spans="23:23" x14ac:dyDescent="0.3">
      <c r="W732" s="73"/>
    </row>
    <row r="733" spans="23:23" x14ac:dyDescent="0.3">
      <c r="W733" s="73"/>
    </row>
    <row r="734" spans="23:23" x14ac:dyDescent="0.3">
      <c r="W734" s="73"/>
    </row>
    <row r="735" spans="23:23" x14ac:dyDescent="0.3">
      <c r="W735" s="73"/>
    </row>
    <row r="736" spans="23:23" x14ac:dyDescent="0.3">
      <c r="W736" s="73"/>
    </row>
    <row r="737" spans="23:23" x14ac:dyDescent="0.3">
      <c r="W737" s="73"/>
    </row>
    <row r="738" spans="23:23" x14ac:dyDescent="0.3">
      <c r="W738" s="73"/>
    </row>
    <row r="739" spans="23:23" x14ac:dyDescent="0.3">
      <c r="W739" s="73"/>
    </row>
    <row r="740" spans="23:23" x14ac:dyDescent="0.3">
      <c r="W740" s="73"/>
    </row>
    <row r="741" spans="23:23" x14ac:dyDescent="0.3">
      <c r="W741" s="73"/>
    </row>
    <row r="742" spans="23:23" x14ac:dyDescent="0.3">
      <c r="W742" s="73"/>
    </row>
    <row r="743" spans="23:23" x14ac:dyDescent="0.3">
      <c r="W743" s="73"/>
    </row>
    <row r="744" spans="23:23" x14ac:dyDescent="0.3">
      <c r="W744" s="73"/>
    </row>
    <row r="745" spans="23:23" x14ac:dyDescent="0.3">
      <c r="W745" s="73"/>
    </row>
    <row r="746" spans="23:23" x14ac:dyDescent="0.3">
      <c r="W746" s="73"/>
    </row>
    <row r="747" spans="23:23" x14ac:dyDescent="0.3">
      <c r="W747" s="73"/>
    </row>
    <row r="748" spans="23:23" x14ac:dyDescent="0.3">
      <c r="W748" s="73"/>
    </row>
    <row r="749" spans="23:23" x14ac:dyDescent="0.3">
      <c r="W749" s="73"/>
    </row>
    <row r="750" spans="23:23" x14ac:dyDescent="0.3">
      <c r="W750" s="73"/>
    </row>
    <row r="751" spans="23:23" x14ac:dyDescent="0.3">
      <c r="W751" s="73"/>
    </row>
    <row r="752" spans="23:23" x14ac:dyDescent="0.3">
      <c r="W752" s="73"/>
    </row>
    <row r="753" spans="23:23" x14ac:dyDescent="0.3">
      <c r="W753" s="73"/>
    </row>
    <row r="754" spans="23:23" x14ac:dyDescent="0.3">
      <c r="W754" s="73"/>
    </row>
    <row r="755" spans="23:23" x14ac:dyDescent="0.3">
      <c r="W755" s="73"/>
    </row>
    <row r="756" spans="23:23" x14ac:dyDescent="0.3">
      <c r="W756" s="73"/>
    </row>
    <row r="757" spans="23:23" x14ac:dyDescent="0.3">
      <c r="W757" s="73"/>
    </row>
    <row r="758" spans="23:23" x14ac:dyDescent="0.3">
      <c r="W758" s="73"/>
    </row>
    <row r="759" spans="23:23" x14ac:dyDescent="0.3">
      <c r="W759" s="73"/>
    </row>
    <row r="760" spans="23:23" x14ac:dyDescent="0.3">
      <c r="W760" s="73"/>
    </row>
    <row r="761" spans="23:23" x14ac:dyDescent="0.3">
      <c r="W761" s="73"/>
    </row>
    <row r="762" spans="23:23" x14ac:dyDescent="0.3">
      <c r="W762" s="73"/>
    </row>
    <row r="763" spans="23:23" x14ac:dyDescent="0.3">
      <c r="W763" s="73"/>
    </row>
    <row r="764" spans="23:23" x14ac:dyDescent="0.3">
      <c r="W764" s="73"/>
    </row>
    <row r="765" spans="23:23" x14ac:dyDescent="0.3">
      <c r="W765" s="73"/>
    </row>
    <row r="766" spans="23:23" x14ac:dyDescent="0.3">
      <c r="W766" s="73"/>
    </row>
    <row r="767" spans="23:23" x14ac:dyDescent="0.3">
      <c r="W767" s="73"/>
    </row>
    <row r="768" spans="23:23" x14ac:dyDescent="0.3">
      <c r="W768" s="73"/>
    </row>
    <row r="769" spans="23:23" x14ac:dyDescent="0.3">
      <c r="W769" s="73"/>
    </row>
    <row r="770" spans="23:23" x14ac:dyDescent="0.3">
      <c r="W770" s="73"/>
    </row>
    <row r="771" spans="23:23" x14ac:dyDescent="0.3">
      <c r="W771" s="73"/>
    </row>
    <row r="772" spans="23:23" x14ac:dyDescent="0.3">
      <c r="W772" s="73"/>
    </row>
    <row r="773" spans="23:23" x14ac:dyDescent="0.3">
      <c r="W773" s="73"/>
    </row>
    <row r="774" spans="23:23" x14ac:dyDescent="0.3">
      <c r="W774" s="73"/>
    </row>
    <row r="775" spans="23:23" x14ac:dyDescent="0.3">
      <c r="W775" s="73"/>
    </row>
    <row r="776" spans="23:23" x14ac:dyDescent="0.3">
      <c r="W776" s="73"/>
    </row>
    <row r="777" spans="23:23" x14ac:dyDescent="0.3">
      <c r="W777" s="73"/>
    </row>
    <row r="778" spans="23:23" x14ac:dyDescent="0.3">
      <c r="W778" s="73"/>
    </row>
    <row r="779" spans="23:23" x14ac:dyDescent="0.3">
      <c r="W779" s="73"/>
    </row>
    <row r="780" spans="23:23" x14ac:dyDescent="0.3">
      <c r="W780" s="73"/>
    </row>
    <row r="781" spans="23:23" x14ac:dyDescent="0.3">
      <c r="W781" s="73"/>
    </row>
    <row r="782" spans="23:23" x14ac:dyDescent="0.3">
      <c r="W782" s="73"/>
    </row>
    <row r="783" spans="23:23" x14ac:dyDescent="0.3">
      <c r="W783" s="73"/>
    </row>
    <row r="784" spans="23:23" x14ac:dyDescent="0.3">
      <c r="W784" s="73"/>
    </row>
    <row r="785" spans="23:23" x14ac:dyDescent="0.3">
      <c r="W785" s="73"/>
    </row>
    <row r="786" spans="23:23" x14ac:dyDescent="0.3">
      <c r="W786" s="73"/>
    </row>
    <row r="787" spans="23:23" x14ac:dyDescent="0.3">
      <c r="W787" s="73"/>
    </row>
    <row r="788" spans="23:23" x14ac:dyDescent="0.3">
      <c r="W788" s="73"/>
    </row>
    <row r="789" spans="23:23" x14ac:dyDescent="0.3">
      <c r="W789" s="73"/>
    </row>
    <row r="790" spans="23:23" x14ac:dyDescent="0.3">
      <c r="W790" s="73"/>
    </row>
    <row r="791" spans="23:23" x14ac:dyDescent="0.3">
      <c r="W791" s="73"/>
    </row>
    <row r="792" spans="23:23" x14ac:dyDescent="0.3">
      <c r="W792" s="73"/>
    </row>
    <row r="793" spans="23:23" x14ac:dyDescent="0.3">
      <c r="W793" s="73"/>
    </row>
    <row r="794" spans="23:23" x14ac:dyDescent="0.3">
      <c r="W794" s="73"/>
    </row>
    <row r="795" spans="23:23" x14ac:dyDescent="0.3">
      <c r="W795" s="73"/>
    </row>
    <row r="796" spans="23:23" x14ac:dyDescent="0.3">
      <c r="W796" s="73"/>
    </row>
    <row r="797" spans="23:23" x14ac:dyDescent="0.3">
      <c r="W797" s="73"/>
    </row>
    <row r="798" spans="23:23" x14ac:dyDescent="0.3">
      <c r="W798" s="73"/>
    </row>
    <row r="799" spans="23:23" x14ac:dyDescent="0.3">
      <c r="W799" s="73"/>
    </row>
    <row r="800" spans="23:23" x14ac:dyDescent="0.3">
      <c r="W800" s="73"/>
    </row>
    <row r="801" spans="23:23" x14ac:dyDescent="0.3">
      <c r="W801" s="73"/>
    </row>
    <row r="802" spans="23:23" x14ac:dyDescent="0.3">
      <c r="W802" s="73"/>
    </row>
    <row r="803" spans="23:23" x14ac:dyDescent="0.3">
      <c r="W803" s="73"/>
    </row>
    <row r="804" spans="23:23" x14ac:dyDescent="0.3">
      <c r="W804" s="73"/>
    </row>
    <row r="805" spans="23:23" x14ac:dyDescent="0.3">
      <c r="W805" s="73"/>
    </row>
    <row r="806" spans="23:23" x14ac:dyDescent="0.3">
      <c r="W806" s="73"/>
    </row>
    <row r="807" spans="23:23" x14ac:dyDescent="0.3">
      <c r="W807" s="73"/>
    </row>
    <row r="808" spans="23:23" x14ac:dyDescent="0.3">
      <c r="W808" s="73"/>
    </row>
    <row r="809" spans="23:23" x14ac:dyDescent="0.3">
      <c r="W809" s="73"/>
    </row>
    <row r="810" spans="23:23" x14ac:dyDescent="0.3">
      <c r="W810" s="73"/>
    </row>
    <row r="811" spans="23:23" x14ac:dyDescent="0.3">
      <c r="W811" s="73"/>
    </row>
    <row r="812" spans="23:23" x14ac:dyDescent="0.3">
      <c r="W812" s="73"/>
    </row>
    <row r="813" spans="23:23" x14ac:dyDescent="0.3">
      <c r="W813" s="73"/>
    </row>
    <row r="814" spans="23:23" x14ac:dyDescent="0.3">
      <c r="W814" s="73"/>
    </row>
    <row r="815" spans="23:23" x14ac:dyDescent="0.3">
      <c r="W815" s="73"/>
    </row>
    <row r="816" spans="23:23" x14ac:dyDescent="0.3">
      <c r="W816" s="73"/>
    </row>
    <row r="817" spans="23:23" x14ac:dyDescent="0.3">
      <c r="W817" s="73"/>
    </row>
    <row r="818" spans="23:23" x14ac:dyDescent="0.3">
      <c r="W818" s="73"/>
    </row>
    <row r="819" spans="23:23" x14ac:dyDescent="0.3">
      <c r="W819" s="73"/>
    </row>
    <row r="820" spans="23:23" x14ac:dyDescent="0.3">
      <c r="W820" s="73"/>
    </row>
    <row r="821" spans="23:23" x14ac:dyDescent="0.3">
      <c r="W821" s="73"/>
    </row>
    <row r="822" spans="23:23" x14ac:dyDescent="0.3">
      <c r="W822" s="73"/>
    </row>
    <row r="823" spans="23:23" x14ac:dyDescent="0.3">
      <c r="W823" s="73"/>
    </row>
    <row r="824" spans="23:23" x14ac:dyDescent="0.3">
      <c r="W824" s="73"/>
    </row>
    <row r="825" spans="23:23" x14ac:dyDescent="0.3">
      <c r="W825" s="73"/>
    </row>
    <row r="826" spans="23:23" x14ac:dyDescent="0.3">
      <c r="W826" s="73"/>
    </row>
    <row r="827" spans="23:23" x14ac:dyDescent="0.3">
      <c r="W827" s="73"/>
    </row>
    <row r="828" spans="23:23" x14ac:dyDescent="0.3">
      <c r="W828" s="73"/>
    </row>
    <row r="829" spans="23:23" x14ac:dyDescent="0.3">
      <c r="W829" s="73"/>
    </row>
    <row r="830" spans="23:23" x14ac:dyDescent="0.3">
      <c r="W830" s="73"/>
    </row>
    <row r="831" spans="23:23" x14ac:dyDescent="0.3">
      <c r="W831" s="73"/>
    </row>
    <row r="832" spans="23:23" x14ac:dyDescent="0.3">
      <c r="W832" s="73"/>
    </row>
    <row r="833" spans="23:23" x14ac:dyDescent="0.3">
      <c r="W833" s="73"/>
    </row>
    <row r="834" spans="23:23" x14ac:dyDescent="0.3">
      <c r="W834" s="73"/>
    </row>
    <row r="835" spans="23:23" x14ac:dyDescent="0.3">
      <c r="W835" s="73"/>
    </row>
    <row r="836" spans="23:23" x14ac:dyDescent="0.3">
      <c r="W836" s="73"/>
    </row>
    <row r="837" spans="23:23" x14ac:dyDescent="0.3">
      <c r="W837" s="73"/>
    </row>
    <row r="838" spans="23:23" x14ac:dyDescent="0.3">
      <c r="W838" s="73"/>
    </row>
    <row r="839" spans="23:23" x14ac:dyDescent="0.3">
      <c r="W839" s="73"/>
    </row>
    <row r="840" spans="23:23" x14ac:dyDescent="0.3">
      <c r="W840" s="73"/>
    </row>
    <row r="841" spans="23:23" x14ac:dyDescent="0.3">
      <c r="W841" s="73"/>
    </row>
    <row r="842" spans="23:23" x14ac:dyDescent="0.3">
      <c r="W842" s="73"/>
    </row>
    <row r="843" spans="23:23" x14ac:dyDescent="0.3">
      <c r="W843" s="73"/>
    </row>
    <row r="844" spans="23:23" x14ac:dyDescent="0.3">
      <c r="W844" s="73"/>
    </row>
    <row r="845" spans="23:23" x14ac:dyDescent="0.3">
      <c r="W845" s="73"/>
    </row>
    <row r="846" spans="23:23" x14ac:dyDescent="0.3">
      <c r="W846" s="73"/>
    </row>
    <row r="847" spans="23:23" x14ac:dyDescent="0.3">
      <c r="W847" s="73"/>
    </row>
    <row r="848" spans="23:23" x14ac:dyDescent="0.3">
      <c r="W848" s="73"/>
    </row>
    <row r="849" spans="23:23" x14ac:dyDescent="0.3">
      <c r="W849" s="73"/>
    </row>
    <row r="850" spans="23:23" x14ac:dyDescent="0.3">
      <c r="W850" s="73"/>
    </row>
    <row r="851" spans="23:23" x14ac:dyDescent="0.3">
      <c r="W851" s="73"/>
    </row>
    <row r="852" spans="23:23" x14ac:dyDescent="0.3">
      <c r="W852" s="73"/>
    </row>
    <row r="853" spans="23:23" x14ac:dyDescent="0.3">
      <c r="W853" s="73"/>
    </row>
    <row r="854" spans="23:23" x14ac:dyDescent="0.3">
      <c r="W854" s="73"/>
    </row>
    <row r="855" spans="23:23" x14ac:dyDescent="0.3">
      <c r="W855" s="73"/>
    </row>
    <row r="856" spans="23:23" x14ac:dyDescent="0.3">
      <c r="W856" s="73"/>
    </row>
    <row r="857" spans="23:23" x14ac:dyDescent="0.3">
      <c r="W857" s="73"/>
    </row>
    <row r="858" spans="23:23" x14ac:dyDescent="0.3">
      <c r="W858" s="73"/>
    </row>
    <row r="859" spans="23:23" x14ac:dyDescent="0.3">
      <c r="W859" s="73"/>
    </row>
    <row r="860" spans="23:23" x14ac:dyDescent="0.3">
      <c r="W860" s="73"/>
    </row>
    <row r="861" spans="23:23" x14ac:dyDescent="0.3">
      <c r="W861" s="73"/>
    </row>
    <row r="862" spans="23:23" x14ac:dyDescent="0.3">
      <c r="W862" s="73"/>
    </row>
    <row r="863" spans="23:23" x14ac:dyDescent="0.3">
      <c r="W863" s="73"/>
    </row>
    <row r="864" spans="23:23" x14ac:dyDescent="0.3">
      <c r="W864" s="73"/>
    </row>
    <row r="865" spans="23:23" x14ac:dyDescent="0.3">
      <c r="W865" s="73"/>
    </row>
    <row r="866" spans="23:23" x14ac:dyDescent="0.3">
      <c r="W866" s="73"/>
    </row>
    <row r="867" spans="23:23" x14ac:dyDescent="0.3">
      <c r="W867" s="73"/>
    </row>
    <row r="868" spans="23:23" x14ac:dyDescent="0.3">
      <c r="W868" s="73"/>
    </row>
    <row r="869" spans="23:23" x14ac:dyDescent="0.3">
      <c r="W869" s="73"/>
    </row>
    <row r="870" spans="23:23" x14ac:dyDescent="0.3">
      <c r="W870" s="73"/>
    </row>
    <row r="871" spans="23:23" x14ac:dyDescent="0.3">
      <c r="W871" s="73"/>
    </row>
    <row r="872" spans="23:23" x14ac:dyDescent="0.3">
      <c r="W872" s="73"/>
    </row>
    <row r="873" spans="23:23" x14ac:dyDescent="0.3">
      <c r="W873" s="73"/>
    </row>
    <row r="874" spans="23:23" x14ac:dyDescent="0.3">
      <c r="W874" s="73"/>
    </row>
    <row r="875" spans="23:23" x14ac:dyDescent="0.3">
      <c r="W875" s="73"/>
    </row>
    <row r="876" spans="23:23" x14ac:dyDescent="0.3">
      <c r="W876" s="73"/>
    </row>
    <row r="877" spans="23:23" x14ac:dyDescent="0.3">
      <c r="W877" s="73"/>
    </row>
    <row r="878" spans="23:23" x14ac:dyDescent="0.3">
      <c r="W878" s="73"/>
    </row>
    <row r="879" spans="23:23" x14ac:dyDescent="0.3">
      <c r="W879" s="73"/>
    </row>
    <row r="880" spans="23:23" x14ac:dyDescent="0.3">
      <c r="W880" s="73"/>
    </row>
    <row r="881" spans="23:23" x14ac:dyDescent="0.3">
      <c r="W881" s="73"/>
    </row>
    <row r="882" spans="23:23" x14ac:dyDescent="0.3">
      <c r="W882" s="73"/>
    </row>
    <row r="883" spans="23:23" x14ac:dyDescent="0.3">
      <c r="W883" s="73"/>
    </row>
    <row r="884" spans="23:23" x14ac:dyDescent="0.3">
      <c r="W884" s="73"/>
    </row>
    <row r="885" spans="23:23" x14ac:dyDescent="0.3">
      <c r="W885" s="73"/>
    </row>
    <row r="886" spans="23:23" x14ac:dyDescent="0.3">
      <c r="W886" s="73"/>
    </row>
    <row r="887" spans="23:23" x14ac:dyDescent="0.3">
      <c r="W887" s="73"/>
    </row>
    <row r="888" spans="23:23" x14ac:dyDescent="0.3">
      <c r="W888" s="73"/>
    </row>
    <row r="889" spans="23:23" x14ac:dyDescent="0.3">
      <c r="W889" s="73"/>
    </row>
    <row r="890" spans="23:23" x14ac:dyDescent="0.3">
      <c r="W890" s="73"/>
    </row>
    <row r="891" spans="23:23" x14ac:dyDescent="0.3">
      <c r="W891" s="73"/>
    </row>
    <row r="892" spans="23:23" x14ac:dyDescent="0.3">
      <c r="W892" s="73"/>
    </row>
    <row r="893" spans="23:23" x14ac:dyDescent="0.3">
      <c r="W893" s="73"/>
    </row>
    <row r="894" spans="23:23" x14ac:dyDescent="0.3">
      <c r="W894" s="73"/>
    </row>
    <row r="895" spans="23:23" x14ac:dyDescent="0.3">
      <c r="W895" s="73"/>
    </row>
    <row r="896" spans="23:23" x14ac:dyDescent="0.3">
      <c r="W896" s="73"/>
    </row>
    <row r="897" spans="23:23" x14ac:dyDescent="0.3">
      <c r="W897" s="73"/>
    </row>
    <row r="898" spans="23:23" x14ac:dyDescent="0.3">
      <c r="W898" s="73"/>
    </row>
    <row r="899" spans="23:23" x14ac:dyDescent="0.3">
      <c r="W899" s="73"/>
    </row>
    <row r="900" spans="23:23" x14ac:dyDescent="0.3">
      <c r="W900" s="73"/>
    </row>
    <row r="901" spans="23:23" x14ac:dyDescent="0.3">
      <c r="W901" s="73"/>
    </row>
    <row r="902" spans="23:23" x14ac:dyDescent="0.3">
      <c r="W902" s="73"/>
    </row>
    <row r="903" spans="23:23" x14ac:dyDescent="0.3">
      <c r="W903" s="73"/>
    </row>
    <row r="904" spans="23:23" x14ac:dyDescent="0.3">
      <c r="W904" s="73"/>
    </row>
    <row r="905" spans="23:23" x14ac:dyDescent="0.3">
      <c r="W905" s="73"/>
    </row>
    <row r="906" spans="23:23" x14ac:dyDescent="0.3">
      <c r="W906" s="73"/>
    </row>
    <row r="907" spans="23:23" x14ac:dyDescent="0.3">
      <c r="W907" s="73"/>
    </row>
    <row r="908" spans="23:23" x14ac:dyDescent="0.3">
      <c r="W908" s="73"/>
    </row>
    <row r="909" spans="23:23" x14ac:dyDescent="0.3">
      <c r="W909" s="73"/>
    </row>
    <row r="910" spans="23:23" x14ac:dyDescent="0.3">
      <c r="W910" s="73"/>
    </row>
    <row r="911" spans="23:23" x14ac:dyDescent="0.3">
      <c r="W911" s="73"/>
    </row>
    <row r="912" spans="23:23" x14ac:dyDescent="0.3">
      <c r="W912" s="73"/>
    </row>
    <row r="913" spans="23:23" x14ac:dyDescent="0.3">
      <c r="W913" s="73"/>
    </row>
    <row r="914" spans="23:23" x14ac:dyDescent="0.3">
      <c r="W914" s="73"/>
    </row>
    <row r="915" spans="23:23" x14ac:dyDescent="0.3">
      <c r="W915" s="73"/>
    </row>
    <row r="916" spans="23:23" x14ac:dyDescent="0.3">
      <c r="W916" s="73"/>
    </row>
    <row r="917" spans="23:23" x14ac:dyDescent="0.3">
      <c r="W917" s="73"/>
    </row>
    <row r="918" spans="23:23" x14ac:dyDescent="0.3">
      <c r="W918" s="73"/>
    </row>
    <row r="919" spans="23:23" x14ac:dyDescent="0.3">
      <c r="W919" s="73"/>
    </row>
    <row r="920" spans="23:23" x14ac:dyDescent="0.3">
      <c r="W920" s="73"/>
    </row>
    <row r="921" spans="23:23" x14ac:dyDescent="0.3">
      <c r="W921" s="73"/>
    </row>
    <row r="922" spans="23:23" x14ac:dyDescent="0.3">
      <c r="W922" s="73"/>
    </row>
    <row r="923" spans="23:23" x14ac:dyDescent="0.3">
      <c r="W923" s="73"/>
    </row>
    <row r="924" spans="23:23" x14ac:dyDescent="0.3">
      <c r="W924" s="73"/>
    </row>
    <row r="925" spans="23:23" x14ac:dyDescent="0.3">
      <c r="W925" s="73"/>
    </row>
    <row r="926" spans="23:23" x14ac:dyDescent="0.3">
      <c r="W926" s="73"/>
    </row>
    <row r="927" spans="23:23" x14ac:dyDescent="0.3">
      <c r="W927" s="73"/>
    </row>
    <row r="928" spans="23:23" x14ac:dyDescent="0.3">
      <c r="W928" s="73"/>
    </row>
    <row r="929" spans="23:23" x14ac:dyDescent="0.3">
      <c r="W929" s="73"/>
    </row>
    <row r="930" spans="23:23" x14ac:dyDescent="0.3">
      <c r="W930" s="73"/>
    </row>
    <row r="931" spans="23:23" x14ac:dyDescent="0.3">
      <c r="W931" s="73"/>
    </row>
    <row r="932" spans="23:23" x14ac:dyDescent="0.3">
      <c r="W932" s="73"/>
    </row>
    <row r="933" spans="23:23" x14ac:dyDescent="0.3">
      <c r="W933" s="73"/>
    </row>
    <row r="934" spans="23:23" x14ac:dyDescent="0.3">
      <c r="W934" s="73"/>
    </row>
    <row r="935" spans="23:23" x14ac:dyDescent="0.3">
      <c r="W935" s="73"/>
    </row>
    <row r="936" spans="23:23" x14ac:dyDescent="0.3">
      <c r="W936" s="73"/>
    </row>
    <row r="937" spans="23:23" x14ac:dyDescent="0.3">
      <c r="W937" s="73"/>
    </row>
    <row r="938" spans="23:23" x14ac:dyDescent="0.3">
      <c r="W938" s="73"/>
    </row>
    <row r="939" spans="23:23" x14ac:dyDescent="0.3">
      <c r="W939" s="73"/>
    </row>
    <row r="940" spans="23:23" x14ac:dyDescent="0.3">
      <c r="W940" s="73"/>
    </row>
    <row r="941" spans="23:23" x14ac:dyDescent="0.3">
      <c r="W941" s="73"/>
    </row>
    <row r="942" spans="23:23" x14ac:dyDescent="0.3">
      <c r="W942" s="73"/>
    </row>
    <row r="943" spans="23:23" x14ac:dyDescent="0.3">
      <c r="W943" s="73"/>
    </row>
    <row r="944" spans="23:23" x14ac:dyDescent="0.3">
      <c r="W944" s="73"/>
    </row>
    <row r="945" spans="23:23" x14ac:dyDescent="0.3">
      <c r="W945" s="73"/>
    </row>
    <row r="946" spans="23:23" x14ac:dyDescent="0.3">
      <c r="W946" s="73"/>
    </row>
    <row r="947" spans="23:23" x14ac:dyDescent="0.3">
      <c r="W947" s="73"/>
    </row>
    <row r="948" spans="23:23" x14ac:dyDescent="0.3">
      <c r="W948" s="73"/>
    </row>
    <row r="949" spans="23:23" x14ac:dyDescent="0.3">
      <c r="W949" s="73"/>
    </row>
    <row r="950" spans="23:23" x14ac:dyDescent="0.3">
      <c r="W950" s="73"/>
    </row>
    <row r="951" spans="23:23" x14ac:dyDescent="0.3">
      <c r="W951" s="73"/>
    </row>
    <row r="952" spans="23:23" x14ac:dyDescent="0.3">
      <c r="W952" s="73"/>
    </row>
    <row r="953" spans="23:23" x14ac:dyDescent="0.3">
      <c r="W953" s="73"/>
    </row>
    <row r="954" spans="23:23" x14ac:dyDescent="0.3">
      <c r="W954" s="73"/>
    </row>
    <row r="955" spans="23:23" x14ac:dyDescent="0.3">
      <c r="W955" s="73"/>
    </row>
    <row r="956" spans="23:23" x14ac:dyDescent="0.3">
      <c r="W956" s="73"/>
    </row>
    <row r="957" spans="23:23" x14ac:dyDescent="0.3">
      <c r="W957" s="73"/>
    </row>
    <row r="958" spans="23:23" x14ac:dyDescent="0.3">
      <c r="W958" s="73"/>
    </row>
    <row r="959" spans="23:23" x14ac:dyDescent="0.3">
      <c r="W959" s="73"/>
    </row>
    <row r="960" spans="23:23" x14ac:dyDescent="0.3">
      <c r="W960" s="73"/>
    </row>
    <row r="961" spans="23:23" x14ac:dyDescent="0.3">
      <c r="W961" s="73"/>
    </row>
    <row r="962" spans="23:23" x14ac:dyDescent="0.3">
      <c r="W962" s="73"/>
    </row>
    <row r="963" spans="23:23" x14ac:dyDescent="0.3">
      <c r="W963" s="73"/>
    </row>
    <row r="964" spans="23:23" x14ac:dyDescent="0.3">
      <c r="W964" s="73"/>
    </row>
    <row r="965" spans="23:23" x14ac:dyDescent="0.3">
      <c r="W965" s="73"/>
    </row>
    <row r="966" spans="23:23" x14ac:dyDescent="0.3">
      <c r="W966" s="73"/>
    </row>
    <row r="967" spans="23:23" x14ac:dyDescent="0.3">
      <c r="W967" s="73"/>
    </row>
    <row r="968" spans="23:23" x14ac:dyDescent="0.3">
      <c r="W968" s="73"/>
    </row>
    <row r="969" spans="23:23" x14ac:dyDescent="0.3">
      <c r="W969" s="73"/>
    </row>
    <row r="970" spans="23:23" x14ac:dyDescent="0.3">
      <c r="W970" s="73"/>
    </row>
    <row r="971" spans="23:23" x14ac:dyDescent="0.3">
      <c r="W971" s="73"/>
    </row>
    <row r="972" spans="23:23" x14ac:dyDescent="0.3">
      <c r="W972" s="73"/>
    </row>
    <row r="973" spans="23:23" x14ac:dyDescent="0.3">
      <c r="W973" s="73"/>
    </row>
    <row r="974" spans="23:23" x14ac:dyDescent="0.3">
      <c r="W974" s="73"/>
    </row>
    <row r="975" spans="23:23" x14ac:dyDescent="0.3">
      <c r="W975" s="73"/>
    </row>
    <row r="976" spans="23:23" x14ac:dyDescent="0.3">
      <c r="W976" s="73"/>
    </row>
    <row r="977" spans="23:23" x14ac:dyDescent="0.3">
      <c r="W977" s="73"/>
    </row>
    <row r="978" spans="23:23" x14ac:dyDescent="0.3">
      <c r="W978" s="73"/>
    </row>
    <row r="979" spans="23:23" x14ac:dyDescent="0.3">
      <c r="W979" s="73"/>
    </row>
    <row r="980" spans="23:23" x14ac:dyDescent="0.3">
      <c r="W980" s="73"/>
    </row>
    <row r="981" spans="23:23" x14ac:dyDescent="0.3">
      <c r="W981" s="73"/>
    </row>
    <row r="982" spans="23:23" x14ac:dyDescent="0.3">
      <c r="W982" s="73"/>
    </row>
    <row r="983" spans="23:23" x14ac:dyDescent="0.3">
      <c r="W983" s="73"/>
    </row>
    <row r="984" spans="23:23" x14ac:dyDescent="0.3">
      <c r="W984" s="73"/>
    </row>
    <row r="985" spans="23:23" x14ac:dyDescent="0.3">
      <c r="W985" s="73"/>
    </row>
    <row r="986" spans="23:23" x14ac:dyDescent="0.3">
      <c r="W986" s="73"/>
    </row>
    <row r="987" spans="23:23" x14ac:dyDescent="0.3">
      <c r="W987" s="73"/>
    </row>
    <row r="988" spans="23:23" x14ac:dyDescent="0.3">
      <c r="W988" s="73"/>
    </row>
    <row r="989" spans="23:23" x14ac:dyDescent="0.3">
      <c r="W989" s="73"/>
    </row>
    <row r="990" spans="23:23" x14ac:dyDescent="0.3">
      <c r="W990" s="73"/>
    </row>
    <row r="991" spans="23:23" x14ac:dyDescent="0.3">
      <c r="W991" s="73"/>
    </row>
    <row r="992" spans="23:23" x14ac:dyDescent="0.3">
      <c r="W992" s="73"/>
    </row>
    <row r="993" spans="23:23" x14ac:dyDescent="0.3">
      <c r="W993" s="73"/>
    </row>
    <row r="994" spans="23:23" x14ac:dyDescent="0.3">
      <c r="W994" s="73"/>
    </row>
    <row r="995" spans="23:23" x14ac:dyDescent="0.3">
      <c r="W995" s="73"/>
    </row>
    <row r="996" spans="23:23" x14ac:dyDescent="0.3">
      <c r="W996" s="73"/>
    </row>
    <row r="997" spans="23:23" x14ac:dyDescent="0.3">
      <c r="W997" s="73"/>
    </row>
    <row r="998" spans="23:23" x14ac:dyDescent="0.3">
      <c r="W998" s="73"/>
    </row>
    <row r="999" spans="23:23" x14ac:dyDescent="0.3">
      <c r="W999" s="73"/>
    </row>
    <row r="1000" spans="23:23" x14ac:dyDescent="0.3">
      <c r="W1000" s="73"/>
    </row>
    <row r="1001" spans="23:23" x14ac:dyDescent="0.3">
      <c r="W1001" s="73"/>
    </row>
    <row r="1002" spans="23:23" x14ac:dyDescent="0.3">
      <c r="W1002" s="73"/>
    </row>
    <row r="1003" spans="23:23" x14ac:dyDescent="0.3">
      <c r="W1003" s="73"/>
    </row>
    <row r="1004" spans="23:23" x14ac:dyDescent="0.3">
      <c r="W1004" s="73"/>
    </row>
    <row r="1005" spans="23:23" x14ac:dyDescent="0.3">
      <c r="W1005" s="73"/>
    </row>
    <row r="1006" spans="23:23" x14ac:dyDescent="0.3">
      <c r="W1006" s="73"/>
    </row>
    <row r="1007" spans="23:23" x14ac:dyDescent="0.3">
      <c r="W1007" s="73"/>
    </row>
    <row r="1008" spans="23:23" x14ac:dyDescent="0.3">
      <c r="W1008" s="73"/>
    </row>
    <row r="1009" spans="23:23" x14ac:dyDescent="0.3">
      <c r="W1009" s="73"/>
    </row>
    <row r="1010" spans="23:23" x14ac:dyDescent="0.3">
      <c r="W1010" s="73"/>
    </row>
    <row r="1011" spans="23:23" x14ac:dyDescent="0.3">
      <c r="W1011" s="73"/>
    </row>
    <row r="1012" spans="23:23" x14ac:dyDescent="0.3">
      <c r="W1012" s="73"/>
    </row>
    <row r="1013" spans="23:23" x14ac:dyDescent="0.3">
      <c r="W1013" s="73"/>
    </row>
    <row r="1014" spans="23:23" x14ac:dyDescent="0.3">
      <c r="W1014" s="73"/>
    </row>
    <row r="1015" spans="23:23" x14ac:dyDescent="0.3">
      <c r="W1015" s="73"/>
    </row>
    <row r="1016" spans="23:23" x14ac:dyDescent="0.3">
      <c r="W1016" s="73"/>
    </row>
    <row r="1017" spans="23:23" x14ac:dyDescent="0.3">
      <c r="W1017" s="73"/>
    </row>
    <row r="1018" spans="23:23" x14ac:dyDescent="0.3">
      <c r="W1018" s="73"/>
    </row>
    <row r="1019" spans="23:23" x14ac:dyDescent="0.3">
      <c r="W1019" s="73"/>
    </row>
    <row r="1020" spans="23:23" x14ac:dyDescent="0.3">
      <c r="W1020" s="73"/>
    </row>
    <row r="1021" spans="23:23" x14ac:dyDescent="0.3">
      <c r="W1021" s="73"/>
    </row>
    <row r="1022" spans="23:23" x14ac:dyDescent="0.3">
      <c r="W1022" s="73"/>
    </row>
    <row r="1023" spans="23:23" x14ac:dyDescent="0.3">
      <c r="W1023" s="73"/>
    </row>
    <row r="1024" spans="23:23" x14ac:dyDescent="0.3">
      <c r="W1024" s="73"/>
    </row>
    <row r="1025" spans="23:23" x14ac:dyDescent="0.3">
      <c r="W1025" s="73"/>
    </row>
    <row r="1026" spans="23:23" x14ac:dyDescent="0.3">
      <c r="W1026" s="73"/>
    </row>
    <row r="1027" spans="23:23" x14ac:dyDescent="0.3">
      <c r="W1027" s="73"/>
    </row>
    <row r="1028" spans="23:23" x14ac:dyDescent="0.3">
      <c r="W1028" s="73"/>
    </row>
    <row r="1029" spans="23:23" x14ac:dyDescent="0.3">
      <c r="W1029" s="73"/>
    </row>
    <row r="1030" spans="23:23" x14ac:dyDescent="0.3">
      <c r="W1030" s="73"/>
    </row>
    <row r="1031" spans="23:23" x14ac:dyDescent="0.3">
      <c r="W1031" s="73"/>
    </row>
    <row r="1032" spans="23:23" x14ac:dyDescent="0.3">
      <c r="W1032" s="73"/>
    </row>
    <row r="1033" spans="23:23" x14ac:dyDescent="0.3">
      <c r="W1033" s="73"/>
    </row>
    <row r="1034" spans="23:23" x14ac:dyDescent="0.3">
      <c r="W1034" s="73"/>
    </row>
    <row r="1035" spans="23:23" x14ac:dyDescent="0.3">
      <c r="W1035" s="73"/>
    </row>
    <row r="1036" spans="23:23" x14ac:dyDescent="0.3">
      <c r="W1036" s="73"/>
    </row>
    <row r="1037" spans="23:23" x14ac:dyDescent="0.3">
      <c r="W1037" s="73"/>
    </row>
    <row r="1038" spans="23:23" x14ac:dyDescent="0.3">
      <c r="W1038" s="73"/>
    </row>
    <row r="1039" spans="23:23" x14ac:dyDescent="0.3">
      <c r="W1039" s="73"/>
    </row>
    <row r="1040" spans="23:23" x14ac:dyDescent="0.3">
      <c r="W1040" s="73"/>
    </row>
    <row r="1041" spans="23:23" x14ac:dyDescent="0.3">
      <c r="W1041" s="73"/>
    </row>
    <row r="1042" spans="23:23" x14ac:dyDescent="0.3">
      <c r="W1042" s="73"/>
    </row>
    <row r="1043" spans="23:23" x14ac:dyDescent="0.3">
      <c r="W1043" s="73"/>
    </row>
    <row r="1044" spans="23:23" x14ac:dyDescent="0.3">
      <c r="W1044" s="73"/>
    </row>
    <row r="1045" spans="23:23" x14ac:dyDescent="0.3">
      <c r="W1045" s="73"/>
    </row>
    <row r="1046" spans="23:23" x14ac:dyDescent="0.3">
      <c r="W1046" s="73"/>
    </row>
    <row r="1047" spans="23:23" x14ac:dyDescent="0.3">
      <c r="W1047" s="73"/>
    </row>
    <row r="1048" spans="23:23" x14ac:dyDescent="0.3">
      <c r="W1048" s="73"/>
    </row>
    <row r="1049" spans="23:23" x14ac:dyDescent="0.3">
      <c r="W1049" s="73"/>
    </row>
    <row r="1050" spans="23:23" x14ac:dyDescent="0.3">
      <c r="W1050" s="73"/>
    </row>
    <row r="1051" spans="23:23" x14ac:dyDescent="0.3">
      <c r="W1051" s="73"/>
    </row>
    <row r="1052" spans="23:23" x14ac:dyDescent="0.3">
      <c r="W1052" s="73"/>
    </row>
    <row r="1053" spans="23:23" x14ac:dyDescent="0.3">
      <c r="W1053" s="73"/>
    </row>
    <row r="1054" spans="23:23" x14ac:dyDescent="0.3">
      <c r="W1054" s="73"/>
    </row>
    <row r="1055" spans="23:23" x14ac:dyDescent="0.3">
      <c r="W1055" s="73"/>
    </row>
    <row r="1056" spans="23:23" x14ac:dyDescent="0.3">
      <c r="W1056" s="73"/>
    </row>
    <row r="1057" spans="23:23" x14ac:dyDescent="0.3">
      <c r="W1057" s="73"/>
    </row>
    <row r="1058" spans="23:23" x14ac:dyDescent="0.3">
      <c r="W1058" s="73"/>
    </row>
    <row r="1059" spans="23:23" x14ac:dyDescent="0.3">
      <c r="W1059" s="73"/>
    </row>
    <row r="1060" spans="23:23" x14ac:dyDescent="0.3">
      <c r="W1060" s="73"/>
    </row>
    <row r="1061" spans="23:23" x14ac:dyDescent="0.3">
      <c r="W1061" s="73"/>
    </row>
    <row r="1062" spans="23:23" x14ac:dyDescent="0.3">
      <c r="W1062" s="73"/>
    </row>
    <row r="1063" spans="23:23" x14ac:dyDescent="0.3">
      <c r="W1063" s="73"/>
    </row>
    <row r="1064" spans="23:23" x14ac:dyDescent="0.3">
      <c r="W1064" s="73"/>
    </row>
    <row r="1065" spans="23:23" x14ac:dyDescent="0.3">
      <c r="W1065" s="73"/>
    </row>
    <row r="1066" spans="23:23" x14ac:dyDescent="0.3">
      <c r="W1066" s="73"/>
    </row>
    <row r="1067" spans="23:23" x14ac:dyDescent="0.3">
      <c r="W1067" s="73"/>
    </row>
    <row r="1068" spans="23:23" x14ac:dyDescent="0.3">
      <c r="W1068" s="73"/>
    </row>
    <row r="1069" spans="23:23" x14ac:dyDescent="0.3">
      <c r="W1069" s="73"/>
    </row>
    <row r="1070" spans="23:23" x14ac:dyDescent="0.3">
      <c r="W1070" s="73"/>
    </row>
    <row r="1071" spans="23:23" x14ac:dyDescent="0.3">
      <c r="W1071" s="73"/>
    </row>
    <row r="1072" spans="23:23" x14ac:dyDescent="0.3">
      <c r="W1072" s="73"/>
    </row>
    <row r="1073" spans="23:23" x14ac:dyDescent="0.3">
      <c r="W1073" s="73"/>
    </row>
    <row r="1074" spans="23:23" x14ac:dyDescent="0.3">
      <c r="W1074" s="73"/>
    </row>
    <row r="1075" spans="23:23" x14ac:dyDescent="0.3">
      <c r="W1075" s="73"/>
    </row>
    <row r="1076" spans="23:23" x14ac:dyDescent="0.3">
      <c r="W1076" s="73"/>
    </row>
    <row r="1077" spans="23:23" x14ac:dyDescent="0.3">
      <c r="W1077" s="73"/>
    </row>
    <row r="1078" spans="23:23" x14ac:dyDescent="0.3">
      <c r="W1078" s="73"/>
    </row>
    <row r="1079" spans="23:23" x14ac:dyDescent="0.3">
      <c r="W1079" s="73"/>
    </row>
    <row r="1080" spans="23:23" x14ac:dyDescent="0.3">
      <c r="W1080" s="73"/>
    </row>
    <row r="1081" spans="23:23" x14ac:dyDescent="0.3">
      <c r="W1081" s="73"/>
    </row>
    <row r="1082" spans="23:23" x14ac:dyDescent="0.3">
      <c r="W1082" s="73"/>
    </row>
    <row r="1083" spans="23:23" x14ac:dyDescent="0.3">
      <c r="W1083" s="73"/>
    </row>
    <row r="1084" spans="23:23" x14ac:dyDescent="0.3">
      <c r="W1084" s="73"/>
    </row>
    <row r="1085" spans="23:23" x14ac:dyDescent="0.3">
      <c r="W1085" s="73"/>
    </row>
    <row r="1086" spans="23:23" x14ac:dyDescent="0.3">
      <c r="W1086" s="73"/>
    </row>
    <row r="1087" spans="23:23" x14ac:dyDescent="0.3">
      <c r="W1087" s="73"/>
    </row>
    <row r="1088" spans="23:23" x14ac:dyDescent="0.3">
      <c r="W1088" s="73"/>
    </row>
    <row r="1089" spans="23:23" x14ac:dyDescent="0.3">
      <c r="W1089" s="73"/>
    </row>
    <row r="1090" spans="23:23" x14ac:dyDescent="0.3">
      <c r="W1090" s="73"/>
    </row>
    <row r="1091" spans="23:23" x14ac:dyDescent="0.3">
      <c r="W1091" s="73"/>
    </row>
    <row r="1092" spans="23:23" x14ac:dyDescent="0.3">
      <c r="W1092" s="73"/>
    </row>
    <row r="1093" spans="23:23" x14ac:dyDescent="0.3">
      <c r="W1093" s="73"/>
    </row>
    <row r="1094" spans="23:23" x14ac:dyDescent="0.3">
      <c r="W1094" s="73"/>
    </row>
    <row r="1095" spans="23:23" x14ac:dyDescent="0.3">
      <c r="W1095" s="73"/>
    </row>
    <row r="1096" spans="23:23" x14ac:dyDescent="0.3">
      <c r="W1096" s="73"/>
    </row>
    <row r="1097" spans="23:23" x14ac:dyDescent="0.3">
      <c r="W1097" s="73"/>
    </row>
    <row r="1098" spans="23:23" x14ac:dyDescent="0.3">
      <c r="W1098" s="73"/>
    </row>
    <row r="1099" spans="23:23" x14ac:dyDescent="0.3">
      <c r="W1099" s="73"/>
    </row>
    <row r="1100" spans="23:23" x14ac:dyDescent="0.3">
      <c r="W1100" s="73"/>
    </row>
    <row r="1101" spans="23:23" x14ac:dyDescent="0.3">
      <c r="W1101" s="73"/>
    </row>
    <row r="1102" spans="23:23" x14ac:dyDescent="0.3">
      <c r="W1102" s="73"/>
    </row>
    <row r="1103" spans="23:23" x14ac:dyDescent="0.3">
      <c r="W1103" s="73"/>
    </row>
    <row r="1104" spans="23:23" x14ac:dyDescent="0.3">
      <c r="W1104" s="73"/>
    </row>
    <row r="1105" spans="23:23" x14ac:dyDescent="0.3">
      <c r="W1105" s="73"/>
    </row>
    <row r="1106" spans="23:23" x14ac:dyDescent="0.3">
      <c r="W1106" s="73"/>
    </row>
    <row r="1107" spans="23:23" x14ac:dyDescent="0.3">
      <c r="W1107" s="73"/>
    </row>
    <row r="1108" spans="23:23" x14ac:dyDescent="0.3">
      <c r="W1108" s="73"/>
    </row>
    <row r="1109" spans="23:23" x14ac:dyDescent="0.3">
      <c r="W1109" s="73"/>
    </row>
    <row r="1110" spans="23:23" x14ac:dyDescent="0.3">
      <c r="W1110" s="73"/>
    </row>
    <row r="1111" spans="23:23" x14ac:dyDescent="0.3">
      <c r="W1111" s="73"/>
    </row>
    <row r="1112" spans="23:23" x14ac:dyDescent="0.3">
      <c r="W1112" s="73"/>
    </row>
    <row r="1113" spans="23:23" x14ac:dyDescent="0.3">
      <c r="W1113" s="73"/>
    </row>
    <row r="1114" spans="23:23" x14ac:dyDescent="0.3">
      <c r="W1114" s="73"/>
    </row>
    <row r="1115" spans="23:23" x14ac:dyDescent="0.3">
      <c r="W1115" s="73"/>
    </row>
    <row r="1116" spans="23:23" x14ac:dyDescent="0.3">
      <c r="W1116" s="73"/>
    </row>
    <row r="1117" spans="23:23" x14ac:dyDescent="0.3">
      <c r="W1117" s="73"/>
    </row>
    <row r="1118" spans="23:23" x14ac:dyDescent="0.3">
      <c r="W1118" s="73"/>
    </row>
    <row r="1119" spans="23:23" x14ac:dyDescent="0.3">
      <c r="W1119" s="73"/>
    </row>
    <row r="1120" spans="23:23" x14ac:dyDescent="0.3">
      <c r="W1120" s="73"/>
    </row>
    <row r="1121" spans="23:23" x14ac:dyDescent="0.3">
      <c r="W1121" s="73"/>
    </row>
    <row r="1122" spans="23:23" x14ac:dyDescent="0.3">
      <c r="W1122" s="73"/>
    </row>
    <row r="1123" spans="23:23" x14ac:dyDescent="0.3">
      <c r="W1123" s="73"/>
    </row>
    <row r="1124" spans="23:23" x14ac:dyDescent="0.3">
      <c r="W1124" s="73"/>
    </row>
    <row r="1125" spans="23:23" x14ac:dyDescent="0.3">
      <c r="W1125" s="73"/>
    </row>
    <row r="1126" spans="23:23" x14ac:dyDescent="0.3">
      <c r="W1126" s="73"/>
    </row>
    <row r="1127" spans="23:23" x14ac:dyDescent="0.3">
      <c r="W1127" s="73"/>
    </row>
    <row r="1128" spans="23:23" x14ac:dyDescent="0.3">
      <c r="W1128" s="73"/>
    </row>
    <row r="1129" spans="23:23" x14ac:dyDescent="0.3">
      <c r="W1129" s="73"/>
    </row>
    <row r="1130" spans="23:23" x14ac:dyDescent="0.3">
      <c r="W1130" s="73"/>
    </row>
    <row r="1131" spans="23:23" x14ac:dyDescent="0.3">
      <c r="W1131" s="73"/>
    </row>
    <row r="1132" spans="23:23" x14ac:dyDescent="0.3">
      <c r="W1132" s="73"/>
    </row>
    <row r="1133" spans="23:23" x14ac:dyDescent="0.3">
      <c r="W1133" s="73"/>
    </row>
    <row r="1134" spans="23:23" x14ac:dyDescent="0.3">
      <c r="W1134" s="73"/>
    </row>
    <row r="1135" spans="23:23" x14ac:dyDescent="0.3">
      <c r="W1135" s="73"/>
    </row>
    <row r="1136" spans="23:23" x14ac:dyDescent="0.3">
      <c r="W1136" s="73"/>
    </row>
    <row r="1137" spans="23:23" x14ac:dyDescent="0.3">
      <c r="W1137" s="73"/>
    </row>
    <row r="1138" spans="23:23" x14ac:dyDescent="0.3">
      <c r="W1138" s="73"/>
    </row>
    <row r="1139" spans="23:23" x14ac:dyDescent="0.3">
      <c r="W1139" s="73"/>
    </row>
    <row r="1140" spans="23:23" x14ac:dyDescent="0.3">
      <c r="W1140" s="73"/>
    </row>
    <row r="1141" spans="23:23" x14ac:dyDescent="0.3">
      <c r="W1141" s="73"/>
    </row>
    <row r="1142" spans="23:23" x14ac:dyDescent="0.3">
      <c r="W1142" s="73"/>
    </row>
    <row r="1143" spans="23:23" x14ac:dyDescent="0.3">
      <c r="W1143" s="73"/>
    </row>
    <row r="1144" spans="23:23" x14ac:dyDescent="0.3">
      <c r="W1144" s="73"/>
    </row>
    <row r="1145" spans="23:23" x14ac:dyDescent="0.3">
      <c r="W1145" s="73"/>
    </row>
    <row r="1146" spans="23:23" x14ac:dyDescent="0.3">
      <c r="W1146" s="73"/>
    </row>
    <row r="1147" spans="23:23" x14ac:dyDescent="0.3">
      <c r="W1147" s="73"/>
    </row>
    <row r="1148" spans="23:23" x14ac:dyDescent="0.3">
      <c r="W1148" s="73"/>
    </row>
    <row r="1149" spans="23:23" x14ac:dyDescent="0.3">
      <c r="W1149" s="73"/>
    </row>
    <row r="1150" spans="23:23" x14ac:dyDescent="0.3">
      <c r="W1150" s="73"/>
    </row>
    <row r="1151" spans="23:23" x14ac:dyDescent="0.3">
      <c r="W1151" s="73"/>
    </row>
    <row r="1152" spans="23:23" x14ac:dyDescent="0.3">
      <c r="W1152" s="73"/>
    </row>
    <row r="1153" spans="23:23" x14ac:dyDescent="0.3">
      <c r="W1153" s="73"/>
    </row>
    <row r="1154" spans="23:23" x14ac:dyDescent="0.3">
      <c r="W1154" s="73"/>
    </row>
    <row r="1155" spans="23:23" x14ac:dyDescent="0.3">
      <c r="W1155" s="73"/>
    </row>
    <row r="1156" spans="23:23" x14ac:dyDescent="0.3">
      <c r="W1156" s="73"/>
    </row>
    <row r="1157" spans="23:23" x14ac:dyDescent="0.3">
      <c r="W1157" s="73"/>
    </row>
    <row r="1158" spans="23:23" x14ac:dyDescent="0.3">
      <c r="W1158" s="73"/>
    </row>
    <row r="1159" spans="23:23" x14ac:dyDescent="0.3">
      <c r="W1159" s="73"/>
    </row>
    <row r="1160" spans="23:23" x14ac:dyDescent="0.3">
      <c r="W1160" s="73"/>
    </row>
    <row r="1161" spans="23:23" x14ac:dyDescent="0.3">
      <c r="W1161" s="73"/>
    </row>
    <row r="1162" spans="23:23" x14ac:dyDescent="0.3">
      <c r="W1162" s="73"/>
    </row>
    <row r="1163" spans="23:23" x14ac:dyDescent="0.3">
      <c r="W1163" s="73"/>
    </row>
    <row r="1164" spans="23:23" x14ac:dyDescent="0.3">
      <c r="W1164" s="73"/>
    </row>
    <row r="1165" spans="23:23" x14ac:dyDescent="0.3">
      <c r="W1165" s="73"/>
    </row>
    <row r="1166" spans="23:23" x14ac:dyDescent="0.3">
      <c r="W1166" s="73"/>
    </row>
    <row r="1167" spans="23:23" x14ac:dyDescent="0.3">
      <c r="W1167" s="73"/>
    </row>
    <row r="1168" spans="23:23" x14ac:dyDescent="0.3">
      <c r="W1168" s="73"/>
    </row>
    <row r="1169" spans="23:23" x14ac:dyDescent="0.3">
      <c r="W1169" s="73"/>
    </row>
    <row r="1170" spans="23:23" x14ac:dyDescent="0.3">
      <c r="W1170" s="73"/>
    </row>
    <row r="1171" spans="23:23" x14ac:dyDescent="0.3">
      <c r="W1171" s="73"/>
    </row>
    <row r="1172" spans="23:23" x14ac:dyDescent="0.3">
      <c r="W1172" s="73"/>
    </row>
    <row r="1173" spans="23:23" x14ac:dyDescent="0.3">
      <c r="W1173" s="73"/>
    </row>
    <row r="1174" spans="23:23" x14ac:dyDescent="0.3">
      <c r="W1174" s="73"/>
    </row>
    <row r="1175" spans="23:23" x14ac:dyDescent="0.3">
      <c r="W1175" s="73"/>
    </row>
    <row r="1176" spans="23:23" x14ac:dyDescent="0.3">
      <c r="W1176" s="73"/>
    </row>
    <row r="1177" spans="23:23" x14ac:dyDescent="0.3">
      <c r="W1177" s="73"/>
    </row>
    <row r="1178" spans="23:23" x14ac:dyDescent="0.3">
      <c r="W1178" s="73"/>
    </row>
    <row r="1179" spans="23:23" x14ac:dyDescent="0.3">
      <c r="W1179" s="73"/>
    </row>
    <row r="1180" spans="23:23" x14ac:dyDescent="0.3">
      <c r="W1180" s="73"/>
    </row>
    <row r="1181" spans="23:23" x14ac:dyDescent="0.3">
      <c r="W1181" s="73"/>
    </row>
    <row r="1182" spans="23:23" x14ac:dyDescent="0.3">
      <c r="W1182" s="73"/>
    </row>
    <row r="1183" spans="23:23" x14ac:dyDescent="0.3">
      <c r="W1183" s="73"/>
    </row>
    <row r="1184" spans="23:23" x14ac:dyDescent="0.3">
      <c r="W1184" s="73"/>
    </row>
    <row r="1185" spans="23:23" x14ac:dyDescent="0.3">
      <c r="W1185" s="73"/>
    </row>
    <row r="1186" spans="23:23" x14ac:dyDescent="0.3">
      <c r="W1186" s="73"/>
    </row>
    <row r="1187" spans="23:23" x14ac:dyDescent="0.3">
      <c r="W1187" s="73"/>
    </row>
    <row r="1188" spans="23:23" x14ac:dyDescent="0.3">
      <c r="W1188" s="73"/>
    </row>
    <row r="1189" spans="23:23" x14ac:dyDescent="0.3">
      <c r="W1189" s="73"/>
    </row>
    <row r="1190" spans="23:23" x14ac:dyDescent="0.3">
      <c r="W1190" s="73"/>
    </row>
    <row r="1191" spans="23:23" x14ac:dyDescent="0.3">
      <c r="W1191" s="73"/>
    </row>
    <row r="1192" spans="23:23" x14ac:dyDescent="0.3">
      <c r="W1192" s="73"/>
    </row>
    <row r="1193" spans="23:23" x14ac:dyDescent="0.3">
      <c r="W1193" s="73"/>
    </row>
    <row r="1194" spans="23:23" x14ac:dyDescent="0.3">
      <c r="W1194" s="73"/>
    </row>
    <row r="1195" spans="23:23" x14ac:dyDescent="0.3">
      <c r="W1195" s="73"/>
    </row>
    <row r="1196" spans="23:23" x14ac:dyDescent="0.3">
      <c r="W1196" s="73"/>
    </row>
    <row r="1197" spans="23:23" x14ac:dyDescent="0.3">
      <c r="W1197" s="73"/>
    </row>
    <row r="1198" spans="23:23" x14ac:dyDescent="0.3">
      <c r="W1198" s="73"/>
    </row>
    <row r="1199" spans="23:23" x14ac:dyDescent="0.3">
      <c r="W1199" s="73"/>
    </row>
    <row r="1200" spans="23:23" x14ac:dyDescent="0.3">
      <c r="W1200" s="73"/>
    </row>
    <row r="1201" spans="23:23" x14ac:dyDescent="0.3">
      <c r="W1201" s="73"/>
    </row>
    <row r="1202" spans="23:23" x14ac:dyDescent="0.3">
      <c r="W1202" s="73"/>
    </row>
    <row r="1203" spans="23:23" x14ac:dyDescent="0.3">
      <c r="W1203" s="73"/>
    </row>
    <row r="1204" spans="23:23" x14ac:dyDescent="0.3">
      <c r="W1204" s="73"/>
    </row>
    <row r="1205" spans="23:23" x14ac:dyDescent="0.3">
      <c r="W1205" s="73"/>
    </row>
    <row r="1206" spans="23:23" x14ac:dyDescent="0.3">
      <c r="W1206" s="73"/>
    </row>
    <row r="1207" spans="23:23" x14ac:dyDescent="0.3">
      <c r="W1207" s="73"/>
    </row>
    <row r="1208" spans="23:23" x14ac:dyDescent="0.3">
      <c r="W1208" s="73"/>
    </row>
    <row r="1209" spans="23:23" x14ac:dyDescent="0.3">
      <c r="W1209" s="73"/>
    </row>
    <row r="1210" spans="23:23" x14ac:dyDescent="0.3">
      <c r="W1210" s="73"/>
    </row>
    <row r="1211" spans="23:23" x14ac:dyDescent="0.3">
      <c r="W1211" s="73"/>
    </row>
    <row r="1212" spans="23:23" x14ac:dyDescent="0.3">
      <c r="W1212" s="73"/>
    </row>
    <row r="1213" spans="23:23" x14ac:dyDescent="0.3">
      <c r="W1213" s="73"/>
    </row>
    <row r="1214" spans="23:23" x14ac:dyDescent="0.3">
      <c r="W1214" s="73"/>
    </row>
    <row r="1215" spans="23:23" x14ac:dyDescent="0.3">
      <c r="W1215" s="73"/>
    </row>
    <row r="1216" spans="23:23" x14ac:dyDescent="0.3">
      <c r="W1216" s="73"/>
    </row>
    <row r="1217" spans="23:23" x14ac:dyDescent="0.3">
      <c r="W1217" s="73"/>
    </row>
    <row r="1218" spans="23:23" x14ac:dyDescent="0.3">
      <c r="W1218" s="73"/>
    </row>
    <row r="1219" spans="23:23" x14ac:dyDescent="0.3">
      <c r="W1219" s="73"/>
    </row>
    <row r="1220" spans="23:23" x14ac:dyDescent="0.3">
      <c r="W1220" s="73"/>
    </row>
    <row r="1221" spans="23:23" x14ac:dyDescent="0.3">
      <c r="W1221" s="73"/>
    </row>
    <row r="1222" spans="23:23" x14ac:dyDescent="0.3">
      <c r="W1222" s="73"/>
    </row>
    <row r="1223" spans="23:23" x14ac:dyDescent="0.3">
      <c r="W1223" s="73"/>
    </row>
    <row r="1224" spans="23:23" x14ac:dyDescent="0.3">
      <c r="W1224" s="73"/>
    </row>
    <row r="1225" spans="23:23" x14ac:dyDescent="0.3">
      <c r="W1225" s="73"/>
    </row>
    <row r="1226" spans="23:23" x14ac:dyDescent="0.3">
      <c r="W1226" s="73"/>
    </row>
    <row r="1227" spans="23:23" x14ac:dyDescent="0.3">
      <c r="W1227" s="73"/>
    </row>
    <row r="1228" spans="23:23" x14ac:dyDescent="0.3">
      <c r="W1228" s="73"/>
    </row>
    <row r="1229" spans="23:23" x14ac:dyDescent="0.3">
      <c r="W1229" s="73"/>
    </row>
    <row r="1230" spans="23:23" x14ac:dyDescent="0.3">
      <c r="W1230" s="73"/>
    </row>
    <row r="1231" spans="23:23" x14ac:dyDescent="0.3">
      <c r="W1231" s="73"/>
    </row>
    <row r="1232" spans="23:23" x14ac:dyDescent="0.3">
      <c r="W1232" s="73"/>
    </row>
    <row r="1233" spans="23:23" x14ac:dyDescent="0.3">
      <c r="W1233" s="73"/>
    </row>
    <row r="1234" spans="23:23" x14ac:dyDescent="0.3">
      <c r="W1234" s="73"/>
    </row>
    <row r="1235" spans="23:23" x14ac:dyDescent="0.3">
      <c r="W1235" s="73"/>
    </row>
    <row r="1236" spans="23:23" x14ac:dyDescent="0.3">
      <c r="W1236" s="73"/>
    </row>
    <row r="1237" spans="23:23" x14ac:dyDescent="0.3">
      <c r="W1237" s="73"/>
    </row>
    <row r="1238" spans="23:23" x14ac:dyDescent="0.3">
      <c r="W1238" s="73"/>
    </row>
    <row r="1239" spans="23:23" x14ac:dyDescent="0.3">
      <c r="W1239" s="73"/>
    </row>
    <row r="1240" spans="23:23" x14ac:dyDescent="0.3">
      <c r="W1240" s="73"/>
    </row>
    <row r="1241" spans="23:23" x14ac:dyDescent="0.3">
      <c r="W1241" s="73"/>
    </row>
    <row r="1242" spans="23:23" x14ac:dyDescent="0.3">
      <c r="W1242" s="73"/>
    </row>
    <row r="1243" spans="23:23" x14ac:dyDescent="0.3">
      <c r="W1243" s="73"/>
    </row>
    <row r="1244" spans="23:23" x14ac:dyDescent="0.3">
      <c r="W1244" s="73"/>
    </row>
    <row r="1245" spans="23:23" x14ac:dyDescent="0.3">
      <c r="W1245" s="73"/>
    </row>
    <row r="1246" spans="23:23" x14ac:dyDescent="0.3">
      <c r="W1246" s="73"/>
    </row>
    <row r="1247" spans="23:23" x14ac:dyDescent="0.3">
      <c r="W1247" s="73"/>
    </row>
    <row r="1248" spans="23:23" x14ac:dyDescent="0.3">
      <c r="W1248" s="73"/>
    </row>
    <row r="1249" spans="23:23" x14ac:dyDescent="0.3">
      <c r="W1249" s="73"/>
    </row>
    <row r="1250" spans="23:23" x14ac:dyDescent="0.3">
      <c r="W1250" s="73"/>
    </row>
    <row r="1251" spans="23:23" x14ac:dyDescent="0.3">
      <c r="W1251" s="73"/>
    </row>
    <row r="1252" spans="23:23" x14ac:dyDescent="0.3">
      <c r="W1252" s="73"/>
    </row>
    <row r="1253" spans="23:23" x14ac:dyDescent="0.3">
      <c r="W1253" s="73"/>
    </row>
    <row r="1254" spans="23:23" x14ac:dyDescent="0.3">
      <c r="W1254" s="73"/>
    </row>
    <row r="1255" spans="23:23" x14ac:dyDescent="0.3">
      <c r="W1255" s="73"/>
    </row>
    <row r="1256" spans="23:23" x14ac:dyDescent="0.3">
      <c r="W1256" s="73"/>
    </row>
    <row r="1257" spans="23:23" x14ac:dyDescent="0.3">
      <c r="W1257" s="73"/>
    </row>
    <row r="1258" spans="23:23" x14ac:dyDescent="0.3">
      <c r="W1258" s="73"/>
    </row>
    <row r="1259" spans="23:23" x14ac:dyDescent="0.3">
      <c r="W1259" s="73"/>
    </row>
    <row r="1260" spans="23:23" x14ac:dyDescent="0.3">
      <c r="W1260" s="73"/>
    </row>
    <row r="1261" spans="23:23" x14ac:dyDescent="0.3">
      <c r="W1261" s="73"/>
    </row>
    <row r="1262" spans="23:23" x14ac:dyDescent="0.3">
      <c r="W1262" s="73"/>
    </row>
    <row r="1263" spans="23:23" x14ac:dyDescent="0.3">
      <c r="W1263" s="73"/>
    </row>
    <row r="1264" spans="23:23" x14ac:dyDescent="0.3">
      <c r="W1264" s="73"/>
    </row>
    <row r="1265" spans="23:23" x14ac:dyDescent="0.3">
      <c r="W1265" s="73"/>
    </row>
    <row r="1266" spans="23:23" x14ac:dyDescent="0.3">
      <c r="W1266" s="73"/>
    </row>
    <row r="1267" spans="23:23" x14ac:dyDescent="0.3">
      <c r="W1267" s="73"/>
    </row>
    <row r="1268" spans="23:23" x14ac:dyDescent="0.3">
      <c r="W1268" s="73"/>
    </row>
    <row r="1269" spans="23:23" x14ac:dyDescent="0.3">
      <c r="W1269" s="73"/>
    </row>
    <row r="1270" spans="23:23" x14ac:dyDescent="0.3">
      <c r="W1270" s="73"/>
    </row>
    <row r="1271" spans="23:23" x14ac:dyDescent="0.3">
      <c r="W1271" s="73"/>
    </row>
    <row r="1272" spans="23:23" x14ac:dyDescent="0.3">
      <c r="W1272" s="73"/>
    </row>
    <row r="1273" spans="23:23" x14ac:dyDescent="0.3">
      <c r="W1273" s="73"/>
    </row>
    <row r="1274" spans="23:23" x14ac:dyDescent="0.3">
      <c r="W1274" s="73"/>
    </row>
    <row r="1275" spans="23:23" x14ac:dyDescent="0.3">
      <c r="W1275" s="73"/>
    </row>
    <row r="1276" spans="23:23" x14ac:dyDescent="0.3">
      <c r="W1276" s="73"/>
    </row>
    <row r="1277" spans="23:23" x14ac:dyDescent="0.3">
      <c r="W1277" s="73"/>
    </row>
    <row r="1278" spans="23:23" x14ac:dyDescent="0.3">
      <c r="W1278" s="73"/>
    </row>
    <row r="1279" spans="23:23" x14ac:dyDescent="0.3">
      <c r="W1279" s="73"/>
    </row>
    <row r="1280" spans="23:23" x14ac:dyDescent="0.3">
      <c r="W1280" s="73"/>
    </row>
    <row r="1281" spans="23:23" x14ac:dyDescent="0.3">
      <c r="W1281" s="73"/>
    </row>
    <row r="1282" spans="23:23" x14ac:dyDescent="0.3">
      <c r="W1282" s="73"/>
    </row>
    <row r="1283" spans="23:23" x14ac:dyDescent="0.3">
      <c r="W1283" s="73"/>
    </row>
    <row r="1284" spans="23:23" x14ac:dyDescent="0.3">
      <c r="W1284" s="73"/>
    </row>
    <row r="1285" spans="23:23" x14ac:dyDescent="0.3">
      <c r="W1285" s="73"/>
    </row>
    <row r="1286" spans="23:23" x14ac:dyDescent="0.3">
      <c r="W1286" s="73"/>
    </row>
    <row r="1287" spans="23:23" x14ac:dyDescent="0.3">
      <c r="W1287" s="73"/>
    </row>
    <row r="1288" spans="23:23" x14ac:dyDescent="0.3">
      <c r="W1288" s="73"/>
    </row>
    <row r="1289" spans="23:23" x14ac:dyDescent="0.3">
      <c r="W1289" s="73"/>
    </row>
    <row r="1290" spans="23:23" x14ac:dyDescent="0.3">
      <c r="W1290" s="73"/>
    </row>
    <row r="1291" spans="23:23" x14ac:dyDescent="0.3">
      <c r="W1291" s="73"/>
    </row>
    <row r="1292" spans="23:23" x14ac:dyDescent="0.3">
      <c r="W1292" s="73"/>
    </row>
    <row r="1293" spans="23:23" x14ac:dyDescent="0.3">
      <c r="W1293" s="73"/>
    </row>
    <row r="1294" spans="23:23" x14ac:dyDescent="0.3">
      <c r="W1294" s="73"/>
    </row>
    <row r="1295" spans="23:23" x14ac:dyDescent="0.3">
      <c r="W1295" s="73"/>
    </row>
    <row r="1296" spans="23:23" x14ac:dyDescent="0.3">
      <c r="W1296" s="73"/>
    </row>
    <row r="1297" spans="23:23" x14ac:dyDescent="0.3">
      <c r="W1297" s="73"/>
    </row>
    <row r="1298" spans="23:23" x14ac:dyDescent="0.3">
      <c r="W1298" s="73"/>
    </row>
    <row r="1299" spans="23:23" x14ac:dyDescent="0.3">
      <c r="W1299" s="73"/>
    </row>
    <row r="1300" spans="23:23" x14ac:dyDescent="0.3">
      <c r="W1300" s="73"/>
    </row>
    <row r="1301" spans="23:23" x14ac:dyDescent="0.3">
      <c r="W1301" s="73"/>
    </row>
    <row r="1302" spans="23:23" x14ac:dyDescent="0.3">
      <c r="W1302" s="73"/>
    </row>
    <row r="1303" spans="23:23" x14ac:dyDescent="0.3">
      <c r="W1303" s="73"/>
    </row>
    <row r="1304" spans="23:23" x14ac:dyDescent="0.3">
      <c r="W1304" s="73"/>
    </row>
    <row r="1305" spans="23:23" x14ac:dyDescent="0.3">
      <c r="W1305" s="73"/>
    </row>
    <row r="1306" spans="23:23" x14ac:dyDescent="0.3">
      <c r="W1306" s="73"/>
    </row>
    <row r="1307" spans="23:23" x14ac:dyDescent="0.3">
      <c r="W1307" s="73"/>
    </row>
    <row r="1308" spans="23:23" x14ac:dyDescent="0.3">
      <c r="W1308" s="73"/>
    </row>
    <row r="1309" spans="23:23" x14ac:dyDescent="0.3">
      <c r="W1309" s="73"/>
    </row>
    <row r="1310" spans="23:23" x14ac:dyDescent="0.3">
      <c r="W1310" s="73"/>
    </row>
    <row r="1311" spans="23:23" x14ac:dyDescent="0.3">
      <c r="W1311" s="73"/>
    </row>
    <row r="1312" spans="23:23" x14ac:dyDescent="0.3">
      <c r="W1312" s="73"/>
    </row>
    <row r="1313" spans="23:23" x14ac:dyDescent="0.3">
      <c r="W1313" s="73"/>
    </row>
    <row r="1314" spans="23:23" x14ac:dyDescent="0.3">
      <c r="W1314" s="73"/>
    </row>
    <row r="1315" spans="23:23" x14ac:dyDescent="0.3">
      <c r="W1315" s="73"/>
    </row>
    <row r="1316" spans="23:23" x14ac:dyDescent="0.3">
      <c r="W1316" s="73"/>
    </row>
    <row r="1317" spans="23:23" x14ac:dyDescent="0.3">
      <c r="W1317" s="73"/>
    </row>
    <row r="1318" spans="23:23" x14ac:dyDescent="0.3">
      <c r="W1318" s="73"/>
    </row>
    <row r="1319" spans="23:23" x14ac:dyDescent="0.3">
      <c r="W1319" s="73"/>
    </row>
    <row r="1320" spans="23:23" x14ac:dyDescent="0.3">
      <c r="W1320" s="73"/>
    </row>
    <row r="1321" spans="23:23" x14ac:dyDescent="0.3">
      <c r="W1321" s="73"/>
    </row>
    <row r="1322" spans="23:23" x14ac:dyDescent="0.3">
      <c r="W1322" s="73"/>
    </row>
    <row r="1323" spans="23:23" x14ac:dyDescent="0.3">
      <c r="W1323" s="73"/>
    </row>
    <row r="1324" spans="23:23" x14ac:dyDescent="0.3">
      <c r="W1324" s="73"/>
    </row>
    <row r="1325" spans="23:23" x14ac:dyDescent="0.3">
      <c r="W1325" s="73"/>
    </row>
    <row r="1326" spans="23:23" x14ac:dyDescent="0.3">
      <c r="W1326" s="73"/>
    </row>
    <row r="1327" spans="23:23" x14ac:dyDescent="0.3">
      <c r="W1327" s="73"/>
    </row>
    <row r="1328" spans="23:23" x14ac:dyDescent="0.3">
      <c r="W1328" s="73"/>
    </row>
    <row r="1329" spans="23:23" x14ac:dyDescent="0.3">
      <c r="W1329" s="73"/>
    </row>
    <row r="1330" spans="23:23" x14ac:dyDescent="0.3">
      <c r="W1330" s="73"/>
    </row>
    <row r="1331" spans="23:23" x14ac:dyDescent="0.3">
      <c r="W1331" s="73"/>
    </row>
    <row r="1332" spans="23:23" x14ac:dyDescent="0.3">
      <c r="W1332" s="73"/>
    </row>
    <row r="1333" spans="23:23" x14ac:dyDescent="0.3">
      <c r="W1333" s="73"/>
    </row>
    <row r="1334" spans="23:23" x14ac:dyDescent="0.3">
      <c r="W1334" s="73"/>
    </row>
    <row r="1335" spans="23:23" x14ac:dyDescent="0.3">
      <c r="W1335" s="73"/>
    </row>
    <row r="1336" spans="23:23" x14ac:dyDescent="0.3">
      <c r="W1336" s="73"/>
    </row>
    <row r="1337" spans="23:23" x14ac:dyDescent="0.3">
      <c r="W1337" s="73"/>
    </row>
    <row r="1338" spans="23:23" x14ac:dyDescent="0.3">
      <c r="W1338" s="73"/>
    </row>
    <row r="1339" spans="23:23" x14ac:dyDescent="0.3">
      <c r="W1339" s="73"/>
    </row>
    <row r="1340" spans="23:23" x14ac:dyDescent="0.3">
      <c r="W1340" s="73"/>
    </row>
    <row r="1341" spans="23:23" x14ac:dyDescent="0.3">
      <c r="W1341" s="73"/>
    </row>
    <row r="1342" spans="23:23" x14ac:dyDescent="0.3">
      <c r="W1342" s="73"/>
    </row>
    <row r="1343" spans="23:23" x14ac:dyDescent="0.3">
      <c r="W1343" s="73"/>
    </row>
    <row r="1344" spans="23:23" x14ac:dyDescent="0.3">
      <c r="W1344" s="73"/>
    </row>
    <row r="1345" spans="23:23" x14ac:dyDescent="0.3">
      <c r="W1345" s="73"/>
    </row>
    <row r="1346" spans="23:23" x14ac:dyDescent="0.3">
      <c r="W1346" s="73"/>
    </row>
    <row r="1347" spans="23:23" x14ac:dyDescent="0.3">
      <c r="W1347" s="73"/>
    </row>
    <row r="1348" spans="23:23" x14ac:dyDescent="0.3">
      <c r="W1348" s="73"/>
    </row>
    <row r="1349" spans="23:23" x14ac:dyDescent="0.3">
      <c r="W1349" s="73"/>
    </row>
    <row r="1350" spans="23:23" x14ac:dyDescent="0.3">
      <c r="W1350" s="73"/>
    </row>
    <row r="1351" spans="23:23" x14ac:dyDescent="0.3">
      <c r="W1351" s="73"/>
    </row>
    <row r="1352" spans="23:23" x14ac:dyDescent="0.3">
      <c r="W1352" s="73"/>
    </row>
    <row r="1353" spans="23:23" x14ac:dyDescent="0.3">
      <c r="W1353" s="73"/>
    </row>
    <row r="1354" spans="23:23" x14ac:dyDescent="0.3">
      <c r="W1354" s="73"/>
    </row>
    <row r="1355" spans="23:23" x14ac:dyDescent="0.3">
      <c r="W1355" s="73"/>
    </row>
    <row r="1356" spans="23:23" x14ac:dyDescent="0.3">
      <c r="W1356" s="73"/>
    </row>
    <row r="1357" spans="23:23" x14ac:dyDescent="0.3">
      <c r="W1357" s="73"/>
    </row>
    <row r="1358" spans="23:23" x14ac:dyDescent="0.3">
      <c r="W1358" s="73"/>
    </row>
    <row r="1359" spans="23:23" x14ac:dyDescent="0.3">
      <c r="W1359" s="73"/>
    </row>
    <row r="1360" spans="23:23" x14ac:dyDescent="0.3">
      <c r="W1360" s="73"/>
    </row>
    <row r="1361" spans="23:23" x14ac:dyDescent="0.3">
      <c r="W1361" s="73"/>
    </row>
    <row r="1362" spans="23:23" x14ac:dyDescent="0.3">
      <c r="W1362" s="73"/>
    </row>
    <row r="1363" spans="23:23" x14ac:dyDescent="0.3">
      <c r="W1363" s="73"/>
    </row>
    <row r="1364" spans="23:23" x14ac:dyDescent="0.3">
      <c r="W1364" s="73"/>
    </row>
    <row r="1365" spans="23:23" x14ac:dyDescent="0.3">
      <c r="W1365" s="73"/>
    </row>
    <row r="1366" spans="23:23" x14ac:dyDescent="0.3">
      <c r="W1366" s="73"/>
    </row>
    <row r="1367" spans="23:23" x14ac:dyDescent="0.3">
      <c r="W1367" s="73"/>
    </row>
    <row r="1368" spans="23:23" x14ac:dyDescent="0.3">
      <c r="W1368" s="73"/>
    </row>
    <row r="1369" spans="23:23" x14ac:dyDescent="0.3">
      <c r="W1369" s="73"/>
    </row>
    <row r="1370" spans="23:23" x14ac:dyDescent="0.3">
      <c r="W1370" s="73"/>
    </row>
    <row r="1371" spans="23:23" x14ac:dyDescent="0.3">
      <c r="W1371" s="73"/>
    </row>
    <row r="1372" spans="23:23" x14ac:dyDescent="0.3">
      <c r="W1372" s="73"/>
    </row>
    <row r="1373" spans="23:23" x14ac:dyDescent="0.3">
      <c r="W1373" s="73"/>
    </row>
    <row r="1374" spans="23:23" x14ac:dyDescent="0.3">
      <c r="W1374" s="73"/>
    </row>
    <row r="1375" spans="23:23" x14ac:dyDescent="0.3">
      <c r="W1375" s="73"/>
    </row>
    <row r="1376" spans="23:23" x14ac:dyDescent="0.3">
      <c r="W1376" s="73"/>
    </row>
    <row r="1377" spans="23:23" x14ac:dyDescent="0.3">
      <c r="W1377" s="73"/>
    </row>
    <row r="1378" spans="23:23" x14ac:dyDescent="0.3">
      <c r="W1378" s="73"/>
    </row>
    <row r="1379" spans="23:23" x14ac:dyDescent="0.3">
      <c r="W1379" s="73"/>
    </row>
    <row r="1380" spans="23:23" x14ac:dyDescent="0.3">
      <c r="W1380" s="73"/>
    </row>
    <row r="1381" spans="23:23" x14ac:dyDescent="0.3">
      <c r="W1381" s="73"/>
    </row>
    <row r="1382" spans="23:23" x14ac:dyDescent="0.3">
      <c r="W1382" s="73"/>
    </row>
    <row r="1383" spans="23:23" x14ac:dyDescent="0.3">
      <c r="W1383" s="73"/>
    </row>
    <row r="1384" spans="23:23" x14ac:dyDescent="0.3">
      <c r="W1384" s="73"/>
    </row>
    <row r="1385" spans="23:23" x14ac:dyDescent="0.3">
      <c r="W1385" s="73"/>
    </row>
    <row r="1386" spans="23:23" x14ac:dyDescent="0.3">
      <c r="W1386" s="73"/>
    </row>
    <row r="1387" spans="23:23" x14ac:dyDescent="0.3">
      <c r="W1387" s="73"/>
    </row>
    <row r="1388" spans="23:23" x14ac:dyDescent="0.3">
      <c r="W1388" s="73"/>
    </row>
    <row r="1389" spans="23:23" x14ac:dyDescent="0.3">
      <c r="W1389" s="73"/>
    </row>
    <row r="1390" spans="23:23" x14ac:dyDescent="0.3">
      <c r="W1390" s="73"/>
    </row>
    <row r="1391" spans="23:23" x14ac:dyDescent="0.3">
      <c r="W1391" s="73"/>
    </row>
    <row r="1392" spans="23:23" x14ac:dyDescent="0.3">
      <c r="W1392" s="73"/>
    </row>
    <row r="1393" spans="23:23" x14ac:dyDescent="0.3">
      <c r="W1393" s="73"/>
    </row>
    <row r="1394" spans="23:23" x14ac:dyDescent="0.3">
      <c r="W1394" s="73"/>
    </row>
    <row r="1395" spans="23:23" x14ac:dyDescent="0.3">
      <c r="W1395" s="73"/>
    </row>
    <row r="1396" spans="23:23" x14ac:dyDescent="0.3">
      <c r="W1396" s="73"/>
    </row>
    <row r="1397" spans="23:23" x14ac:dyDescent="0.3">
      <c r="W1397" s="73"/>
    </row>
    <row r="1398" spans="23:23" x14ac:dyDescent="0.3">
      <c r="W1398" s="73"/>
    </row>
    <row r="1399" spans="23:23" x14ac:dyDescent="0.3">
      <c r="W1399" s="73"/>
    </row>
    <row r="1400" spans="23:23" x14ac:dyDescent="0.3">
      <c r="W1400" s="73"/>
    </row>
    <row r="1401" spans="23:23" x14ac:dyDescent="0.3">
      <c r="W1401" s="73"/>
    </row>
    <row r="1402" spans="23:23" x14ac:dyDescent="0.3">
      <c r="W1402" s="73"/>
    </row>
    <row r="1403" spans="23:23" x14ac:dyDescent="0.3">
      <c r="W1403" s="73"/>
    </row>
    <row r="1404" spans="23:23" x14ac:dyDescent="0.3">
      <c r="W1404" s="73"/>
    </row>
    <row r="1405" spans="23:23" x14ac:dyDescent="0.3">
      <c r="W1405" s="73"/>
    </row>
    <row r="1406" spans="23:23" x14ac:dyDescent="0.3">
      <c r="W1406" s="73"/>
    </row>
    <row r="1407" spans="23:23" x14ac:dyDescent="0.3">
      <c r="W1407" s="73"/>
    </row>
    <row r="1408" spans="23:23" x14ac:dyDescent="0.3">
      <c r="W1408" s="73"/>
    </row>
    <row r="1409" spans="23:23" x14ac:dyDescent="0.3">
      <c r="W1409" s="73"/>
    </row>
    <row r="1410" spans="23:23" x14ac:dyDescent="0.3">
      <c r="W1410" s="73"/>
    </row>
    <row r="1411" spans="23:23" x14ac:dyDescent="0.3">
      <c r="W1411" s="73"/>
    </row>
    <row r="1412" spans="23:23" x14ac:dyDescent="0.3">
      <c r="W1412" s="73"/>
    </row>
    <row r="1413" spans="23:23" x14ac:dyDescent="0.3">
      <c r="W1413" s="73"/>
    </row>
    <row r="1414" spans="23:23" x14ac:dyDescent="0.3">
      <c r="W1414" s="73"/>
    </row>
    <row r="1415" spans="23:23" x14ac:dyDescent="0.3">
      <c r="W1415" s="73"/>
    </row>
    <row r="1416" spans="23:23" x14ac:dyDescent="0.3">
      <c r="W1416" s="73"/>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J94"/>
  <sheetViews>
    <sheetView zoomScaleNormal="100" workbookViewId="0">
      <selection activeCell="F35" sqref="F35"/>
    </sheetView>
  </sheetViews>
  <sheetFormatPr defaultColWidth="9.140625" defaultRowHeight="16.5" x14ac:dyDescent="0.3"/>
  <cols>
    <col min="1" max="1" width="9.140625" style="28"/>
    <col min="2" max="2" width="21.140625" style="28" bestFit="1" customWidth="1"/>
    <col min="3" max="3" width="14.5703125" style="28" customWidth="1"/>
    <col min="4" max="4" width="13.42578125" style="28" bestFit="1" customWidth="1"/>
    <col min="5" max="5" width="9.140625" style="28"/>
    <col min="6" max="10" width="12" style="28" customWidth="1"/>
    <col min="11" max="16384" width="9.140625" style="28"/>
  </cols>
  <sheetData>
    <row r="1" spans="1:10" x14ac:dyDescent="0.3">
      <c r="A1" s="27" t="s">
        <v>98</v>
      </c>
      <c r="B1" s="7"/>
      <c r="C1" s="7"/>
    </row>
    <row r="2" spans="1:10" x14ac:dyDescent="0.3">
      <c r="A2" s="61" t="s">
        <v>80</v>
      </c>
      <c r="B2" s="7"/>
      <c r="C2" s="7"/>
    </row>
    <row r="3" spans="1:10" x14ac:dyDescent="0.3">
      <c r="A3" s="30"/>
      <c r="B3" s="31"/>
      <c r="C3" s="31"/>
      <c r="D3" s="31"/>
    </row>
    <row r="4" spans="1:10" x14ac:dyDescent="0.3">
      <c r="A4" s="30"/>
      <c r="B4" s="31"/>
      <c r="C4" s="31"/>
      <c r="D4" s="31"/>
    </row>
    <row r="5" spans="1:10" x14ac:dyDescent="0.3">
      <c r="A5" s="62"/>
      <c r="B5" s="62" t="s">
        <v>81</v>
      </c>
      <c r="C5" s="62" t="s">
        <v>82</v>
      </c>
      <c r="D5" s="62"/>
    </row>
    <row r="6" spans="1:10" x14ac:dyDescent="0.3">
      <c r="A6" s="63">
        <v>36678</v>
      </c>
      <c r="B6" s="70">
        <v>1008.9895373468599</v>
      </c>
      <c r="C6" s="70">
        <v>1009.14694560778</v>
      </c>
      <c r="D6" s="64"/>
      <c r="G6" s="64"/>
      <c r="J6" s="64"/>
    </row>
    <row r="7" spans="1:10" x14ac:dyDescent="0.3">
      <c r="A7" s="63">
        <v>36770</v>
      </c>
      <c r="B7" s="70">
        <v>1065.0010434302601</v>
      </c>
      <c r="C7" s="70">
        <v>1065.17478774254</v>
      </c>
      <c r="D7" s="64"/>
      <c r="G7" s="64"/>
      <c r="J7" s="64"/>
    </row>
    <row r="8" spans="1:10" x14ac:dyDescent="0.3">
      <c r="A8" s="63">
        <v>36861</v>
      </c>
      <c r="B8" s="70">
        <v>1091.7144368213001</v>
      </c>
      <c r="C8" s="70">
        <v>1092.0443595885499</v>
      </c>
      <c r="D8" s="64"/>
      <c r="G8" s="64"/>
      <c r="J8" s="64"/>
    </row>
    <row r="9" spans="1:10" x14ac:dyDescent="0.3">
      <c r="A9" s="63">
        <v>36951</v>
      </c>
      <c r="B9" s="70">
        <v>1121.72863070736</v>
      </c>
      <c r="C9" s="70">
        <v>1122.06762394722</v>
      </c>
      <c r="D9" s="64"/>
      <c r="G9" s="64"/>
      <c r="J9" s="64"/>
    </row>
    <row r="10" spans="1:10" x14ac:dyDescent="0.3">
      <c r="A10" s="63">
        <v>37043</v>
      </c>
      <c r="B10" s="70">
        <v>1122.9654053597999</v>
      </c>
      <c r="C10" s="70">
        <v>1123.30477236051</v>
      </c>
      <c r="D10" s="64"/>
      <c r="G10" s="64"/>
      <c r="J10" s="64"/>
    </row>
    <row r="11" spans="1:10" x14ac:dyDescent="0.3">
      <c r="A11" s="63">
        <v>37135</v>
      </c>
      <c r="B11" s="70">
        <v>1121.43031116013</v>
      </c>
      <c r="C11" s="70">
        <v>1121.90325286642</v>
      </c>
      <c r="D11" s="64"/>
      <c r="G11" s="64"/>
      <c r="J11" s="64"/>
    </row>
    <row r="12" spans="1:10" x14ac:dyDescent="0.3">
      <c r="A12" s="63">
        <v>37226</v>
      </c>
      <c r="B12" s="70">
        <v>1112.46528263601</v>
      </c>
      <c r="C12" s="70">
        <v>1112.8014764355401</v>
      </c>
      <c r="D12" s="64"/>
      <c r="G12" s="64"/>
      <c r="J12" s="64"/>
    </row>
    <row r="13" spans="1:10" x14ac:dyDescent="0.3">
      <c r="A13" s="63">
        <v>37316</v>
      </c>
      <c r="B13" s="70">
        <v>1096.6153097834499</v>
      </c>
      <c r="C13" s="70">
        <v>1096.94671362442</v>
      </c>
      <c r="D13" s="64"/>
      <c r="G13" s="64"/>
      <c r="J13" s="64"/>
    </row>
    <row r="14" spans="1:10" x14ac:dyDescent="0.3">
      <c r="A14" s="63">
        <v>37408</v>
      </c>
      <c r="B14" s="70">
        <v>1079.3624690084901</v>
      </c>
      <c r="C14" s="70">
        <v>1079.55320683945</v>
      </c>
      <c r="D14" s="64"/>
      <c r="G14" s="64"/>
      <c r="J14" s="64"/>
    </row>
    <row r="15" spans="1:10" x14ac:dyDescent="0.3">
      <c r="A15" s="63">
        <v>37500</v>
      </c>
      <c r="B15" s="70">
        <v>1058.2778579953799</v>
      </c>
      <c r="C15" s="70">
        <v>1058.59767602439</v>
      </c>
      <c r="D15" s="64"/>
      <c r="G15" s="64"/>
      <c r="J15" s="64"/>
    </row>
    <row r="16" spans="1:10" x14ac:dyDescent="0.3">
      <c r="A16" s="63">
        <v>37591</v>
      </c>
      <c r="B16" s="70">
        <v>1027.7679718351501</v>
      </c>
      <c r="C16" s="70">
        <v>1028.0785695903101</v>
      </c>
      <c r="D16" s="64"/>
      <c r="G16" s="64"/>
      <c r="J16" s="64"/>
    </row>
    <row r="17" spans="1:10" x14ac:dyDescent="0.3">
      <c r="A17" s="63">
        <v>37681</v>
      </c>
      <c r="B17" s="70">
        <v>1030.84901301328</v>
      </c>
      <c r="C17" s="70">
        <v>1031.1605418779</v>
      </c>
      <c r="D17" s="64"/>
      <c r="G17" s="64"/>
      <c r="J17" s="64"/>
    </row>
    <row r="18" spans="1:10" x14ac:dyDescent="0.3">
      <c r="A18" s="63">
        <v>37773</v>
      </c>
      <c r="B18" s="70">
        <v>1080.8930989569401</v>
      </c>
      <c r="C18" s="70">
        <v>1081.21975144982</v>
      </c>
      <c r="D18" s="64"/>
      <c r="G18" s="64"/>
      <c r="J18" s="64"/>
    </row>
    <row r="19" spans="1:10" x14ac:dyDescent="0.3">
      <c r="A19" s="63">
        <v>37865</v>
      </c>
      <c r="B19" s="70">
        <v>1063.94442672579</v>
      </c>
      <c r="C19" s="70">
        <v>1064.2659572264599</v>
      </c>
      <c r="D19" s="64"/>
      <c r="G19" s="64"/>
      <c r="J19" s="64"/>
    </row>
    <row r="20" spans="1:10" x14ac:dyDescent="0.3">
      <c r="A20" s="63">
        <v>37956</v>
      </c>
      <c r="B20" s="70">
        <v>1097.0131794183801</v>
      </c>
      <c r="C20" s="70">
        <v>1097.3447034979799</v>
      </c>
      <c r="D20" s="64"/>
      <c r="G20" s="64"/>
      <c r="J20" s="64"/>
    </row>
    <row r="21" spans="1:10" x14ac:dyDescent="0.3">
      <c r="A21" s="63">
        <v>38047</v>
      </c>
      <c r="B21" s="70">
        <v>1106.07699896228</v>
      </c>
      <c r="C21" s="70">
        <v>1106.41126218349</v>
      </c>
      <c r="D21" s="64"/>
      <c r="G21" s="64"/>
      <c r="J21" s="64"/>
    </row>
    <row r="22" spans="1:10" x14ac:dyDescent="0.3">
      <c r="A22" s="63">
        <v>38139</v>
      </c>
      <c r="B22" s="70">
        <v>1154.89743126346</v>
      </c>
      <c r="C22" s="70">
        <v>1155.2464483173301</v>
      </c>
      <c r="D22" s="64"/>
      <c r="G22" s="64"/>
      <c r="J22" s="64"/>
    </row>
    <row r="23" spans="1:10" x14ac:dyDescent="0.3">
      <c r="A23" s="63">
        <v>38231</v>
      </c>
      <c r="B23" s="70">
        <v>1138.61464341086</v>
      </c>
      <c r="C23" s="70">
        <v>1138.9587397068401</v>
      </c>
      <c r="D23" s="64"/>
      <c r="G23" s="64"/>
      <c r="J23" s="64"/>
    </row>
    <row r="24" spans="1:10" x14ac:dyDescent="0.3">
      <c r="A24" s="63">
        <v>38322</v>
      </c>
      <c r="B24" s="70">
        <v>1125.3330912711499</v>
      </c>
      <c r="C24" s="70">
        <v>1125.6731738010001</v>
      </c>
      <c r="D24" s="64"/>
      <c r="G24" s="64"/>
      <c r="J24" s="64"/>
    </row>
    <row r="25" spans="1:10" x14ac:dyDescent="0.3">
      <c r="A25" s="63">
        <v>38412</v>
      </c>
      <c r="B25" s="70">
        <v>1139.54725705089</v>
      </c>
      <c r="C25" s="70">
        <v>1140.0380003187599</v>
      </c>
      <c r="D25" s="64"/>
      <c r="G25" s="64"/>
      <c r="J25" s="64"/>
    </row>
    <row r="26" spans="1:10" x14ac:dyDescent="0.3">
      <c r="A26" s="63">
        <v>38504</v>
      </c>
      <c r="B26" s="70">
        <v>1144.1656269723601</v>
      </c>
      <c r="C26" s="70">
        <v>1144.5114008094599</v>
      </c>
      <c r="D26" s="64"/>
      <c r="G26" s="64"/>
      <c r="J26" s="64"/>
    </row>
    <row r="27" spans="1:10" x14ac:dyDescent="0.3">
      <c r="A27" s="63">
        <v>38596</v>
      </c>
      <c r="B27" s="70">
        <v>1131.5826557267001</v>
      </c>
      <c r="C27" s="70">
        <v>1132.071230284</v>
      </c>
      <c r="D27" s="64"/>
      <c r="G27" s="64"/>
      <c r="J27" s="64"/>
    </row>
    <row r="28" spans="1:10" x14ac:dyDescent="0.3">
      <c r="A28" s="63">
        <v>38687</v>
      </c>
      <c r="B28" s="70">
        <v>1111.49138858627</v>
      </c>
      <c r="C28" s="70">
        <v>1111.8272880690699</v>
      </c>
      <c r="D28" s="64"/>
      <c r="G28" s="64"/>
      <c r="J28" s="64"/>
    </row>
    <row r="29" spans="1:10" x14ac:dyDescent="0.3">
      <c r="A29" s="63">
        <v>38777</v>
      </c>
      <c r="B29" s="70">
        <v>1102.7457718511901</v>
      </c>
      <c r="C29" s="70">
        <v>1103.2165179511801</v>
      </c>
      <c r="D29" s="64"/>
      <c r="G29" s="64"/>
      <c r="J29" s="64"/>
    </row>
    <row r="30" spans="1:10" x14ac:dyDescent="0.3">
      <c r="A30" s="63">
        <v>38869</v>
      </c>
      <c r="B30" s="70">
        <v>1119.01800262502</v>
      </c>
      <c r="C30" s="70">
        <v>1119.2296957726101</v>
      </c>
      <c r="D30" s="64"/>
      <c r="G30" s="64"/>
      <c r="J30" s="64"/>
    </row>
    <row r="31" spans="1:10" x14ac:dyDescent="0.3">
      <c r="A31" s="63">
        <v>38961</v>
      </c>
      <c r="B31" s="70">
        <v>1109.66160819218</v>
      </c>
      <c r="C31" s="70">
        <v>1109.9969547041801</v>
      </c>
      <c r="D31" s="64"/>
      <c r="G31" s="64"/>
      <c r="J31" s="64"/>
    </row>
    <row r="32" spans="1:10" x14ac:dyDescent="0.3">
      <c r="A32" s="63">
        <v>39052</v>
      </c>
      <c r="B32" s="70">
        <v>1110.28486299167</v>
      </c>
      <c r="C32" s="70">
        <v>1110.62039785507</v>
      </c>
      <c r="D32" s="64"/>
      <c r="G32" s="64"/>
      <c r="J32" s="64"/>
    </row>
    <row r="33" spans="1:10" x14ac:dyDescent="0.3">
      <c r="A33" s="63">
        <v>39142</v>
      </c>
      <c r="B33" s="70">
        <v>1109.80156158924</v>
      </c>
      <c r="C33" s="70">
        <v>1110.13695039601</v>
      </c>
      <c r="D33" s="64"/>
      <c r="G33" s="64"/>
      <c r="J33" s="64"/>
    </row>
    <row r="34" spans="1:10" x14ac:dyDescent="0.3">
      <c r="A34" s="63">
        <v>39234</v>
      </c>
      <c r="B34" s="70">
        <v>1145.1797140717999</v>
      </c>
      <c r="C34" s="70">
        <v>1145.5257943722099</v>
      </c>
      <c r="D34" s="64"/>
      <c r="G34" s="64"/>
      <c r="J34" s="64"/>
    </row>
    <row r="35" spans="1:10" x14ac:dyDescent="0.3">
      <c r="A35" s="63">
        <v>39326</v>
      </c>
      <c r="B35" s="70">
        <v>1177.0964070279001</v>
      </c>
      <c r="C35" s="70">
        <v>1177.4521327477701</v>
      </c>
      <c r="D35" s="64"/>
      <c r="G35" s="64"/>
      <c r="J35" s="64"/>
    </row>
    <row r="36" spans="1:10" x14ac:dyDescent="0.3">
      <c r="A36" s="63">
        <v>39417</v>
      </c>
      <c r="B36" s="70">
        <v>1241.0574053600001</v>
      </c>
      <c r="C36" s="70">
        <v>1241.4324604840101</v>
      </c>
      <c r="D36" s="64"/>
      <c r="G36" s="64"/>
      <c r="J36" s="64"/>
    </row>
    <row r="37" spans="1:10" x14ac:dyDescent="0.3">
      <c r="A37" s="63">
        <v>39508</v>
      </c>
      <c r="B37" s="70">
        <v>1252.97200828309</v>
      </c>
      <c r="C37" s="70">
        <v>1253.4703842623501</v>
      </c>
      <c r="D37" s="64"/>
      <c r="G37" s="64"/>
      <c r="J37" s="64"/>
    </row>
    <row r="38" spans="1:10" x14ac:dyDescent="0.3">
      <c r="A38" s="63">
        <v>39600</v>
      </c>
      <c r="B38" s="70">
        <v>1249.70433296892</v>
      </c>
      <c r="C38" s="70">
        <v>1250.08200124724</v>
      </c>
      <c r="D38" s="64"/>
      <c r="G38" s="64"/>
      <c r="J38" s="64"/>
    </row>
    <row r="39" spans="1:10" x14ac:dyDescent="0.3">
      <c r="A39" s="63">
        <v>39692</v>
      </c>
      <c r="B39" s="70">
        <v>1220.7467596440599</v>
      </c>
      <c r="C39" s="70">
        <v>1221.1156767669499</v>
      </c>
      <c r="D39" s="64"/>
      <c r="G39" s="64"/>
      <c r="J39" s="64"/>
    </row>
    <row r="40" spans="1:10" x14ac:dyDescent="0.3">
      <c r="A40" s="63">
        <v>39783</v>
      </c>
      <c r="B40" s="70">
        <v>1206.89182558279</v>
      </c>
      <c r="C40" s="70">
        <v>1206.9426291915399</v>
      </c>
      <c r="D40" s="64"/>
      <c r="G40" s="64"/>
      <c r="J40" s="64"/>
    </row>
    <row r="41" spans="1:10" x14ac:dyDescent="0.3">
      <c r="A41" s="63">
        <v>39873</v>
      </c>
      <c r="B41" s="70">
        <v>1174.31562426186</v>
      </c>
      <c r="C41" s="70">
        <v>1174.7790342342901</v>
      </c>
      <c r="D41" s="64"/>
      <c r="G41" s="64"/>
      <c r="J41" s="64"/>
    </row>
    <row r="42" spans="1:10" x14ac:dyDescent="0.3">
      <c r="A42" s="63">
        <v>39965</v>
      </c>
      <c r="B42" s="70">
        <v>1108.0606750972499</v>
      </c>
      <c r="C42" s="70">
        <v>1108.50472857059</v>
      </c>
      <c r="D42" s="64"/>
      <c r="G42" s="64"/>
      <c r="J42" s="64"/>
    </row>
    <row r="43" spans="1:10" x14ac:dyDescent="0.3">
      <c r="A43" s="63">
        <v>40057</v>
      </c>
      <c r="B43" s="70">
        <v>1079.32348600561</v>
      </c>
      <c r="C43" s="70">
        <v>1079.53206806603</v>
      </c>
      <c r="D43" s="64"/>
      <c r="G43" s="64"/>
      <c r="J43" s="64"/>
    </row>
    <row r="44" spans="1:10" x14ac:dyDescent="0.3">
      <c r="A44" s="63">
        <v>40148</v>
      </c>
      <c r="B44" s="70">
        <v>1108.68447011233</v>
      </c>
      <c r="C44" s="70">
        <v>1108.6650887541</v>
      </c>
      <c r="D44" s="64"/>
      <c r="G44" s="64"/>
      <c r="J44" s="64"/>
    </row>
    <row r="45" spans="1:10" x14ac:dyDescent="0.3">
      <c r="A45" s="63">
        <v>40238</v>
      </c>
      <c r="B45" s="70">
        <v>1169.8414369534</v>
      </c>
      <c r="C45" s="70">
        <v>1170.4251438358499</v>
      </c>
      <c r="D45" s="64"/>
      <c r="G45" s="64"/>
      <c r="J45" s="64"/>
    </row>
    <row r="46" spans="1:10" x14ac:dyDescent="0.3">
      <c r="A46" s="63">
        <v>40330</v>
      </c>
      <c r="B46" s="70">
        <v>1211.98337943298</v>
      </c>
      <c r="C46" s="70">
        <v>1212.9033454028599</v>
      </c>
      <c r="D46" s="64"/>
      <c r="G46" s="64"/>
      <c r="J46" s="64"/>
    </row>
    <row r="47" spans="1:10" x14ac:dyDescent="0.3">
      <c r="A47" s="63">
        <v>40422</v>
      </c>
      <c r="B47" s="70">
        <v>1205.5359673073499</v>
      </c>
      <c r="C47" s="70">
        <v>1205.66459912082</v>
      </c>
      <c r="G47" s="64"/>
      <c r="J47" s="64"/>
    </row>
    <row r="48" spans="1:10" x14ac:dyDescent="0.3">
      <c r="A48" s="63">
        <v>40513</v>
      </c>
      <c r="B48" s="70">
        <v>1272.77084244051</v>
      </c>
      <c r="C48" s="70">
        <v>1272.70458740096</v>
      </c>
      <c r="D48" s="64"/>
      <c r="G48" s="64"/>
      <c r="J48" s="64"/>
    </row>
    <row r="49" spans="1:10" x14ac:dyDescent="0.3">
      <c r="A49" s="63">
        <v>40603</v>
      </c>
      <c r="B49" s="70">
        <v>1256.67199412224</v>
      </c>
      <c r="C49" s="70">
        <v>1256.9416688536101</v>
      </c>
      <c r="D49" s="64"/>
      <c r="G49" s="64"/>
      <c r="J49" s="64"/>
    </row>
    <row r="50" spans="1:10" x14ac:dyDescent="0.3">
      <c r="A50" s="63">
        <v>40695</v>
      </c>
      <c r="B50" s="70">
        <v>1276.6862709214899</v>
      </c>
      <c r="C50" s="70">
        <v>1278.00429622928</v>
      </c>
      <c r="D50" s="64"/>
      <c r="G50" s="64"/>
      <c r="J50" s="64"/>
    </row>
    <row r="51" spans="1:10" x14ac:dyDescent="0.3">
      <c r="A51" s="63">
        <v>40787</v>
      </c>
      <c r="B51" s="70">
        <v>1260.1907664692201</v>
      </c>
      <c r="C51" s="70">
        <v>1260.00801145483</v>
      </c>
      <c r="D51" s="64"/>
      <c r="G51" s="64"/>
      <c r="J51" s="64"/>
    </row>
    <row r="52" spans="1:10" x14ac:dyDescent="0.3">
      <c r="A52" s="63">
        <v>40878</v>
      </c>
      <c r="B52" s="70">
        <v>1258.5966719041601</v>
      </c>
      <c r="C52" s="70">
        <v>1258.2830945000401</v>
      </c>
      <c r="D52" s="64"/>
      <c r="G52" s="64"/>
      <c r="J52" s="64"/>
    </row>
    <row r="53" spans="1:10" x14ac:dyDescent="0.3">
      <c r="A53" s="63">
        <v>40969</v>
      </c>
      <c r="B53" s="70">
        <v>1222.0281645819</v>
      </c>
      <c r="C53" s="70">
        <v>1222.1962171601499</v>
      </c>
      <c r="D53" s="64"/>
      <c r="G53" s="64"/>
      <c r="J53" s="64"/>
    </row>
    <row r="54" spans="1:10" x14ac:dyDescent="0.3">
      <c r="A54" s="63">
        <v>41061</v>
      </c>
      <c r="B54" s="70">
        <v>1186.0729826397901</v>
      </c>
      <c r="C54" s="70">
        <v>1188.2397845732</v>
      </c>
      <c r="D54" s="64"/>
      <c r="G54" s="64"/>
      <c r="J54" s="64"/>
    </row>
    <row r="55" spans="1:10" x14ac:dyDescent="0.3">
      <c r="A55" s="63">
        <v>41153</v>
      </c>
      <c r="B55" s="70">
        <v>1173.7154641956599</v>
      </c>
      <c r="C55" s="70">
        <v>1171.3422641171701</v>
      </c>
      <c r="D55" s="64"/>
      <c r="G55" s="64"/>
      <c r="J55" s="64"/>
    </row>
    <row r="56" spans="1:10" x14ac:dyDescent="0.3">
      <c r="A56" s="63">
        <v>41244</v>
      </c>
      <c r="B56" s="70">
        <v>1157.96869919594</v>
      </c>
      <c r="C56" s="70">
        <v>1159.23367280204</v>
      </c>
      <c r="D56" s="64"/>
      <c r="G56" s="64"/>
      <c r="J56" s="64"/>
    </row>
    <row r="57" spans="1:10" x14ac:dyDescent="0.3">
      <c r="A57" s="63">
        <v>41334</v>
      </c>
      <c r="B57" s="70">
        <v>1195.43239371186</v>
      </c>
      <c r="C57" s="70">
        <v>1195.71790033306</v>
      </c>
      <c r="D57" s="64"/>
      <c r="G57" s="64"/>
      <c r="J57" s="64"/>
    </row>
    <row r="58" spans="1:10" x14ac:dyDescent="0.3">
      <c r="A58" s="63">
        <v>41426</v>
      </c>
      <c r="B58" s="70">
        <v>1211.4537610135999</v>
      </c>
      <c r="C58" s="70">
        <v>1214.1656415518</v>
      </c>
      <c r="D58" s="64"/>
      <c r="G58" s="64"/>
      <c r="J58" s="64"/>
    </row>
    <row r="59" spans="1:10" x14ac:dyDescent="0.3">
      <c r="A59" s="63">
        <v>41518</v>
      </c>
      <c r="B59" s="70">
        <v>1311.0754127687401</v>
      </c>
      <c r="C59" s="70">
        <v>1305.19292586252</v>
      </c>
      <c r="D59" s="64"/>
      <c r="G59" s="64"/>
      <c r="J59" s="64"/>
    </row>
    <row r="60" spans="1:10" x14ac:dyDescent="0.3">
      <c r="A60" s="63">
        <v>41609</v>
      </c>
      <c r="B60" s="70">
        <v>1425.7388805098001</v>
      </c>
      <c r="C60" s="70">
        <v>1430.3418688463601</v>
      </c>
      <c r="D60" s="64"/>
      <c r="G60" s="64"/>
      <c r="J60" s="64"/>
    </row>
    <row r="61" spans="1:10" x14ac:dyDescent="0.3">
      <c r="A61" s="63">
        <v>41699</v>
      </c>
      <c r="B61" s="70">
        <v>1409.50435640872</v>
      </c>
      <c r="C61" s="70">
        <v>1410.6520354266599</v>
      </c>
      <c r="D61" s="64"/>
      <c r="G61" s="64"/>
      <c r="J61" s="64"/>
    </row>
    <row r="62" spans="1:10" x14ac:dyDescent="0.3">
      <c r="A62" s="63">
        <v>41791</v>
      </c>
      <c r="B62" s="70">
        <v>1369.0349618825701</v>
      </c>
      <c r="C62" s="70">
        <v>1370.0507481330001</v>
      </c>
      <c r="D62" s="64"/>
      <c r="G62" s="64"/>
      <c r="J62" s="64"/>
    </row>
    <row r="63" spans="1:10" x14ac:dyDescent="0.3">
      <c r="A63" s="63">
        <v>41883</v>
      </c>
      <c r="B63" s="70">
        <v>1351.47865024512</v>
      </c>
      <c r="C63" s="70">
        <v>1343.38545662052</v>
      </c>
      <c r="D63" s="64"/>
      <c r="G63" s="64"/>
      <c r="J63" s="64"/>
    </row>
    <row r="64" spans="1:10" x14ac:dyDescent="0.3">
      <c r="A64" s="63">
        <v>41974</v>
      </c>
      <c r="B64" s="70">
        <v>1295.0543131090501</v>
      </c>
      <c r="C64" s="70">
        <v>1301.22375145653</v>
      </c>
      <c r="D64" s="64"/>
      <c r="G64" s="64"/>
      <c r="J64" s="64"/>
    </row>
    <row r="65" spans="1:10" x14ac:dyDescent="0.3">
      <c r="A65" s="63">
        <v>42064</v>
      </c>
      <c r="B65" s="70">
        <v>1300.10818987633</v>
      </c>
      <c r="C65" s="70">
        <v>1301.7012696229699</v>
      </c>
      <c r="D65" s="64"/>
      <c r="G65" s="64"/>
      <c r="J65" s="64"/>
    </row>
    <row r="66" spans="1:10" x14ac:dyDescent="0.3">
      <c r="A66" s="63">
        <v>42156</v>
      </c>
      <c r="B66" s="70">
        <v>1311.3587191659699</v>
      </c>
      <c r="C66" s="70">
        <v>1307.96074272123</v>
      </c>
      <c r="D66" s="64"/>
      <c r="G66" s="64"/>
      <c r="J66" s="64"/>
    </row>
    <row r="67" spans="1:10" x14ac:dyDescent="0.3">
      <c r="A67" s="63">
        <v>42248</v>
      </c>
      <c r="B67" s="70">
        <v>1301.5297582841799</v>
      </c>
      <c r="C67" s="70">
        <v>1292.9002011039299</v>
      </c>
      <c r="D67" s="64"/>
      <c r="G67" s="64"/>
      <c r="J67" s="64"/>
    </row>
    <row r="68" spans="1:10" x14ac:dyDescent="0.3">
      <c r="A68" s="63">
        <v>42339</v>
      </c>
      <c r="B68" s="70">
        <v>1243.9431944074199</v>
      </c>
      <c r="C68" s="70">
        <v>1249.5388039935499</v>
      </c>
      <c r="D68" s="64"/>
      <c r="G68" s="64"/>
      <c r="J68" s="64"/>
    </row>
    <row r="69" spans="1:10" x14ac:dyDescent="0.3">
      <c r="A69" s="63">
        <v>42430</v>
      </c>
      <c r="B69" s="70">
        <v>1291.4450525833499</v>
      </c>
      <c r="C69" s="76">
        <v>1294.3484661593</v>
      </c>
      <c r="D69" s="64"/>
      <c r="E69" s="32"/>
      <c r="G69" s="64"/>
      <c r="J69" s="64"/>
    </row>
    <row r="70" spans="1:10" x14ac:dyDescent="0.3">
      <c r="A70" s="63">
        <v>42522</v>
      </c>
      <c r="B70" s="70">
        <v>1281.61817805702</v>
      </c>
      <c r="C70" s="76">
        <v>1274.90351041236</v>
      </c>
      <c r="D70" s="64"/>
      <c r="E70" s="32"/>
      <c r="G70" s="64"/>
      <c r="J70" s="64"/>
    </row>
    <row r="71" spans="1:10" x14ac:dyDescent="0.3">
      <c r="A71" s="63">
        <v>42614</v>
      </c>
      <c r="B71" s="70">
        <v>1286.5878318170201</v>
      </c>
      <c r="C71" s="76">
        <v>1277.88248781027</v>
      </c>
      <c r="E71" s="32"/>
      <c r="G71" s="64"/>
      <c r="J71" s="64"/>
    </row>
    <row r="72" spans="1:10" x14ac:dyDescent="0.3">
      <c r="A72" s="63">
        <v>42705</v>
      </c>
      <c r="B72" s="70">
        <v>1360.7092446311999</v>
      </c>
      <c r="C72" s="76">
        <v>1367.4920755660501</v>
      </c>
      <c r="D72" s="64"/>
      <c r="E72" s="32"/>
      <c r="G72" s="64"/>
      <c r="J72" s="64"/>
    </row>
    <row r="73" spans="1:10" x14ac:dyDescent="0.3">
      <c r="A73" s="63">
        <v>42795</v>
      </c>
      <c r="B73" s="70">
        <v>1348.62098174115</v>
      </c>
      <c r="C73" s="76">
        <v>1352.5289065110201</v>
      </c>
      <c r="D73" s="64"/>
      <c r="E73" s="32"/>
      <c r="G73" s="64"/>
      <c r="J73" s="64"/>
    </row>
    <row r="74" spans="1:10" x14ac:dyDescent="0.3">
      <c r="A74" s="63">
        <v>42887</v>
      </c>
      <c r="B74" s="70">
        <v>1366.2643406044699</v>
      </c>
      <c r="C74" s="76">
        <v>1372.41348111666</v>
      </c>
      <c r="D74" s="64"/>
      <c r="E74" s="32"/>
      <c r="G74" s="64"/>
      <c r="J74" s="64"/>
    </row>
    <row r="75" spans="1:10" x14ac:dyDescent="0.3">
      <c r="A75" s="63">
        <v>42979</v>
      </c>
      <c r="B75" s="70">
        <v>1397.0872398163999</v>
      </c>
      <c r="C75" s="70">
        <v>1420.7470951021501</v>
      </c>
      <c r="D75" s="64"/>
      <c r="G75" s="64"/>
      <c r="J75" s="64"/>
    </row>
    <row r="76" spans="1:10" x14ac:dyDescent="0.3">
      <c r="A76" s="63">
        <v>43070</v>
      </c>
      <c r="B76" s="70">
        <v>1448.05304639931</v>
      </c>
      <c r="C76" s="70">
        <v>1407.2044457987399</v>
      </c>
      <c r="D76" s="64"/>
      <c r="E76" s="70"/>
      <c r="G76" s="64"/>
      <c r="J76" s="64"/>
    </row>
    <row r="77" spans="1:10" x14ac:dyDescent="0.3">
      <c r="A77" s="63">
        <v>43160</v>
      </c>
      <c r="B77" s="70">
        <v>1401.2995115829401</v>
      </c>
      <c r="C77" s="70">
        <v>1386.30703260583</v>
      </c>
      <c r="D77" s="64"/>
      <c r="G77" s="64"/>
      <c r="J77" s="64"/>
    </row>
    <row r="78" spans="1:10" x14ac:dyDescent="0.3">
      <c r="A78" s="63">
        <v>43252</v>
      </c>
      <c r="B78" s="70">
        <v>1386.6157128028899</v>
      </c>
      <c r="C78" s="76">
        <v>1383.30815852967</v>
      </c>
      <c r="D78" s="64"/>
      <c r="G78" s="64"/>
      <c r="J78" s="64"/>
    </row>
    <row r="79" spans="1:10" x14ac:dyDescent="0.3">
      <c r="A79" s="63">
        <v>43344</v>
      </c>
      <c r="B79" s="70">
        <v>1393.2693222149301</v>
      </c>
      <c r="C79" s="76">
        <v>1384.2508832977501</v>
      </c>
      <c r="D79" s="64"/>
      <c r="G79" s="64"/>
      <c r="J79" s="64"/>
    </row>
    <row r="80" spans="1:10" x14ac:dyDescent="0.3">
      <c r="A80" s="63">
        <v>43435</v>
      </c>
      <c r="B80" s="70">
        <v>1400.6789235700601</v>
      </c>
      <c r="C80" s="76">
        <v>1386.39024942129</v>
      </c>
      <c r="D80" s="64"/>
      <c r="G80" s="64"/>
      <c r="J80" s="64"/>
    </row>
    <row r="81" spans="1:10" x14ac:dyDescent="0.3">
      <c r="A81" s="63">
        <v>43525</v>
      </c>
      <c r="B81" s="70">
        <v>1404.3353823144801</v>
      </c>
      <c r="C81" s="76">
        <v>1387.6776078856301</v>
      </c>
      <c r="D81" s="64"/>
      <c r="G81" s="64"/>
      <c r="J81" s="64"/>
    </row>
    <row r="82" spans="1:10" x14ac:dyDescent="0.3">
      <c r="A82" s="63">
        <v>43617</v>
      </c>
      <c r="B82" s="70">
        <v>1407.6539986620501</v>
      </c>
      <c r="C82" s="70">
        <v>1388.8628158199299</v>
      </c>
      <c r="D82" s="64"/>
      <c r="G82" s="64"/>
      <c r="J82" s="64"/>
    </row>
    <row r="83" spans="1:10" x14ac:dyDescent="0.3">
      <c r="A83" s="63">
        <v>43709</v>
      </c>
      <c r="B83" s="70">
        <v>1410.6827593651601</v>
      </c>
      <c r="C83" s="70">
        <v>1390.1596101395601</v>
      </c>
      <c r="D83" s="64"/>
      <c r="G83" s="64"/>
      <c r="J83" s="64"/>
    </row>
    <row r="84" spans="1:10" x14ac:dyDescent="0.3">
      <c r="A84" s="63">
        <v>43800</v>
      </c>
      <c r="B84" s="70">
        <v>1413.4551800100801</v>
      </c>
      <c r="C84" s="70">
        <v>1391.5697980495499</v>
      </c>
      <c r="D84" s="64"/>
      <c r="G84" s="64"/>
      <c r="J84" s="64"/>
    </row>
    <row r="85" spans="1:10" x14ac:dyDescent="0.3">
      <c r="A85" s="63">
        <v>43891</v>
      </c>
      <c r="B85" s="70">
        <v>1414.3291661532801</v>
      </c>
      <c r="C85" s="70">
        <v>1393.1613145327401</v>
      </c>
      <c r="D85" s="64"/>
      <c r="G85" s="64"/>
      <c r="J85" s="64"/>
    </row>
    <row r="86" spans="1:10" x14ac:dyDescent="0.3">
      <c r="A86" s="63">
        <v>43983</v>
      </c>
      <c r="B86" s="70">
        <v>1414.9977102676901</v>
      </c>
      <c r="C86" s="70">
        <v>1395.27446706316</v>
      </c>
      <c r="D86" s="64"/>
      <c r="G86" s="64"/>
      <c r="J86" s="64"/>
    </row>
    <row r="87" spans="1:10" x14ac:dyDescent="0.3">
      <c r="A87" s="63">
        <v>44075</v>
      </c>
      <c r="B87" s="70">
        <v>1415.4754692045601</v>
      </c>
      <c r="C87" s="70">
        <v>1396.54749847422</v>
      </c>
      <c r="J87" s="64"/>
    </row>
    <row r="88" spans="1:10" x14ac:dyDescent="0.3">
      <c r="A88" s="63">
        <v>44166</v>
      </c>
      <c r="B88" s="70">
        <v>1415.7829389021999</v>
      </c>
      <c r="C88" s="70">
        <v>1396.69783514908</v>
      </c>
      <c r="J88" s="64"/>
    </row>
    <row r="89" spans="1:10" x14ac:dyDescent="0.3">
      <c r="A89" s="63">
        <v>44256</v>
      </c>
      <c r="B89" s="70">
        <v>1415.9324549451701</v>
      </c>
      <c r="C89" s="70">
        <v>1396.8810285249201</v>
      </c>
      <c r="J89" s="64"/>
    </row>
    <row r="90" spans="1:10" x14ac:dyDescent="0.3">
      <c r="A90" s="63">
        <v>44348</v>
      </c>
      <c r="B90" s="70">
        <v>1415.92587357651</v>
      </c>
      <c r="C90" s="70">
        <v>1397.7820745092499</v>
      </c>
      <c r="J90" s="64"/>
    </row>
    <row r="91" spans="1:10" x14ac:dyDescent="0.3">
      <c r="A91" s="63">
        <v>44440</v>
      </c>
      <c r="B91" s="70">
        <v>1415.78183903749</v>
      </c>
      <c r="C91" s="70">
        <v>1398.0529133305099</v>
      </c>
    </row>
    <row r="92" spans="1:10" x14ac:dyDescent="0.3">
      <c r="A92" s="63">
        <v>44531</v>
      </c>
      <c r="B92" s="70">
        <v>1415.50524869788</v>
      </c>
      <c r="C92" s="70">
        <v>1398.30957773821</v>
      </c>
    </row>
    <row r="93" spans="1:10" x14ac:dyDescent="0.3">
      <c r="A93" s="63">
        <v>44621</v>
      </c>
      <c r="B93" s="70">
        <v>1415.1054319398299</v>
      </c>
      <c r="C93" s="70">
        <v>1398.3297762320501</v>
      </c>
    </row>
    <row r="94" spans="1:10" x14ac:dyDescent="0.3">
      <c r="A94" s="63">
        <v>44713</v>
      </c>
      <c r="B94" s="70">
        <v>1414.5842750033701</v>
      </c>
      <c r="C94" s="70">
        <v>1398.2877442280801</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131"/>
  <sheetViews>
    <sheetView workbookViewId="0">
      <selection activeCell="I19" sqref="I19"/>
    </sheetView>
  </sheetViews>
  <sheetFormatPr defaultColWidth="9.140625" defaultRowHeight="16.5" x14ac:dyDescent="0.3"/>
  <cols>
    <col min="1" max="1" width="9.140625" style="28"/>
    <col min="2" max="2" width="14.42578125" style="28" bestFit="1" customWidth="1"/>
    <col min="3" max="3" width="12.7109375" style="28" bestFit="1" customWidth="1"/>
    <col min="4" max="5" width="9.140625" style="28"/>
    <col min="6" max="6" width="12" style="28" customWidth="1"/>
    <col min="7" max="16384" width="9.140625" style="28"/>
  </cols>
  <sheetData>
    <row r="1" spans="1:5" x14ac:dyDescent="0.3">
      <c r="A1" s="27" t="s">
        <v>394</v>
      </c>
      <c r="B1" s="7"/>
      <c r="C1" s="7"/>
      <c r="D1" s="7"/>
      <c r="E1" s="7"/>
    </row>
    <row r="2" spans="1:5" x14ac:dyDescent="0.3">
      <c r="A2" s="61" t="s">
        <v>80</v>
      </c>
      <c r="B2" s="7"/>
      <c r="C2" s="7"/>
      <c r="D2" s="7"/>
      <c r="E2" s="7"/>
    </row>
    <row r="3" spans="1:5" x14ac:dyDescent="0.3">
      <c r="A3" s="30"/>
      <c r="B3" s="31"/>
      <c r="C3" s="31"/>
    </row>
    <row r="5" spans="1:5" x14ac:dyDescent="0.3">
      <c r="B5" s="28" t="s">
        <v>81</v>
      </c>
      <c r="C5" s="28" t="s">
        <v>82</v>
      </c>
      <c r="D5" s="64"/>
    </row>
    <row r="6" spans="1:5" x14ac:dyDescent="0.3">
      <c r="A6" s="63">
        <v>36678</v>
      </c>
      <c r="B6" s="64">
        <v>-4.9875789932447097</v>
      </c>
      <c r="C6" s="64">
        <v>-4.9877528961567599</v>
      </c>
      <c r="D6" s="64"/>
      <c r="E6" s="67"/>
    </row>
    <row r="7" spans="1:5" x14ac:dyDescent="0.3">
      <c r="A7" s="63">
        <v>36770</v>
      </c>
      <c r="B7" s="64">
        <v>-4.5979681196073798</v>
      </c>
      <c r="C7" s="64">
        <v>-4.5980867829737404</v>
      </c>
      <c r="D7" s="64"/>
    </row>
    <row r="8" spans="1:5" x14ac:dyDescent="0.3">
      <c r="A8" s="63">
        <v>36861</v>
      </c>
      <c r="B8" s="64">
        <v>-3.24237560192616</v>
      </c>
      <c r="C8" s="64">
        <v>-3.24243038659097</v>
      </c>
      <c r="D8" s="64"/>
    </row>
    <row r="9" spans="1:5" x14ac:dyDescent="0.3">
      <c r="A9" s="63">
        <v>36951</v>
      </c>
      <c r="B9" s="64">
        <v>-2.3478921572720299</v>
      </c>
      <c r="C9" s="64">
        <v>-2.3478921572720299</v>
      </c>
      <c r="D9" s="64"/>
    </row>
    <row r="10" spans="1:5" x14ac:dyDescent="0.3">
      <c r="A10" s="63">
        <v>37043</v>
      </c>
      <c r="B10" s="64">
        <v>-1.5029166564399601</v>
      </c>
      <c r="C10" s="64">
        <v>-1.5029166564399601</v>
      </c>
      <c r="D10" s="64"/>
    </row>
    <row r="11" spans="1:5" x14ac:dyDescent="0.3">
      <c r="A11" s="63">
        <v>37135</v>
      </c>
      <c r="B11" s="64">
        <v>-0.79671325572964902</v>
      </c>
      <c r="C11" s="64">
        <v>-0.79671325572964902</v>
      </c>
      <c r="D11" s="64"/>
    </row>
    <row r="12" spans="1:5" x14ac:dyDescent="0.3">
      <c r="A12" s="63">
        <v>37226</v>
      </c>
      <c r="B12" s="64">
        <v>-0.81268614156263796</v>
      </c>
      <c r="C12" s="64">
        <v>-0.81268614156263796</v>
      </c>
      <c r="D12" s="64"/>
    </row>
    <row r="13" spans="1:5" x14ac:dyDescent="0.3">
      <c r="A13" s="63">
        <v>37316</v>
      </c>
      <c r="B13" s="64">
        <v>-1.40287881614126</v>
      </c>
      <c r="C13" s="64">
        <v>-1.40286791279679</v>
      </c>
      <c r="D13" s="64"/>
    </row>
    <row r="14" spans="1:5" x14ac:dyDescent="0.3">
      <c r="A14" s="63">
        <v>37408</v>
      </c>
      <c r="B14" s="64">
        <v>-1.65705054234941</v>
      </c>
      <c r="C14" s="64">
        <v>-1.6577943258046599</v>
      </c>
      <c r="D14" s="64"/>
    </row>
    <row r="15" spans="1:5" x14ac:dyDescent="0.3">
      <c r="A15" s="63">
        <v>37500</v>
      </c>
      <c r="B15" s="64">
        <v>-2.0979549854791801</v>
      </c>
      <c r="C15" s="64">
        <v>-2.0986954055587002</v>
      </c>
      <c r="D15" s="64"/>
    </row>
    <row r="16" spans="1:5" x14ac:dyDescent="0.3">
      <c r="A16" s="63">
        <v>37591</v>
      </c>
      <c r="B16" s="64">
        <v>-2.1727419644460402</v>
      </c>
      <c r="C16" s="64">
        <v>-2.1734738921268599</v>
      </c>
      <c r="D16" s="64"/>
    </row>
    <row r="17" spans="1:9" x14ac:dyDescent="0.3">
      <c r="A17" s="63">
        <v>37681</v>
      </c>
      <c r="B17" s="64">
        <v>-1.87745500543707</v>
      </c>
      <c r="C17" s="64">
        <v>-1.87819474342188</v>
      </c>
      <c r="D17" s="64"/>
    </row>
    <row r="18" spans="1:9" x14ac:dyDescent="0.3">
      <c r="A18" s="63">
        <v>37773</v>
      </c>
      <c r="B18" s="64">
        <v>-2.4027351523943499</v>
      </c>
      <c r="C18" s="64">
        <v>-2.4027526681052001</v>
      </c>
      <c r="D18" s="64"/>
      <c r="I18" s="64"/>
    </row>
    <row r="19" spans="1:9" x14ac:dyDescent="0.3">
      <c r="A19" s="63">
        <v>37865</v>
      </c>
      <c r="B19" s="64">
        <v>-2.41241780748086</v>
      </c>
      <c r="C19" s="64">
        <v>-2.4116991843627602</v>
      </c>
      <c r="D19" s="64"/>
      <c r="I19" s="64"/>
    </row>
    <row r="20" spans="1:9" x14ac:dyDescent="0.3">
      <c r="A20" s="63">
        <v>37956</v>
      </c>
      <c r="B20" s="64">
        <v>-2.4428817532265801</v>
      </c>
      <c r="C20" s="64">
        <v>-2.4421757180377801</v>
      </c>
      <c r="D20" s="64"/>
      <c r="I20" s="64"/>
    </row>
    <row r="21" spans="1:9" x14ac:dyDescent="0.3">
      <c r="A21" s="63">
        <v>38047</v>
      </c>
      <c r="B21" s="64">
        <v>-2.8260628875110698</v>
      </c>
      <c r="C21" s="64">
        <v>-2.8253709034543801</v>
      </c>
      <c r="D21" s="64"/>
      <c r="I21" s="64"/>
    </row>
    <row r="22" spans="1:9" x14ac:dyDescent="0.3">
      <c r="A22" s="63">
        <v>38139</v>
      </c>
      <c r="B22" s="64">
        <v>-2.8606467961704398</v>
      </c>
      <c r="C22" s="64">
        <v>-2.8606467961704398</v>
      </c>
      <c r="D22" s="64"/>
      <c r="I22" s="64"/>
    </row>
    <row r="23" spans="1:9" x14ac:dyDescent="0.3">
      <c r="A23" s="63">
        <v>38231</v>
      </c>
      <c r="B23" s="64">
        <v>-3.8074168560077499</v>
      </c>
      <c r="C23" s="64">
        <v>-3.8080812107200201</v>
      </c>
      <c r="D23" s="64"/>
      <c r="I23" s="64"/>
    </row>
    <row r="24" spans="1:9" x14ac:dyDescent="0.3">
      <c r="A24" s="63">
        <v>38322</v>
      </c>
      <c r="B24" s="64">
        <v>-4.5645892980873501</v>
      </c>
      <c r="C24" s="64">
        <v>-4.5652131282560804</v>
      </c>
      <c r="D24" s="64"/>
      <c r="I24" s="64"/>
    </row>
    <row r="25" spans="1:9" x14ac:dyDescent="0.3">
      <c r="A25" s="63">
        <v>38412</v>
      </c>
      <c r="B25" s="64">
        <v>-5.1379410718328504</v>
      </c>
      <c r="C25" s="64">
        <v>-5.13858792328341</v>
      </c>
      <c r="D25" s="64"/>
      <c r="I25" s="64"/>
    </row>
    <row r="26" spans="1:9" x14ac:dyDescent="0.3">
      <c r="A26" s="63">
        <v>38504</v>
      </c>
      <c r="B26" s="64">
        <v>-6.13057121718498</v>
      </c>
      <c r="C26" s="64">
        <v>-6.1312481264390497</v>
      </c>
      <c r="D26" s="64"/>
      <c r="I26" s="64"/>
    </row>
    <row r="27" spans="1:9" x14ac:dyDescent="0.3">
      <c r="A27" s="63">
        <v>38596</v>
      </c>
      <c r="B27" s="64">
        <v>-6.5612966551732796</v>
      </c>
      <c r="C27" s="64">
        <v>-6.56192585508267</v>
      </c>
      <c r="D27" s="64"/>
      <c r="I27" s="64"/>
    </row>
    <row r="28" spans="1:9" x14ac:dyDescent="0.3">
      <c r="A28" s="63">
        <v>38687</v>
      </c>
      <c r="B28" s="64">
        <v>-7.0774380607508602</v>
      </c>
      <c r="C28" s="64">
        <v>-7.07814833250373</v>
      </c>
      <c r="D28" s="64"/>
      <c r="I28" s="64"/>
    </row>
    <row r="29" spans="1:9" x14ac:dyDescent="0.3">
      <c r="A29" s="63">
        <v>38777</v>
      </c>
      <c r="B29" s="64">
        <v>-7.8181394092661201</v>
      </c>
      <c r="C29" s="64">
        <v>-7.8188012153577002</v>
      </c>
      <c r="D29" s="64"/>
      <c r="I29" s="64"/>
    </row>
    <row r="30" spans="1:9" x14ac:dyDescent="0.3">
      <c r="A30" s="63">
        <v>38869</v>
      </c>
      <c r="B30" s="64">
        <v>-7.6478059274293999</v>
      </c>
      <c r="C30" s="64">
        <v>-7.6477594525942196</v>
      </c>
      <c r="D30" s="64"/>
      <c r="I30" s="64"/>
    </row>
    <row r="31" spans="1:9" x14ac:dyDescent="0.3">
      <c r="A31" s="63">
        <v>38961</v>
      </c>
      <c r="B31" s="64">
        <v>-7.3162211970465298</v>
      </c>
      <c r="C31" s="64">
        <v>-7.3154867656358196</v>
      </c>
      <c r="D31" s="64"/>
      <c r="I31" s="64"/>
    </row>
    <row r="32" spans="1:9" x14ac:dyDescent="0.3">
      <c r="A32" s="63">
        <v>39052</v>
      </c>
      <c r="B32" s="64">
        <v>-7.13985620876357</v>
      </c>
      <c r="C32" s="64">
        <v>-7.1397717119238804</v>
      </c>
      <c r="D32" s="64"/>
      <c r="I32" s="64"/>
    </row>
    <row r="33" spans="1:9" x14ac:dyDescent="0.3">
      <c r="A33" s="63">
        <v>39142</v>
      </c>
      <c r="B33" s="64">
        <v>-6.7553426505127501</v>
      </c>
      <c r="C33" s="64">
        <v>-6.7553819232490904</v>
      </c>
      <c r="D33" s="64"/>
      <c r="I33" s="64"/>
    </row>
    <row r="34" spans="1:9" x14ac:dyDescent="0.3">
      <c r="A34" s="63">
        <v>39234</v>
      </c>
      <c r="B34" s="64">
        <v>-6.9447214987147801</v>
      </c>
      <c r="C34" s="64">
        <v>-6.9447214987147801</v>
      </c>
      <c r="D34" s="64"/>
      <c r="I34" s="64"/>
    </row>
    <row r="35" spans="1:9" x14ac:dyDescent="0.3">
      <c r="A35" s="63">
        <v>39326</v>
      </c>
      <c r="B35" s="64">
        <v>-7.1049982480826204</v>
      </c>
      <c r="C35" s="64">
        <v>-7.1054358586476498</v>
      </c>
      <c r="D35" s="64"/>
      <c r="I35" s="64"/>
    </row>
    <row r="36" spans="1:9" x14ac:dyDescent="0.3">
      <c r="A36" s="63">
        <v>39417</v>
      </c>
      <c r="B36" s="64">
        <v>-6.7930765496211496</v>
      </c>
      <c r="C36" s="64">
        <v>-6.7935108715811499</v>
      </c>
      <c r="D36" s="64"/>
      <c r="I36" s="64"/>
    </row>
    <row r="37" spans="1:9" x14ac:dyDescent="0.3">
      <c r="A37" s="63">
        <v>39508</v>
      </c>
      <c r="B37" s="64">
        <v>-6.6510310410006799</v>
      </c>
      <c r="C37" s="64">
        <v>-6.6510310410006799</v>
      </c>
      <c r="D37" s="64"/>
      <c r="I37" s="64"/>
    </row>
    <row r="38" spans="1:9" x14ac:dyDescent="0.3">
      <c r="A38" s="63">
        <v>39600</v>
      </c>
      <c r="B38" s="64">
        <v>-7.0905926110120499</v>
      </c>
      <c r="C38" s="64">
        <v>-7.0909677726572804</v>
      </c>
      <c r="D38" s="64"/>
      <c r="I38" s="64"/>
    </row>
    <row r="39" spans="1:9" x14ac:dyDescent="0.3">
      <c r="A39" s="63">
        <v>39692</v>
      </c>
      <c r="B39" s="64">
        <v>-7.4233316783046801</v>
      </c>
      <c r="C39" s="64">
        <v>-7.4236453722387097</v>
      </c>
      <c r="D39" s="64"/>
      <c r="I39" s="64"/>
    </row>
    <row r="40" spans="1:9" x14ac:dyDescent="0.3">
      <c r="A40" s="63">
        <v>39783</v>
      </c>
      <c r="B40" s="64">
        <v>-7.6735296443729704</v>
      </c>
      <c r="C40" s="64">
        <v>-7.6743805923324704</v>
      </c>
      <c r="D40" s="64"/>
      <c r="I40" s="64"/>
    </row>
    <row r="41" spans="1:9" x14ac:dyDescent="0.3">
      <c r="A41" s="63">
        <v>39873</v>
      </c>
      <c r="B41" s="64">
        <v>-7.0199688728270297</v>
      </c>
      <c r="C41" s="64">
        <v>-7.0204964520298603</v>
      </c>
      <c r="D41" s="64"/>
      <c r="I41" s="64"/>
    </row>
    <row r="42" spans="1:9" x14ac:dyDescent="0.3">
      <c r="A42" s="63">
        <v>39965</v>
      </c>
      <c r="B42" s="64">
        <v>-4.93812828157568</v>
      </c>
      <c r="C42" s="64">
        <v>-4.9382585751978798</v>
      </c>
      <c r="D42" s="64"/>
      <c r="I42" s="64"/>
    </row>
    <row r="43" spans="1:9" x14ac:dyDescent="0.3">
      <c r="A43" s="63">
        <v>40057</v>
      </c>
      <c r="B43" s="64">
        <v>-2.6738276133088799</v>
      </c>
      <c r="C43" s="64">
        <v>-2.6737995934022099</v>
      </c>
      <c r="D43" s="64"/>
      <c r="I43" s="64"/>
    </row>
    <row r="44" spans="1:9" x14ac:dyDescent="0.3">
      <c r="A44" s="63">
        <v>40148</v>
      </c>
      <c r="B44" s="64">
        <v>-2.2650198215280999</v>
      </c>
      <c r="C44" s="64">
        <v>-2.2660498843533099</v>
      </c>
      <c r="D44" s="64"/>
      <c r="I44" s="64"/>
    </row>
    <row r="45" spans="1:9" x14ac:dyDescent="0.3">
      <c r="A45" s="63">
        <v>40238</v>
      </c>
      <c r="B45" s="64">
        <v>-1.49345967658873</v>
      </c>
      <c r="C45" s="64">
        <v>-1.4939823564855099</v>
      </c>
      <c r="D45" s="64"/>
      <c r="I45" s="64"/>
    </row>
    <row r="46" spans="1:9" x14ac:dyDescent="0.3">
      <c r="A46" s="63">
        <v>40330</v>
      </c>
      <c r="B46" s="64">
        <v>-1.76996548516472</v>
      </c>
      <c r="C46" s="64">
        <v>-1.7683686176836799</v>
      </c>
      <c r="D46" s="64"/>
      <c r="I46" s="64"/>
    </row>
    <row r="47" spans="1:9" x14ac:dyDescent="0.3">
      <c r="A47" s="63">
        <v>40422</v>
      </c>
      <c r="B47" s="64">
        <v>-2.4103533576011098</v>
      </c>
      <c r="C47" s="64">
        <v>-2.41002021339715</v>
      </c>
      <c r="D47" s="64"/>
      <c r="I47" s="64"/>
    </row>
    <row r="48" spans="1:9" x14ac:dyDescent="0.3">
      <c r="A48" s="63">
        <v>40513</v>
      </c>
      <c r="B48" s="64">
        <v>-2.2411730542994199</v>
      </c>
      <c r="C48" s="64">
        <v>-2.2412064292592802</v>
      </c>
      <c r="D48" s="64"/>
      <c r="I48" s="64"/>
    </row>
    <row r="49" spans="1:9" x14ac:dyDescent="0.3">
      <c r="A49" s="63">
        <v>40603</v>
      </c>
      <c r="B49" s="64">
        <v>-2.78820006196</v>
      </c>
      <c r="C49" s="64">
        <v>-2.78871923483563</v>
      </c>
      <c r="D49" s="64"/>
      <c r="I49" s="64"/>
    </row>
    <row r="50" spans="1:9" x14ac:dyDescent="0.3">
      <c r="A50" s="63">
        <v>40695</v>
      </c>
      <c r="B50" s="64">
        <v>-2.9338594002060199</v>
      </c>
      <c r="C50" s="64">
        <v>-2.9321879904187602</v>
      </c>
      <c r="D50" s="64"/>
      <c r="I50" s="64"/>
    </row>
    <row r="51" spans="1:9" x14ac:dyDescent="0.3">
      <c r="A51" s="63">
        <v>40787</v>
      </c>
      <c r="B51" s="64">
        <v>-3.2413684074370299</v>
      </c>
      <c r="C51" s="64">
        <v>-3.2402528977871401</v>
      </c>
      <c r="D51" s="64"/>
      <c r="I51" s="64"/>
    </row>
    <row r="52" spans="1:9" x14ac:dyDescent="0.3">
      <c r="A52" s="63">
        <v>40878</v>
      </c>
      <c r="B52" s="64">
        <v>-2.7998712267545298</v>
      </c>
      <c r="C52" s="64">
        <v>-2.8010528209352299</v>
      </c>
      <c r="D52" s="64"/>
      <c r="I52" s="64"/>
    </row>
    <row r="53" spans="1:9" x14ac:dyDescent="0.3">
      <c r="A53" s="63">
        <v>40969</v>
      </c>
      <c r="B53" s="64">
        <v>-3.17121562483876</v>
      </c>
      <c r="C53" s="64">
        <v>-3.1735608515987401</v>
      </c>
      <c r="D53" s="64"/>
      <c r="I53" s="64"/>
    </row>
    <row r="54" spans="1:9" x14ac:dyDescent="0.3">
      <c r="A54" s="63">
        <v>41061</v>
      </c>
      <c r="B54" s="64">
        <v>-3.6035365978375</v>
      </c>
      <c r="C54" s="64">
        <v>-3.6014299727114998</v>
      </c>
      <c r="D54" s="64"/>
      <c r="I54" s="64"/>
    </row>
    <row r="55" spans="1:9" x14ac:dyDescent="0.3">
      <c r="A55" s="63">
        <v>41153</v>
      </c>
      <c r="B55" s="64">
        <v>-3.6152790400059298</v>
      </c>
      <c r="C55" s="64">
        <v>-3.6190785354882</v>
      </c>
      <c r="D55" s="64"/>
      <c r="I55" s="64"/>
    </row>
    <row r="56" spans="1:9" x14ac:dyDescent="0.3">
      <c r="A56" s="63">
        <v>41244</v>
      </c>
      <c r="B56" s="64">
        <v>-3.9190265404774598</v>
      </c>
      <c r="C56" s="64">
        <v>-3.9190083945678298</v>
      </c>
      <c r="D56" s="64"/>
      <c r="I56" s="64"/>
    </row>
    <row r="57" spans="1:9" x14ac:dyDescent="0.3">
      <c r="A57" s="63">
        <v>41334</v>
      </c>
      <c r="B57" s="64">
        <v>-3.6577178121752199</v>
      </c>
      <c r="C57" s="64">
        <v>-3.6600507688911699</v>
      </c>
      <c r="D57" s="64"/>
      <c r="I57" s="64"/>
    </row>
    <row r="58" spans="1:9" x14ac:dyDescent="0.3">
      <c r="A58" s="63">
        <v>41426</v>
      </c>
      <c r="B58" s="64">
        <v>-3.5925707520216399</v>
      </c>
      <c r="C58" s="64">
        <v>-3.5923462039640599</v>
      </c>
      <c r="D58" s="64"/>
      <c r="I58" s="64"/>
    </row>
    <row r="59" spans="1:9" x14ac:dyDescent="0.3">
      <c r="A59" s="63">
        <v>41518</v>
      </c>
      <c r="B59" s="64">
        <v>-3.65841593063625</v>
      </c>
      <c r="C59" s="64">
        <v>-3.6652253533167398</v>
      </c>
      <c r="D59" s="64"/>
      <c r="I59" s="64"/>
    </row>
    <row r="60" spans="1:9" x14ac:dyDescent="0.3">
      <c r="A60" s="63">
        <v>41609</v>
      </c>
      <c r="B60" s="64">
        <v>-3.0876306077401399</v>
      </c>
      <c r="C60" s="64">
        <v>-3.0911806043569898</v>
      </c>
      <c r="D60" s="64"/>
      <c r="I60" s="64"/>
    </row>
    <row r="61" spans="1:9" x14ac:dyDescent="0.3">
      <c r="A61" s="63">
        <v>41699</v>
      </c>
      <c r="B61" s="64">
        <v>-2.5555106289627401</v>
      </c>
      <c r="C61" s="64">
        <v>-2.56160648521056</v>
      </c>
      <c r="D61" s="64"/>
      <c r="I61" s="64"/>
    </row>
    <row r="62" spans="1:9" x14ac:dyDescent="0.3">
      <c r="A62" s="63">
        <v>41791</v>
      </c>
      <c r="B62" s="64">
        <v>-2.5163743925628501</v>
      </c>
      <c r="C62" s="64">
        <v>-2.5284776625026399</v>
      </c>
      <c r="D62" s="64"/>
      <c r="I62" s="64"/>
    </row>
    <row r="63" spans="1:9" x14ac:dyDescent="0.3">
      <c r="A63" s="63">
        <v>41883</v>
      </c>
      <c r="B63" s="64">
        <v>-2.5744295060872102</v>
      </c>
      <c r="C63" s="64">
        <v>-2.5823238819916101</v>
      </c>
      <c r="D63" s="64"/>
      <c r="I63" s="64"/>
    </row>
    <row r="64" spans="1:9" x14ac:dyDescent="0.3">
      <c r="A64" s="63">
        <v>41974</v>
      </c>
      <c r="B64" s="64">
        <v>-3.18596065257521</v>
      </c>
      <c r="C64" s="64">
        <v>-3.2024711456180901</v>
      </c>
      <c r="D64" s="64"/>
      <c r="I64" s="64"/>
    </row>
    <row r="65" spans="1:9" x14ac:dyDescent="0.3">
      <c r="A65" s="63">
        <v>42064</v>
      </c>
      <c r="B65" s="64">
        <v>-3.5903343821486602</v>
      </c>
      <c r="C65" s="64">
        <v>-3.6131020106470402</v>
      </c>
      <c r="D65" s="64"/>
      <c r="I65" s="64"/>
    </row>
    <row r="66" spans="1:9" x14ac:dyDescent="0.3">
      <c r="A66" s="63">
        <v>42156</v>
      </c>
      <c r="B66" s="64">
        <v>-3.5625808610760799</v>
      </c>
      <c r="C66" s="64">
        <v>-3.6020618471879899</v>
      </c>
      <c r="D66" s="64"/>
      <c r="I66" s="64"/>
    </row>
    <row r="67" spans="1:9" x14ac:dyDescent="0.3">
      <c r="A67" s="63">
        <v>42248</v>
      </c>
      <c r="B67" s="64">
        <v>-3.22988825352305</v>
      </c>
      <c r="C67" s="64">
        <v>-3.2631270310552898</v>
      </c>
      <c r="D67" s="64"/>
      <c r="I67" s="64"/>
    </row>
    <row r="68" spans="1:9" x14ac:dyDescent="0.3">
      <c r="A68" s="63">
        <v>42339</v>
      </c>
      <c r="B68" s="64">
        <v>-3.0268263339468202</v>
      </c>
      <c r="C68" s="64">
        <v>-3.0988190168567602</v>
      </c>
      <c r="D68" s="64"/>
      <c r="I68" s="64"/>
    </row>
    <row r="69" spans="1:9" x14ac:dyDescent="0.3">
      <c r="A69" s="63">
        <v>42430</v>
      </c>
      <c r="B69" s="64">
        <v>-2.7346372992904202</v>
      </c>
      <c r="C69" s="64">
        <v>-2.8744664725357998</v>
      </c>
      <c r="D69" s="64"/>
      <c r="I69" s="64"/>
    </row>
    <row r="70" spans="1:9" x14ac:dyDescent="0.3">
      <c r="A70" s="63">
        <v>42522</v>
      </c>
      <c r="B70" s="64">
        <v>-2.3974144085420699</v>
      </c>
      <c r="C70" s="64">
        <v>-2.6759656737106901</v>
      </c>
      <c r="D70" s="64"/>
      <c r="E70" s="32"/>
      <c r="I70" s="64"/>
    </row>
    <row r="71" spans="1:9" x14ac:dyDescent="0.3">
      <c r="A71" s="63">
        <v>42614</v>
      </c>
      <c r="B71" s="64">
        <v>-2.5427818546719099</v>
      </c>
      <c r="C71" s="64">
        <v>-2.8120475062349</v>
      </c>
      <c r="D71" s="64"/>
      <c r="E71" s="32"/>
      <c r="I71" s="64"/>
    </row>
    <row r="72" spans="1:9" x14ac:dyDescent="0.3">
      <c r="A72" s="63">
        <v>42705</v>
      </c>
      <c r="B72" s="64">
        <v>-2.2651908775781799</v>
      </c>
      <c r="C72" s="64">
        <v>-2.5388032561743699</v>
      </c>
      <c r="D72" s="64"/>
      <c r="E72" s="32"/>
      <c r="I72" s="64"/>
    </row>
    <row r="73" spans="1:9" x14ac:dyDescent="0.3">
      <c r="A73" s="63">
        <v>42795</v>
      </c>
      <c r="B73" s="64">
        <v>-2.7195297549202802</v>
      </c>
      <c r="C73" s="64">
        <v>-3.0004799860917402</v>
      </c>
      <c r="D73" s="64"/>
      <c r="E73" s="32"/>
      <c r="I73" s="64"/>
    </row>
    <row r="74" spans="1:9" x14ac:dyDescent="0.3">
      <c r="A74" s="63">
        <v>42887</v>
      </c>
      <c r="B74" s="64">
        <v>-2.6956458318138701</v>
      </c>
      <c r="C74" s="64">
        <v>-2.8922675123589201</v>
      </c>
      <c r="D74" s="64"/>
      <c r="E74" s="32"/>
      <c r="I74" s="64"/>
    </row>
    <row r="75" spans="1:9" x14ac:dyDescent="0.3">
      <c r="A75" s="63">
        <v>42979</v>
      </c>
      <c r="B75" s="64">
        <v>-2.4954957859181901</v>
      </c>
      <c r="C75" s="64">
        <v>-2.48240284188907</v>
      </c>
      <c r="D75" s="64"/>
      <c r="I75" s="64"/>
    </row>
    <row r="76" spans="1:9" x14ac:dyDescent="0.3">
      <c r="A76" s="63">
        <v>43070</v>
      </c>
      <c r="B76" s="64">
        <v>-2.6739062174758201</v>
      </c>
      <c r="C76" s="64">
        <v>-2.5247991095405</v>
      </c>
      <c r="D76" s="64"/>
      <c r="E76" s="64"/>
      <c r="I76" s="64"/>
    </row>
    <row r="77" spans="1:9" x14ac:dyDescent="0.3">
      <c r="A77" s="63">
        <v>43160</v>
      </c>
      <c r="B77" s="64">
        <v>-2.36857965862812</v>
      </c>
      <c r="C77" s="64">
        <v>-2.0942278146900102</v>
      </c>
      <c r="D77" s="64"/>
      <c r="I77" s="64"/>
    </row>
    <row r="78" spans="1:9" x14ac:dyDescent="0.3">
      <c r="A78" s="63">
        <v>43252</v>
      </c>
      <c r="B78" s="64">
        <v>-2.6072680391326899</v>
      </c>
      <c r="C78" s="64">
        <v>-2.0897225348943298</v>
      </c>
      <c r="D78" s="64"/>
      <c r="E78" s="32"/>
      <c r="I78" s="64"/>
    </row>
    <row r="79" spans="1:9" x14ac:dyDescent="0.3">
      <c r="A79" s="63">
        <v>43344</v>
      </c>
      <c r="B79" s="64">
        <v>-2.86343935074779</v>
      </c>
      <c r="C79" s="64">
        <v>-2.3215847784690999</v>
      </c>
      <c r="D79" s="64"/>
      <c r="E79" s="32"/>
      <c r="I79" s="64"/>
    </row>
    <row r="80" spans="1:9" x14ac:dyDescent="0.3">
      <c r="A80" s="63">
        <v>43435</v>
      </c>
      <c r="B80" s="64">
        <v>-2.9763926642456102</v>
      </c>
      <c r="C80" s="64">
        <v>-2.2886340322273702</v>
      </c>
      <c r="D80" s="64"/>
      <c r="E80" s="32"/>
      <c r="I80" s="64"/>
    </row>
    <row r="81" spans="1:9" x14ac:dyDescent="0.3">
      <c r="A81" s="63">
        <v>43525</v>
      </c>
      <c r="B81" s="64">
        <v>-3.1058162910004699</v>
      </c>
      <c r="C81" s="64">
        <v>-2.2642853202769602</v>
      </c>
      <c r="D81" s="64"/>
      <c r="E81" s="32"/>
      <c r="I81" s="64"/>
    </row>
    <row r="82" spans="1:9" x14ac:dyDescent="0.3">
      <c r="A82" s="63">
        <v>43617</v>
      </c>
      <c r="B82" s="64">
        <v>-3.08995643644817</v>
      </c>
      <c r="C82" s="64">
        <v>-2.2753585682552799</v>
      </c>
      <c r="I82" s="64"/>
    </row>
    <row r="83" spans="1:9" x14ac:dyDescent="0.3">
      <c r="A83" s="63">
        <v>43709</v>
      </c>
      <c r="B83" s="64">
        <v>-3.04292637856582</v>
      </c>
      <c r="C83" s="64">
        <v>-2.3319447716485602</v>
      </c>
      <c r="I83" s="64"/>
    </row>
    <row r="84" spans="1:9" x14ac:dyDescent="0.3">
      <c r="A84" s="63">
        <v>43800</v>
      </c>
      <c r="B84" s="64">
        <v>-3.0041620136207801</v>
      </c>
      <c r="C84" s="64">
        <v>-2.44052888826366</v>
      </c>
      <c r="I84" s="64"/>
    </row>
    <row r="85" spans="1:9" x14ac:dyDescent="0.3">
      <c r="A85" s="63">
        <v>43891</v>
      </c>
      <c r="B85" s="64">
        <v>-2.9882976145498401</v>
      </c>
      <c r="C85" s="64">
        <v>-2.5707423561400899</v>
      </c>
      <c r="I85" s="64"/>
    </row>
    <row r="86" spans="1:9" x14ac:dyDescent="0.3">
      <c r="A86" s="63">
        <v>43983</v>
      </c>
      <c r="B86" s="64">
        <v>-2.98343528262847</v>
      </c>
      <c r="C86" s="64">
        <v>-2.7093446047574998</v>
      </c>
      <c r="I86" s="64"/>
    </row>
    <row r="87" spans="1:9" x14ac:dyDescent="0.3">
      <c r="A87" s="63">
        <v>44075</v>
      </c>
      <c r="B87" s="64">
        <v>-2.9824191259609698</v>
      </c>
      <c r="C87" s="64">
        <v>-2.8536643580906502</v>
      </c>
      <c r="I87" s="64"/>
    </row>
    <row r="88" spans="1:9" x14ac:dyDescent="0.3">
      <c r="A88" s="63">
        <v>44166</v>
      </c>
      <c r="B88" s="64">
        <v>-2.9878364405523299</v>
      </c>
      <c r="C88" s="64">
        <v>-3.0025233554442599</v>
      </c>
      <c r="I88" s="64"/>
    </row>
    <row r="89" spans="1:9" x14ac:dyDescent="0.3">
      <c r="A89" s="63">
        <v>44256</v>
      </c>
      <c r="B89" s="64">
        <v>-2.9993353851189299</v>
      </c>
      <c r="C89" s="64">
        <v>-3.1590305888377102</v>
      </c>
      <c r="I89" s="64"/>
    </row>
    <row r="90" spans="1:9" x14ac:dyDescent="0.3">
      <c r="A90" s="63">
        <v>44348</v>
      </c>
      <c r="B90" s="64">
        <v>-3.0219133129303701</v>
      </c>
      <c r="C90" s="64">
        <v>-3.3153921491382001</v>
      </c>
      <c r="I90" s="64"/>
    </row>
    <row r="91" spans="1:9" x14ac:dyDescent="0.3">
      <c r="A91" s="63">
        <v>44440</v>
      </c>
      <c r="B91" s="64">
        <v>-3.0507355435402901</v>
      </c>
      <c r="C91" s="64">
        <v>-3.4773521363740398</v>
      </c>
      <c r="G91" s="64"/>
      <c r="H91" s="64"/>
      <c r="I91" s="64"/>
    </row>
    <row r="92" spans="1:9" x14ac:dyDescent="0.3">
      <c r="A92" s="63">
        <v>44531</v>
      </c>
      <c r="B92" s="64">
        <v>-3.08308894388801</v>
      </c>
      <c r="C92" s="64">
        <v>-3.63251345092239</v>
      </c>
      <c r="G92" s="64"/>
      <c r="H92" s="64"/>
      <c r="I92" s="64"/>
    </row>
    <row r="93" spans="1:9" x14ac:dyDescent="0.3">
      <c r="A93" s="63">
        <v>44621</v>
      </c>
      <c r="B93" s="64">
        <v>-3.11279159506757</v>
      </c>
      <c r="C93" s="64">
        <v>-3.7820089313254401</v>
      </c>
      <c r="G93" s="64"/>
      <c r="H93" s="64"/>
      <c r="I93" s="64"/>
    </row>
    <row r="94" spans="1:9" x14ac:dyDescent="0.3">
      <c r="A94" s="63">
        <v>44713</v>
      </c>
      <c r="B94" s="64">
        <v>-3.1380109242820402</v>
      </c>
      <c r="C94" s="64">
        <v>-3.92887134880554</v>
      </c>
      <c r="G94" s="64"/>
      <c r="H94" s="64"/>
      <c r="I94" s="64"/>
    </row>
    <row r="95" spans="1:9" x14ac:dyDescent="0.3">
      <c r="G95" s="64"/>
      <c r="H95" s="64"/>
      <c r="I95" s="64"/>
    </row>
    <row r="96" spans="1:9" x14ac:dyDescent="0.3">
      <c r="G96" s="64"/>
      <c r="H96" s="64"/>
      <c r="I96" s="64"/>
    </row>
    <row r="97" spans="7:9" x14ac:dyDescent="0.3">
      <c r="G97" s="64"/>
      <c r="H97" s="64"/>
      <c r="I97" s="64"/>
    </row>
    <row r="98" spans="7:9" x14ac:dyDescent="0.3">
      <c r="G98" s="64"/>
      <c r="H98" s="64"/>
      <c r="I98" s="64"/>
    </row>
    <row r="99" spans="7:9" x14ac:dyDescent="0.3">
      <c r="G99" s="64"/>
      <c r="H99" s="64"/>
      <c r="I99" s="64"/>
    </row>
    <row r="100" spans="7:9" x14ac:dyDescent="0.3">
      <c r="G100" s="64"/>
      <c r="H100" s="64"/>
      <c r="I100" s="64"/>
    </row>
    <row r="101" spans="7:9" x14ac:dyDescent="0.3">
      <c r="G101" s="64"/>
      <c r="H101" s="64"/>
      <c r="I101" s="64"/>
    </row>
    <row r="102" spans="7:9" x14ac:dyDescent="0.3">
      <c r="G102" s="64"/>
      <c r="H102" s="64"/>
      <c r="I102" s="64"/>
    </row>
    <row r="103" spans="7:9" x14ac:dyDescent="0.3">
      <c r="G103" s="64"/>
      <c r="H103" s="64"/>
      <c r="I103" s="64"/>
    </row>
    <row r="104" spans="7:9" x14ac:dyDescent="0.3">
      <c r="G104" s="64"/>
      <c r="H104" s="64"/>
      <c r="I104" s="64"/>
    </row>
    <row r="105" spans="7:9" x14ac:dyDescent="0.3">
      <c r="G105" s="64"/>
      <c r="H105" s="64"/>
      <c r="I105" s="64"/>
    </row>
    <row r="106" spans="7:9" x14ac:dyDescent="0.3">
      <c r="G106" s="64"/>
      <c r="H106" s="64"/>
      <c r="I106" s="64"/>
    </row>
    <row r="107" spans="7:9" x14ac:dyDescent="0.3">
      <c r="G107" s="64"/>
      <c r="H107" s="64"/>
      <c r="I107" s="64"/>
    </row>
    <row r="108" spans="7:9" x14ac:dyDescent="0.3">
      <c r="G108" s="64"/>
      <c r="H108" s="64"/>
      <c r="I108" s="64"/>
    </row>
    <row r="109" spans="7:9" x14ac:dyDescent="0.3">
      <c r="G109" s="64"/>
      <c r="H109" s="64"/>
      <c r="I109" s="64"/>
    </row>
    <row r="110" spans="7:9" x14ac:dyDescent="0.3">
      <c r="G110" s="64"/>
      <c r="H110" s="64"/>
      <c r="I110" s="64"/>
    </row>
    <row r="111" spans="7:9" x14ac:dyDescent="0.3">
      <c r="G111" s="64"/>
      <c r="H111" s="64"/>
      <c r="I111" s="64"/>
    </row>
    <row r="112" spans="7:9" x14ac:dyDescent="0.3">
      <c r="G112" s="64"/>
      <c r="H112" s="64"/>
      <c r="I112" s="64"/>
    </row>
    <row r="113" spans="7:9" x14ac:dyDescent="0.3">
      <c r="G113" s="64"/>
      <c r="H113" s="64"/>
      <c r="I113" s="64"/>
    </row>
    <row r="114" spans="7:9" x14ac:dyDescent="0.3">
      <c r="G114" s="64"/>
      <c r="H114" s="64"/>
      <c r="I114" s="64"/>
    </row>
    <row r="115" spans="7:9" x14ac:dyDescent="0.3">
      <c r="G115" s="64"/>
      <c r="H115" s="64"/>
      <c r="I115" s="64"/>
    </row>
    <row r="116" spans="7:9" x14ac:dyDescent="0.3">
      <c r="G116" s="64"/>
      <c r="H116" s="64"/>
      <c r="I116" s="64"/>
    </row>
    <row r="117" spans="7:9" x14ac:dyDescent="0.3">
      <c r="G117" s="64"/>
      <c r="H117" s="64"/>
      <c r="I117" s="64"/>
    </row>
    <row r="118" spans="7:9" x14ac:dyDescent="0.3">
      <c r="G118" s="64"/>
      <c r="H118" s="64"/>
      <c r="I118" s="64"/>
    </row>
    <row r="119" spans="7:9" x14ac:dyDescent="0.3">
      <c r="G119" s="64"/>
      <c r="H119" s="64"/>
      <c r="I119" s="64"/>
    </row>
    <row r="120" spans="7:9" x14ac:dyDescent="0.3">
      <c r="G120" s="64"/>
      <c r="H120" s="64"/>
      <c r="I120" s="64"/>
    </row>
    <row r="121" spans="7:9" x14ac:dyDescent="0.3">
      <c r="G121" s="64"/>
      <c r="H121" s="64"/>
      <c r="I121" s="64"/>
    </row>
    <row r="122" spans="7:9" x14ac:dyDescent="0.3">
      <c r="G122" s="64"/>
      <c r="H122" s="64"/>
      <c r="I122" s="64"/>
    </row>
    <row r="123" spans="7:9" x14ac:dyDescent="0.3">
      <c r="G123" s="64"/>
      <c r="H123" s="64"/>
      <c r="I123" s="64"/>
    </row>
    <row r="124" spans="7:9" x14ac:dyDescent="0.3">
      <c r="G124" s="64"/>
      <c r="H124" s="64"/>
      <c r="I124" s="64"/>
    </row>
    <row r="125" spans="7:9" x14ac:dyDescent="0.3">
      <c r="G125" s="64"/>
      <c r="H125" s="64"/>
      <c r="I125" s="64"/>
    </row>
    <row r="126" spans="7:9" x14ac:dyDescent="0.3">
      <c r="G126" s="64"/>
      <c r="H126" s="64"/>
      <c r="I126" s="64"/>
    </row>
    <row r="127" spans="7:9" x14ac:dyDescent="0.3">
      <c r="G127" s="64"/>
      <c r="H127" s="64"/>
      <c r="I127" s="64"/>
    </row>
    <row r="128" spans="7:9" x14ac:dyDescent="0.3">
      <c r="G128" s="64"/>
      <c r="H128" s="64"/>
      <c r="I128" s="64"/>
    </row>
    <row r="129" spans="7:9" x14ac:dyDescent="0.3">
      <c r="G129" s="64"/>
      <c r="H129" s="64"/>
      <c r="I129" s="64"/>
    </row>
    <row r="130" spans="7:9" x14ac:dyDescent="0.3">
      <c r="G130" s="64"/>
      <c r="H130" s="64"/>
      <c r="I130" s="64"/>
    </row>
    <row r="131" spans="7:9" x14ac:dyDescent="0.3">
      <c r="G131" s="64"/>
      <c r="H131" s="64"/>
      <c r="I131" s="64"/>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134"/>
  <sheetViews>
    <sheetView zoomScaleNormal="100" workbookViewId="0">
      <selection activeCell="K16" sqref="K16"/>
    </sheetView>
  </sheetViews>
  <sheetFormatPr defaultColWidth="9.140625" defaultRowHeight="16.5" x14ac:dyDescent="0.3"/>
  <cols>
    <col min="1" max="1" width="9.140625" style="28"/>
    <col min="2" max="2" width="18.28515625" style="28" bestFit="1" customWidth="1"/>
    <col min="3" max="3" width="15.85546875" style="28" customWidth="1"/>
    <col min="4" max="4" width="16.5703125" style="42" bestFit="1" customWidth="1"/>
    <col min="5" max="16384" width="9.140625" style="28"/>
  </cols>
  <sheetData>
    <row r="1" spans="1:6" x14ac:dyDescent="0.3">
      <c r="A1" s="27" t="s">
        <v>395</v>
      </c>
      <c r="B1" s="7"/>
      <c r="C1" s="7"/>
      <c r="D1" s="7"/>
    </row>
    <row r="2" spans="1:6" x14ac:dyDescent="0.3">
      <c r="A2" s="61" t="s">
        <v>99</v>
      </c>
      <c r="B2" s="7"/>
      <c r="C2" s="7"/>
      <c r="D2" s="7"/>
    </row>
    <row r="4" spans="1:6" x14ac:dyDescent="0.3">
      <c r="B4" s="28" t="s">
        <v>100</v>
      </c>
      <c r="C4" s="28" t="s">
        <v>101</v>
      </c>
    </row>
    <row r="5" spans="1:6" x14ac:dyDescent="0.3">
      <c r="A5" s="63">
        <v>32933</v>
      </c>
      <c r="B5" s="72">
        <v>0.55919703021653899</v>
      </c>
      <c r="C5" s="72">
        <v>0.55547965213623796</v>
      </c>
      <c r="E5" s="42"/>
      <c r="F5" s="42"/>
    </row>
    <row r="6" spans="1:6" x14ac:dyDescent="0.3">
      <c r="A6" s="63">
        <v>33025</v>
      </c>
      <c r="B6" s="72">
        <v>0.55871990939582405</v>
      </c>
      <c r="C6" s="72">
        <v>0.55515327447541596</v>
      </c>
      <c r="E6" s="42"/>
      <c r="F6" s="42"/>
    </row>
    <row r="7" spans="1:6" x14ac:dyDescent="0.3">
      <c r="A7" s="63">
        <v>33117</v>
      </c>
      <c r="B7" s="72">
        <v>0.55770473612369698</v>
      </c>
      <c r="C7" s="72">
        <v>0.55482708831173799</v>
      </c>
      <c r="E7" s="42"/>
      <c r="F7" s="42"/>
    </row>
    <row r="8" spans="1:6" x14ac:dyDescent="0.3">
      <c r="A8" s="63">
        <v>33208</v>
      </c>
      <c r="B8" s="72">
        <v>0.56497120841111603</v>
      </c>
      <c r="C8" s="72">
        <v>0.55450151669440195</v>
      </c>
      <c r="E8" s="42"/>
      <c r="F8" s="42"/>
    </row>
    <row r="9" spans="1:6" x14ac:dyDescent="0.3">
      <c r="A9" s="63">
        <v>33298</v>
      </c>
      <c r="B9" s="72">
        <v>0.54707724404798397</v>
      </c>
      <c r="C9" s="72">
        <v>0.55417714028415499</v>
      </c>
      <c r="E9" s="42"/>
      <c r="F9" s="42"/>
    </row>
    <row r="10" spans="1:6" x14ac:dyDescent="0.3">
      <c r="A10" s="63">
        <v>33390</v>
      </c>
      <c r="B10" s="72">
        <v>0.53671208074321497</v>
      </c>
      <c r="C10" s="72">
        <v>0.55385476299101299</v>
      </c>
      <c r="E10" s="42"/>
      <c r="F10" s="42"/>
    </row>
    <row r="11" spans="1:6" x14ac:dyDescent="0.3">
      <c r="A11" s="63">
        <v>33482</v>
      </c>
      <c r="B11" s="72">
        <v>0.53665630835139699</v>
      </c>
      <c r="C11" s="72">
        <v>0.55353537979842404</v>
      </c>
      <c r="E11" s="42"/>
      <c r="F11" s="42"/>
    </row>
    <row r="12" spans="1:6" x14ac:dyDescent="0.3">
      <c r="A12" s="63">
        <v>33573</v>
      </c>
      <c r="B12" s="72">
        <v>0.53157615168292804</v>
      </c>
      <c r="C12" s="72">
        <v>0.55322009605175404</v>
      </c>
      <c r="E12" s="42"/>
      <c r="F12" s="42"/>
    </row>
    <row r="13" spans="1:6" x14ac:dyDescent="0.3">
      <c r="A13" s="63">
        <v>33664</v>
      </c>
      <c r="B13" s="72">
        <v>0.53216698602400203</v>
      </c>
      <c r="C13" s="72">
        <v>0.55291015165229096</v>
      </c>
      <c r="E13" s="42"/>
      <c r="F13" s="42"/>
    </row>
    <row r="14" spans="1:6" x14ac:dyDescent="0.3">
      <c r="A14" s="63">
        <v>33756</v>
      </c>
      <c r="B14" s="72">
        <v>0.52559623039014702</v>
      </c>
      <c r="C14" s="72">
        <v>0.55260680711128496</v>
      </c>
      <c r="E14" s="42"/>
      <c r="F14" s="42"/>
    </row>
    <row r="15" spans="1:6" x14ac:dyDescent="0.3">
      <c r="A15" s="63">
        <v>33848</v>
      </c>
      <c r="B15" s="72">
        <v>0.52184722316519105</v>
      </c>
      <c r="C15" s="72">
        <v>0.55231139183204503</v>
      </c>
      <c r="E15" s="42"/>
      <c r="F15" s="42"/>
    </row>
    <row r="16" spans="1:6" x14ac:dyDescent="0.3">
      <c r="A16" s="63">
        <v>33939</v>
      </c>
      <c r="B16" s="72">
        <v>0.52568196016263102</v>
      </c>
      <c r="C16" s="72">
        <v>0.55202523865914699</v>
      </c>
      <c r="E16" s="42"/>
      <c r="F16" s="42"/>
    </row>
    <row r="17" spans="1:6" x14ac:dyDescent="0.3">
      <c r="A17" s="63">
        <v>34029</v>
      </c>
      <c r="B17" s="72">
        <v>0.52009890974471795</v>
      </c>
      <c r="C17" s="72">
        <v>0.55174976054491498</v>
      </c>
      <c r="E17" s="42"/>
      <c r="F17" s="42"/>
    </row>
    <row r="18" spans="1:6" x14ac:dyDescent="0.3">
      <c r="A18" s="63">
        <v>34121</v>
      </c>
      <c r="B18" s="72">
        <v>0.52458369484101697</v>
      </c>
      <c r="C18" s="72">
        <v>0.55148647387164595</v>
      </c>
      <c r="E18" s="42"/>
      <c r="F18" s="42"/>
    </row>
    <row r="19" spans="1:6" x14ac:dyDescent="0.3">
      <c r="A19" s="63">
        <v>34213</v>
      </c>
      <c r="B19" s="72">
        <v>0.52497786232596799</v>
      </c>
      <c r="C19" s="72">
        <v>0.55123678483473804</v>
      </c>
      <c r="E19" s="42"/>
      <c r="F19" s="42"/>
    </row>
    <row r="20" spans="1:6" x14ac:dyDescent="0.3">
      <c r="A20" s="63">
        <v>34304</v>
      </c>
      <c r="B20" s="72">
        <v>0.52762334449118997</v>
      </c>
      <c r="C20" s="72">
        <v>0.55100193002827402</v>
      </c>
      <c r="E20" s="42"/>
      <c r="F20" s="42"/>
    </row>
    <row r="21" spans="1:6" x14ac:dyDescent="0.3">
      <c r="A21" s="63">
        <v>34394</v>
      </c>
      <c r="B21" s="72">
        <v>0.53461236391831901</v>
      </c>
      <c r="C21" s="72">
        <v>0.55078285579266595</v>
      </c>
      <c r="E21" s="42"/>
      <c r="F21" s="42"/>
    </row>
    <row r="22" spans="1:6" x14ac:dyDescent="0.3">
      <c r="A22" s="63">
        <v>34486</v>
      </c>
      <c r="B22" s="72">
        <v>0.53922312646995096</v>
      </c>
      <c r="C22" s="72">
        <v>0.55058026112668002</v>
      </c>
      <c r="E22" s="42"/>
      <c r="F22" s="42"/>
    </row>
    <row r="23" spans="1:6" x14ac:dyDescent="0.3">
      <c r="A23" s="63">
        <v>34578</v>
      </c>
      <c r="B23" s="72">
        <v>0.54333492354953405</v>
      </c>
      <c r="C23" s="72">
        <v>0.550394666375845</v>
      </c>
      <c r="E23" s="42"/>
      <c r="F23" s="42"/>
    </row>
    <row r="24" spans="1:6" x14ac:dyDescent="0.3">
      <c r="A24" s="63">
        <v>34669</v>
      </c>
      <c r="B24" s="72">
        <v>0.54547171487905199</v>
      </c>
      <c r="C24" s="72">
        <v>0.55022652564700303</v>
      </c>
      <c r="E24" s="42"/>
      <c r="F24" s="42"/>
    </row>
    <row r="25" spans="1:6" x14ac:dyDescent="0.3">
      <c r="A25" s="63">
        <v>34759</v>
      </c>
      <c r="B25" s="72">
        <v>0.54738059045589604</v>
      </c>
      <c r="C25" s="72">
        <v>0.55007621815838603</v>
      </c>
      <c r="E25" s="42"/>
      <c r="F25" s="42"/>
    </row>
    <row r="26" spans="1:6" x14ac:dyDescent="0.3">
      <c r="A26" s="63">
        <v>34851</v>
      </c>
      <c r="B26" s="72">
        <v>0.54355552653168004</v>
      </c>
      <c r="C26" s="72">
        <v>0.54994404169151201</v>
      </c>
      <c r="E26" s="42"/>
      <c r="F26" s="42"/>
    </row>
    <row r="27" spans="1:6" x14ac:dyDescent="0.3">
      <c r="A27" s="63">
        <v>34943</v>
      </c>
      <c r="B27" s="72">
        <v>0.54667718054588399</v>
      </c>
      <c r="C27" s="72">
        <v>0.54983021198524795</v>
      </c>
      <c r="E27" s="42"/>
      <c r="F27" s="42"/>
    </row>
    <row r="28" spans="1:6" x14ac:dyDescent="0.3">
      <c r="A28" s="63">
        <v>35034</v>
      </c>
      <c r="B28" s="72">
        <v>0.54708052730169898</v>
      </c>
      <c r="C28" s="72">
        <v>0.54973473800140804</v>
      </c>
      <c r="E28" s="42"/>
      <c r="F28" s="42"/>
    </row>
    <row r="29" spans="1:6" x14ac:dyDescent="0.3">
      <c r="A29" s="63">
        <v>35125</v>
      </c>
      <c r="B29" s="72">
        <v>0.55593227419671898</v>
      </c>
      <c r="C29" s="72">
        <v>0.54965747530269804</v>
      </c>
      <c r="E29" s="42"/>
      <c r="F29" s="42"/>
    </row>
    <row r="30" spans="1:6" x14ac:dyDescent="0.3">
      <c r="A30" s="63">
        <v>35217</v>
      </c>
      <c r="B30" s="72">
        <v>0.55835916790891305</v>
      </c>
      <c r="C30" s="72">
        <v>0.54959815034714798</v>
      </c>
      <c r="E30" s="42"/>
      <c r="F30" s="42"/>
    </row>
    <row r="31" spans="1:6" x14ac:dyDescent="0.3">
      <c r="A31" s="63">
        <v>35309</v>
      </c>
      <c r="B31" s="72">
        <v>0.56033183505747497</v>
      </c>
      <c r="C31" s="72">
        <v>0.54955647397696405</v>
      </c>
      <c r="E31" s="42"/>
      <c r="F31" s="42"/>
    </row>
    <row r="32" spans="1:6" x14ac:dyDescent="0.3">
      <c r="A32" s="63">
        <v>35400</v>
      </c>
      <c r="B32" s="72">
        <v>0.55750392697043805</v>
      </c>
      <c r="C32" s="72">
        <v>0.54953217807777399</v>
      </c>
      <c r="E32" s="42"/>
      <c r="F32" s="42"/>
    </row>
    <row r="33" spans="1:6" x14ac:dyDescent="0.3">
      <c r="A33" s="63">
        <v>35490</v>
      </c>
      <c r="B33" s="72">
        <v>0.55582601333533699</v>
      </c>
      <c r="C33" s="72">
        <v>0.54952506965640802</v>
      </c>
      <c r="E33" s="42"/>
      <c r="F33" s="42"/>
    </row>
    <row r="34" spans="1:6" x14ac:dyDescent="0.3">
      <c r="A34" s="63">
        <v>35582</v>
      </c>
      <c r="B34" s="72">
        <v>0.55964455608680697</v>
      </c>
      <c r="C34" s="72">
        <v>0.549534915019665</v>
      </c>
      <c r="E34" s="42"/>
      <c r="F34" s="42"/>
    </row>
    <row r="35" spans="1:6" x14ac:dyDescent="0.3">
      <c r="A35" s="63">
        <v>35674</v>
      </c>
      <c r="B35" s="72">
        <v>0.55356715985161697</v>
      </c>
      <c r="C35" s="72">
        <v>0.54956153116322604</v>
      </c>
      <c r="E35" s="42"/>
      <c r="F35" s="42"/>
    </row>
    <row r="36" spans="1:6" x14ac:dyDescent="0.3">
      <c r="A36" s="63">
        <v>35765</v>
      </c>
      <c r="B36" s="72">
        <v>0.553572645585234</v>
      </c>
      <c r="C36" s="72">
        <v>0.54960472815898098</v>
      </c>
      <c r="E36" s="42"/>
      <c r="F36" s="42"/>
    </row>
    <row r="37" spans="1:6" x14ac:dyDescent="0.3">
      <c r="A37" s="63">
        <v>35855</v>
      </c>
      <c r="B37" s="72">
        <v>0.55902603577320598</v>
      </c>
      <c r="C37" s="72">
        <v>0.54966429958695495</v>
      </c>
      <c r="E37" s="42"/>
      <c r="F37" s="42"/>
    </row>
    <row r="38" spans="1:6" x14ac:dyDescent="0.3">
      <c r="A38" s="63">
        <v>35947</v>
      </c>
      <c r="B38" s="72">
        <v>0.55446499569271002</v>
      </c>
      <c r="C38" s="72">
        <v>0.54974012645325099</v>
      </c>
      <c r="E38" s="42"/>
      <c r="F38" s="42"/>
    </row>
    <row r="39" spans="1:6" x14ac:dyDescent="0.3">
      <c r="A39" s="63">
        <v>36039</v>
      </c>
      <c r="B39" s="72">
        <v>0.55381975637678404</v>
      </c>
      <c r="C39" s="72">
        <v>0.54983243478773403</v>
      </c>
      <c r="E39" s="42"/>
      <c r="F39" s="42"/>
    </row>
    <row r="40" spans="1:6" x14ac:dyDescent="0.3">
      <c r="A40" s="63">
        <v>36130</v>
      </c>
      <c r="B40" s="72">
        <v>0.55893137058429598</v>
      </c>
      <c r="C40" s="72">
        <v>0.54994172783425999</v>
      </c>
      <c r="E40" s="42"/>
      <c r="F40" s="42"/>
    </row>
    <row r="41" spans="1:6" x14ac:dyDescent="0.3">
      <c r="A41" s="63">
        <v>36220</v>
      </c>
      <c r="B41" s="72">
        <v>0.55602837262833005</v>
      </c>
      <c r="C41" s="72">
        <v>0.55006883672776596</v>
      </c>
      <c r="E41" s="42"/>
      <c r="F41" s="42"/>
    </row>
    <row r="42" spans="1:6" x14ac:dyDescent="0.3">
      <c r="A42" s="63">
        <v>36312</v>
      </c>
      <c r="B42" s="72">
        <v>0.55859342798657896</v>
      </c>
      <c r="C42" s="72">
        <v>0.55021499550821695</v>
      </c>
      <c r="E42" s="42"/>
      <c r="F42" s="42"/>
    </row>
    <row r="43" spans="1:6" x14ac:dyDescent="0.3">
      <c r="A43" s="63">
        <v>36404</v>
      </c>
      <c r="B43" s="72">
        <v>0.558010871528684</v>
      </c>
      <c r="C43" s="72">
        <v>0.55038173268509705</v>
      </c>
      <c r="E43" s="42"/>
      <c r="F43" s="42"/>
    </row>
    <row r="44" spans="1:6" x14ac:dyDescent="0.3">
      <c r="A44" s="63">
        <v>36495</v>
      </c>
      <c r="B44" s="72">
        <v>0.55486535624871403</v>
      </c>
      <c r="C44" s="72">
        <v>0.55057091324699403</v>
      </c>
      <c r="E44" s="42"/>
      <c r="F44" s="42"/>
    </row>
    <row r="45" spans="1:6" x14ac:dyDescent="0.3">
      <c r="A45" s="63">
        <v>36586</v>
      </c>
      <c r="B45" s="72">
        <v>0.54732323814480799</v>
      </c>
      <c r="C45" s="72">
        <v>0.550784505723109</v>
      </c>
      <c r="E45" s="42"/>
      <c r="F45" s="42"/>
    </row>
    <row r="46" spans="1:6" x14ac:dyDescent="0.3">
      <c r="A46" s="63">
        <v>36678</v>
      </c>
      <c r="B46" s="72">
        <v>0.55123314061288997</v>
      </c>
      <c r="C46" s="72">
        <v>0.551024467435559</v>
      </c>
      <c r="E46" s="42"/>
      <c r="F46" s="42"/>
    </row>
    <row r="47" spans="1:6" x14ac:dyDescent="0.3">
      <c r="A47" s="63">
        <v>36770</v>
      </c>
      <c r="B47" s="72">
        <v>0.54912009462810996</v>
      </c>
      <c r="C47" s="72">
        <v>0.55129252111716998</v>
      </c>
      <c r="E47" s="42"/>
      <c r="F47" s="42"/>
    </row>
    <row r="48" spans="1:6" x14ac:dyDescent="0.3">
      <c r="A48" s="63">
        <v>36861</v>
      </c>
      <c r="B48" s="72">
        <v>0.54057923955124298</v>
      </c>
      <c r="C48" s="72">
        <v>0.55159031122532798</v>
      </c>
      <c r="E48" s="42"/>
      <c r="F48" s="42"/>
    </row>
    <row r="49" spans="1:6" x14ac:dyDescent="0.3">
      <c r="A49" s="63">
        <v>36951</v>
      </c>
      <c r="B49" s="72">
        <v>0.53652584070362896</v>
      </c>
      <c r="C49" s="72">
        <v>0.55191940596471301</v>
      </c>
      <c r="E49" s="42"/>
      <c r="F49" s="42"/>
    </row>
    <row r="50" spans="1:6" x14ac:dyDescent="0.3">
      <c r="A50" s="63">
        <v>37043</v>
      </c>
      <c r="B50" s="72">
        <v>0.540474404146147</v>
      </c>
      <c r="C50" s="72">
        <v>0.55228119212034998</v>
      </c>
      <c r="E50" s="42"/>
      <c r="F50" s="42"/>
    </row>
    <row r="51" spans="1:6" x14ac:dyDescent="0.3">
      <c r="A51" s="63">
        <v>37135</v>
      </c>
      <c r="B51" s="72">
        <v>0.54238367580693503</v>
      </c>
      <c r="C51" s="72">
        <v>0.55267684345101198</v>
      </c>
      <c r="E51" s="42"/>
      <c r="F51" s="42"/>
    </row>
    <row r="52" spans="1:6" x14ac:dyDescent="0.3">
      <c r="A52" s="63">
        <v>37226</v>
      </c>
      <c r="B52" s="72">
        <v>0.54100621294345297</v>
      </c>
      <c r="C52" s="72">
        <v>0.55310733440344595</v>
      </c>
      <c r="E52" s="42"/>
      <c r="F52" s="42"/>
    </row>
    <row r="53" spans="1:6" x14ac:dyDescent="0.3">
      <c r="A53" s="63">
        <v>37316</v>
      </c>
      <c r="B53" s="72">
        <v>0.533579659606356</v>
      </c>
      <c r="C53" s="72">
        <v>0.55357348650545402</v>
      </c>
      <c r="E53" s="42"/>
      <c r="F53" s="42"/>
    </row>
    <row r="54" spans="1:6" x14ac:dyDescent="0.3">
      <c r="A54" s="63">
        <v>37408</v>
      </c>
      <c r="B54" s="72">
        <v>0.54279279947673498</v>
      </c>
      <c r="C54" s="72">
        <v>0.55407587054167795</v>
      </c>
      <c r="E54" s="42"/>
      <c r="F54" s="42"/>
    </row>
    <row r="55" spans="1:6" x14ac:dyDescent="0.3">
      <c r="A55" s="63">
        <v>37500</v>
      </c>
      <c r="B55" s="72">
        <v>0.54311728776984702</v>
      </c>
      <c r="C55" s="72">
        <v>0.55461465175764202</v>
      </c>
      <c r="E55" s="42"/>
      <c r="F55" s="42"/>
    </row>
    <row r="56" spans="1:6" x14ac:dyDescent="0.3">
      <c r="A56" s="63">
        <v>37591</v>
      </c>
      <c r="B56" s="72">
        <v>0.54657478709421503</v>
      </c>
      <c r="C56" s="72">
        <v>0.55518971810462403</v>
      </c>
      <c r="E56" s="42"/>
      <c r="F56" s="42"/>
    </row>
    <row r="57" spans="1:6" x14ac:dyDescent="0.3">
      <c r="A57" s="63">
        <v>37681</v>
      </c>
      <c r="B57" s="72">
        <v>0.55151336598419298</v>
      </c>
      <c r="C57" s="72">
        <v>0.55580066037953602</v>
      </c>
      <c r="E57" s="42"/>
      <c r="F57" s="42"/>
    </row>
    <row r="58" spans="1:6" x14ac:dyDescent="0.3">
      <c r="A58" s="63">
        <v>37773</v>
      </c>
      <c r="B58" s="72">
        <v>0.55204202486175902</v>
      </c>
      <c r="C58" s="72">
        <v>0.556446784317979</v>
      </c>
      <c r="E58" s="42"/>
      <c r="F58" s="42"/>
    </row>
    <row r="59" spans="1:6" x14ac:dyDescent="0.3">
      <c r="A59" s="63">
        <v>37865</v>
      </c>
      <c r="B59" s="72">
        <v>0.55444349245933899</v>
      </c>
      <c r="C59" s="72">
        <v>0.55712723409614895</v>
      </c>
      <c r="E59" s="42"/>
      <c r="F59" s="42"/>
    </row>
    <row r="60" spans="1:6" x14ac:dyDescent="0.3">
      <c r="A60" s="63">
        <v>37956</v>
      </c>
      <c r="B60" s="72">
        <v>0.561394887220943</v>
      </c>
      <c r="C60" s="72">
        <v>0.55784103829222798</v>
      </c>
      <c r="E60" s="42"/>
      <c r="F60" s="42"/>
    </row>
    <row r="61" spans="1:6" x14ac:dyDescent="0.3">
      <c r="A61" s="63">
        <v>38047</v>
      </c>
      <c r="B61" s="72">
        <v>0.56708751670323498</v>
      </c>
      <c r="C61" s="72">
        <v>0.558587020796811</v>
      </c>
      <c r="E61" s="42"/>
      <c r="F61" s="42"/>
    </row>
    <row r="62" spans="1:6" x14ac:dyDescent="0.3">
      <c r="A62" s="63">
        <v>38139</v>
      </c>
      <c r="B62" s="72">
        <v>0.56124014334280303</v>
      </c>
      <c r="C62" s="72">
        <v>0.55936388336936804</v>
      </c>
      <c r="E62" s="42"/>
      <c r="F62" s="42"/>
    </row>
    <row r="63" spans="1:6" x14ac:dyDescent="0.3">
      <c r="A63" s="63">
        <v>38231</v>
      </c>
      <c r="B63" s="72">
        <v>0.57238962198791699</v>
      </c>
      <c r="C63" s="72">
        <v>0.56017022196242405</v>
      </c>
      <c r="E63" s="42"/>
      <c r="F63" s="42"/>
    </row>
    <row r="64" spans="1:6" x14ac:dyDescent="0.3">
      <c r="A64" s="63">
        <v>38322</v>
      </c>
      <c r="B64" s="72">
        <v>0.57193196040579297</v>
      </c>
      <c r="C64" s="72">
        <v>0.561004386551475</v>
      </c>
      <c r="E64" s="42"/>
      <c r="F64" s="42"/>
    </row>
    <row r="65" spans="1:6" x14ac:dyDescent="0.3">
      <c r="A65" s="63">
        <v>38412</v>
      </c>
      <c r="B65" s="72">
        <v>0.56912956757725996</v>
      </c>
      <c r="C65" s="72">
        <v>0.561864763523511</v>
      </c>
      <c r="E65" s="42"/>
      <c r="F65" s="42"/>
    </row>
    <row r="66" spans="1:6" x14ac:dyDescent="0.3">
      <c r="A66" s="63">
        <v>38504</v>
      </c>
      <c r="B66" s="72">
        <v>0.57816217465807795</v>
      </c>
      <c r="C66" s="72">
        <v>0.56274979558423299</v>
      </c>
      <c r="E66" s="42"/>
      <c r="F66" s="42"/>
    </row>
    <row r="67" spans="1:6" x14ac:dyDescent="0.3">
      <c r="A67" s="63">
        <v>38596</v>
      </c>
      <c r="B67" s="72">
        <v>0.57453025050865603</v>
      </c>
      <c r="C67" s="72">
        <v>0.56365787713476401</v>
      </c>
      <c r="E67" s="42"/>
      <c r="F67" s="42"/>
    </row>
    <row r="68" spans="1:6" x14ac:dyDescent="0.3">
      <c r="A68" s="63">
        <v>38687</v>
      </c>
      <c r="B68" s="72">
        <v>0.57763262227742296</v>
      </c>
      <c r="C68" s="72">
        <v>0.56458740366506299</v>
      </c>
      <c r="E68" s="42"/>
      <c r="F68" s="42"/>
    </row>
    <row r="69" spans="1:6" x14ac:dyDescent="0.3">
      <c r="A69" s="63">
        <v>38777</v>
      </c>
      <c r="B69" s="72">
        <v>0.577910707422715</v>
      </c>
      <c r="C69" s="72">
        <v>0.56553673625948297</v>
      </c>
      <c r="E69" s="42"/>
      <c r="F69" s="42"/>
    </row>
    <row r="70" spans="1:6" x14ac:dyDescent="0.3">
      <c r="A70" s="63">
        <v>38869</v>
      </c>
      <c r="B70" s="72">
        <v>0.57428677284899199</v>
      </c>
      <c r="C70" s="72">
        <v>0.56650435603722804</v>
      </c>
      <c r="E70" s="42"/>
      <c r="F70" s="42"/>
    </row>
    <row r="71" spans="1:6" x14ac:dyDescent="0.3">
      <c r="A71" s="63">
        <v>38961</v>
      </c>
      <c r="B71" s="72">
        <v>0.57569645406965197</v>
      </c>
      <c r="C71" s="72">
        <v>0.56748874912306302</v>
      </c>
      <c r="E71" s="42"/>
      <c r="F71" s="42"/>
    </row>
    <row r="72" spans="1:6" x14ac:dyDescent="0.3">
      <c r="A72" s="63">
        <v>39052</v>
      </c>
      <c r="B72" s="72">
        <v>0.58243668858785402</v>
      </c>
      <c r="C72" s="72">
        <v>0.56848833314454805</v>
      </c>
      <c r="D72" s="82"/>
      <c r="E72" s="42"/>
      <c r="F72" s="42"/>
    </row>
    <row r="73" spans="1:6" x14ac:dyDescent="0.3">
      <c r="A73" s="63">
        <v>39142</v>
      </c>
      <c r="B73" s="72">
        <v>0.58598242083760699</v>
      </c>
      <c r="C73" s="72">
        <v>0.56950145943501496</v>
      </c>
      <c r="D73" s="82"/>
      <c r="E73" s="42"/>
      <c r="F73" s="42"/>
    </row>
    <row r="74" spans="1:6" x14ac:dyDescent="0.3">
      <c r="A74" s="63">
        <v>39234</v>
      </c>
      <c r="B74" s="72">
        <v>0.58782260731119396</v>
      </c>
      <c r="C74" s="72">
        <v>0.57052652470172205</v>
      </c>
      <c r="D74" s="82"/>
      <c r="E74" s="42"/>
      <c r="F74" s="42"/>
    </row>
    <row r="75" spans="1:6" x14ac:dyDescent="0.3">
      <c r="A75" s="63">
        <v>39326</v>
      </c>
      <c r="B75" s="72">
        <v>0.58869319234218398</v>
      </c>
      <c r="C75" s="72">
        <v>0.57156195693626999</v>
      </c>
      <c r="D75" s="82"/>
      <c r="E75" s="42"/>
      <c r="F75" s="42"/>
    </row>
    <row r="76" spans="1:6" x14ac:dyDescent="0.3">
      <c r="A76" s="63">
        <v>39417</v>
      </c>
      <c r="B76" s="72">
        <v>0.588180332541548</v>
      </c>
      <c r="C76" s="72">
        <v>0.57260620229798698</v>
      </c>
      <c r="D76" s="82"/>
      <c r="E76" s="42"/>
      <c r="F76" s="42"/>
    </row>
    <row r="77" spans="1:6" x14ac:dyDescent="0.3">
      <c r="A77" s="63">
        <v>39508</v>
      </c>
      <c r="B77" s="72">
        <v>0.59385845979112495</v>
      </c>
      <c r="C77" s="72">
        <v>0.573657656752248</v>
      </c>
      <c r="D77" s="82"/>
      <c r="E77" s="42"/>
      <c r="F77" s="42"/>
    </row>
    <row r="78" spans="1:6" x14ac:dyDescent="0.3">
      <c r="A78" s="63">
        <v>39600</v>
      </c>
      <c r="B78" s="72">
        <v>0.58182019479772895</v>
      </c>
      <c r="C78" s="72">
        <v>0.57471465176270498</v>
      </c>
      <c r="E78" s="42"/>
      <c r="F78" s="42"/>
    </row>
    <row r="79" spans="1:6" x14ac:dyDescent="0.3">
      <c r="A79" s="63">
        <v>39692</v>
      </c>
      <c r="B79" s="72">
        <v>0.57986356802512895</v>
      </c>
      <c r="C79" s="72">
        <v>0.57577561712452696</v>
      </c>
      <c r="E79" s="42"/>
      <c r="F79" s="42"/>
    </row>
    <row r="80" spans="1:6" x14ac:dyDescent="0.3">
      <c r="A80" s="63">
        <v>39783</v>
      </c>
      <c r="B80" s="72">
        <v>0.57776430301844495</v>
      </c>
      <c r="C80" s="72">
        <v>0.57683892936203496</v>
      </c>
      <c r="E80" s="42"/>
      <c r="F80" s="42"/>
    </row>
    <row r="81" spans="1:6" x14ac:dyDescent="0.3">
      <c r="A81" s="63">
        <v>39873</v>
      </c>
      <c r="B81" s="72">
        <v>0.56234762357339296</v>
      </c>
      <c r="C81" s="72">
        <v>0.57790294093261196</v>
      </c>
      <c r="E81" s="42"/>
      <c r="F81" s="42"/>
    </row>
    <row r="82" spans="1:6" x14ac:dyDescent="0.3">
      <c r="A82" s="63">
        <v>39965</v>
      </c>
      <c r="B82" s="72">
        <v>0.57135220190860103</v>
      </c>
      <c r="C82" s="72">
        <v>0.57896601087194</v>
      </c>
      <c r="E82" s="42"/>
      <c r="F82" s="42"/>
    </row>
    <row r="83" spans="1:6" x14ac:dyDescent="0.3">
      <c r="A83" s="63">
        <v>40057</v>
      </c>
      <c r="B83" s="72">
        <v>0.57261269869670095</v>
      </c>
      <c r="C83" s="72">
        <v>0.58002635382481305</v>
      </c>
      <c r="E83" s="42"/>
      <c r="F83" s="42"/>
    </row>
    <row r="84" spans="1:6" x14ac:dyDescent="0.3">
      <c r="A84" s="63">
        <v>40148</v>
      </c>
      <c r="B84" s="72">
        <v>0.57579276925979905</v>
      </c>
      <c r="C84" s="72">
        <v>0.58108224605710401</v>
      </c>
      <c r="E84" s="42"/>
      <c r="F84" s="42"/>
    </row>
    <row r="85" spans="1:6" x14ac:dyDescent="0.3">
      <c r="A85" s="63">
        <v>40238</v>
      </c>
      <c r="B85" s="72">
        <v>0.57928080643823598</v>
      </c>
      <c r="C85" s="72">
        <v>0.58213203113648904</v>
      </c>
      <c r="E85" s="42"/>
      <c r="F85" s="42"/>
    </row>
    <row r="86" spans="1:6" x14ac:dyDescent="0.3">
      <c r="A86" s="63">
        <v>40330</v>
      </c>
      <c r="B86" s="72">
        <v>0.58018613781830397</v>
      </c>
      <c r="C86" s="72">
        <v>0.58317408302538298</v>
      </c>
      <c r="E86" s="42"/>
      <c r="F86" s="42"/>
    </row>
    <row r="87" spans="1:6" x14ac:dyDescent="0.3">
      <c r="A87" s="63">
        <v>40422</v>
      </c>
      <c r="B87" s="72">
        <v>0.57852720348019004</v>
      </c>
      <c r="C87" s="72">
        <v>0.58420687452633302</v>
      </c>
      <c r="E87" s="42"/>
      <c r="F87" s="42"/>
    </row>
    <row r="88" spans="1:6" x14ac:dyDescent="0.3">
      <c r="A88" s="63">
        <v>40513</v>
      </c>
      <c r="B88" s="72">
        <v>0.57621321687585403</v>
      </c>
      <c r="C88" s="72">
        <v>0.58522892210658295</v>
      </c>
      <c r="E88" s="42"/>
      <c r="F88" s="42"/>
    </row>
    <row r="89" spans="1:6" x14ac:dyDescent="0.3">
      <c r="A89" s="63">
        <v>40603</v>
      </c>
      <c r="B89" s="72">
        <v>0.57826980297006703</v>
      </c>
      <c r="C89" s="72">
        <v>0.58623879924531497</v>
      </c>
      <c r="E89" s="42"/>
      <c r="F89" s="42"/>
    </row>
    <row r="90" spans="1:6" x14ac:dyDescent="0.3">
      <c r="A90" s="63">
        <v>40695</v>
      </c>
      <c r="B90" s="72">
        <v>0.580627055834401</v>
      </c>
      <c r="C90" s="72">
        <v>0.58723519607116703</v>
      </c>
    </row>
    <row r="91" spans="1:6" x14ac:dyDescent="0.3">
      <c r="A91" s="63">
        <v>40787</v>
      </c>
      <c r="B91" s="72">
        <v>0.58613516161597901</v>
      </c>
      <c r="C91" s="72">
        <v>0.58821686733310796</v>
      </c>
    </row>
    <row r="92" spans="1:6" x14ac:dyDescent="0.3">
      <c r="A92" s="63">
        <v>40878</v>
      </c>
      <c r="B92" s="72">
        <v>0.58598820178226896</v>
      </c>
      <c r="C92" s="72">
        <v>0.58918264050922997</v>
      </c>
    </row>
    <row r="93" spans="1:6" x14ac:dyDescent="0.3">
      <c r="A93" s="63">
        <v>40969</v>
      </c>
      <c r="B93" s="72">
        <v>0.58824227106773797</v>
      </c>
      <c r="C93" s="72">
        <v>0.59013146202941502</v>
      </c>
    </row>
    <row r="94" spans="1:6" x14ac:dyDescent="0.3">
      <c r="A94" s="63">
        <v>41061</v>
      </c>
      <c r="B94" s="72">
        <v>0.58503300384059798</v>
      </c>
      <c r="C94" s="72">
        <v>0.59106238060744498</v>
      </c>
    </row>
    <row r="95" spans="1:6" x14ac:dyDescent="0.3">
      <c r="A95" s="63">
        <v>41153</v>
      </c>
      <c r="B95" s="72">
        <v>0.58136066802739905</v>
      </c>
      <c r="C95" s="72">
        <v>0.59197453400347499</v>
      </c>
    </row>
    <row r="96" spans="1:6" x14ac:dyDescent="0.3">
      <c r="A96" s="63">
        <v>41244</v>
      </c>
      <c r="B96" s="72">
        <v>0.58532719609157802</v>
      </c>
      <c r="C96" s="72">
        <v>0.59286710367241202</v>
      </c>
    </row>
    <row r="97" spans="1:3" x14ac:dyDescent="0.3">
      <c r="A97" s="63">
        <v>41334</v>
      </c>
      <c r="B97" s="72">
        <v>0.58759817737702102</v>
      </c>
      <c r="C97" s="72">
        <v>0.59373927660394199</v>
      </c>
    </row>
    <row r="98" spans="1:3" x14ac:dyDescent="0.3">
      <c r="A98" s="63">
        <v>41426</v>
      </c>
      <c r="B98" s="72">
        <v>0.59137866274268602</v>
      </c>
      <c r="C98" s="72">
        <v>0.59459020549818398</v>
      </c>
    </row>
    <row r="99" spans="1:3" x14ac:dyDescent="0.3">
      <c r="A99" s="63">
        <v>41518</v>
      </c>
      <c r="B99" s="72">
        <v>0.58967415341003804</v>
      </c>
      <c r="C99" s="72">
        <v>0.595419128133307</v>
      </c>
    </row>
    <row r="100" spans="1:3" x14ac:dyDescent="0.3">
      <c r="A100" s="63">
        <v>41609</v>
      </c>
      <c r="B100" s="72">
        <v>0.59147559875804501</v>
      </c>
      <c r="C100" s="72">
        <v>0.59622539664310203</v>
      </c>
    </row>
    <row r="101" spans="1:3" x14ac:dyDescent="0.3">
      <c r="A101" s="63">
        <v>41699</v>
      </c>
      <c r="B101" s="72">
        <v>0.59212997292304503</v>
      </c>
      <c r="C101" s="72">
        <v>0.59700842440523705</v>
      </c>
    </row>
    <row r="102" spans="1:3" x14ac:dyDescent="0.3">
      <c r="A102" s="63">
        <v>41791</v>
      </c>
      <c r="B102" s="72">
        <v>0.59026110225727002</v>
      </c>
      <c r="C102" s="72">
        <v>0.59776776530160003</v>
      </c>
    </row>
    <row r="103" spans="1:3" x14ac:dyDescent="0.3">
      <c r="A103" s="63">
        <v>41883</v>
      </c>
      <c r="B103" s="72">
        <v>0.59378667952874398</v>
      </c>
      <c r="C103" s="72">
        <v>0.59850303418724904</v>
      </c>
    </row>
    <row r="104" spans="1:3" x14ac:dyDescent="0.3">
      <c r="A104" s="63">
        <v>41974</v>
      </c>
      <c r="B104" s="72">
        <v>0.59183425205971896</v>
      </c>
      <c r="C104" s="72">
        <v>0.59921387747135901</v>
      </c>
    </row>
    <row r="105" spans="1:3" x14ac:dyDescent="0.3">
      <c r="A105" s="63">
        <v>42064</v>
      </c>
      <c r="B105" s="72">
        <v>0.59400909463221696</v>
      </c>
      <c r="C105" s="72">
        <v>0.59989996240620302</v>
      </c>
    </row>
    <row r="106" spans="1:3" x14ac:dyDescent="0.3">
      <c r="A106" s="63">
        <v>42156</v>
      </c>
      <c r="B106" s="72">
        <v>0.59429064201294202</v>
      </c>
      <c r="C106" s="72">
        <v>0.60056083986145903</v>
      </c>
    </row>
    <row r="107" spans="1:3" x14ac:dyDescent="0.3">
      <c r="A107" s="63">
        <v>42248</v>
      </c>
      <c r="B107" s="72">
        <v>0.59568998698470998</v>
      </c>
      <c r="C107" s="72">
        <v>0.60119602727754295</v>
      </c>
    </row>
    <row r="108" spans="1:3" x14ac:dyDescent="0.3">
      <c r="A108" s="63">
        <v>42339</v>
      </c>
      <c r="B108" s="72">
        <v>0.60011449125097804</v>
      </c>
      <c r="C108" s="72">
        <v>0.60180500871077502</v>
      </c>
    </row>
    <row r="109" spans="1:3" x14ac:dyDescent="0.3">
      <c r="A109" s="63">
        <v>42430</v>
      </c>
      <c r="B109" s="72">
        <v>0.59820244286893198</v>
      </c>
      <c r="C109" s="72">
        <v>0.60238721883758395</v>
      </c>
    </row>
    <row r="110" spans="1:3" x14ac:dyDescent="0.3">
      <c r="A110" s="63">
        <v>42522</v>
      </c>
      <c r="B110" s="72">
        <v>0.60689001486435601</v>
      </c>
      <c r="C110" s="72">
        <v>0.60294208714943398</v>
      </c>
    </row>
    <row r="111" spans="1:3" x14ac:dyDescent="0.3">
      <c r="A111" s="63">
        <v>42614</v>
      </c>
      <c r="B111" s="72">
        <v>0.611151999483311</v>
      </c>
      <c r="C111" s="72">
        <v>0.60346894552503105</v>
      </c>
    </row>
    <row r="112" spans="1:3" x14ac:dyDescent="0.3">
      <c r="A112" s="63">
        <v>42705</v>
      </c>
      <c r="B112" s="72">
        <v>0.61173819353709002</v>
      </c>
      <c r="C112" s="72">
        <v>0.60396714550680397</v>
      </c>
    </row>
    <row r="113" spans="1:5" x14ac:dyDescent="0.3">
      <c r="A113" s="63">
        <v>42795</v>
      </c>
      <c r="B113" s="72">
        <v>0.61327292500369901</v>
      </c>
      <c r="C113" s="72">
        <v>0.60443613733244095</v>
      </c>
    </row>
    <row r="114" spans="1:5" x14ac:dyDescent="0.3">
      <c r="A114" s="63">
        <v>42887</v>
      </c>
      <c r="B114" s="72">
        <v>0.61456901450526502</v>
      </c>
      <c r="C114" s="72">
        <v>0.60487551393947703</v>
      </c>
    </row>
    <row r="115" spans="1:5" x14ac:dyDescent="0.3">
      <c r="A115" s="63">
        <v>42979</v>
      </c>
      <c r="B115" s="72">
        <v>0.615930335972388</v>
      </c>
      <c r="C115" s="72">
        <v>0.60528499999999996</v>
      </c>
    </row>
    <row r="116" spans="1:5" x14ac:dyDescent="0.3">
      <c r="A116" s="63">
        <v>43070</v>
      </c>
      <c r="B116" s="72">
        <v>0.61886701147887302</v>
      </c>
      <c r="C116" s="72">
        <v>0.6056646</v>
      </c>
      <c r="E116" s="72"/>
    </row>
    <row r="117" spans="1:5" x14ac:dyDescent="0.3">
      <c r="A117" s="63">
        <v>43160</v>
      </c>
      <c r="B117" s="72">
        <v>0.61928080845001898</v>
      </c>
      <c r="C117" s="72">
        <v>0.60601439999999995</v>
      </c>
    </row>
    <row r="118" spans="1:5" x14ac:dyDescent="0.3">
      <c r="A118" s="63">
        <v>43252</v>
      </c>
      <c r="B118" s="72">
        <v>0.61910756622297902</v>
      </c>
      <c r="C118" s="72">
        <v>0.60633479999999995</v>
      </c>
    </row>
    <row r="119" spans="1:5" x14ac:dyDescent="0.3">
      <c r="A119" s="63">
        <v>43344</v>
      </c>
      <c r="B119" s="72">
        <v>0.62011223950346095</v>
      </c>
      <c r="C119" s="72">
        <v>0.60662629999999995</v>
      </c>
    </row>
    <row r="120" spans="1:5" x14ac:dyDescent="0.3">
      <c r="A120" s="63">
        <v>43435</v>
      </c>
      <c r="B120" s="72">
        <v>0.62011715662368905</v>
      </c>
      <c r="C120" s="72">
        <v>0.60688960000000003</v>
      </c>
    </row>
    <row r="121" spans="1:5" x14ac:dyDescent="0.3">
      <c r="A121" s="63">
        <v>43525</v>
      </c>
      <c r="B121" s="72">
        <v>0.62002249790122599</v>
      </c>
      <c r="C121" s="72">
        <v>0.60712569999999999</v>
      </c>
    </row>
    <row r="122" spans="1:5" x14ac:dyDescent="0.3">
      <c r="A122" s="63">
        <v>43617</v>
      </c>
      <c r="B122" s="72">
        <v>0.619588797064068</v>
      </c>
      <c r="C122" s="72">
        <v>0.60733530000000002</v>
      </c>
    </row>
    <row r="123" spans="1:5" x14ac:dyDescent="0.3">
      <c r="A123" s="63">
        <v>43709</v>
      </c>
      <c r="B123" s="72">
        <v>0.61898157064108195</v>
      </c>
      <c r="C123" s="72">
        <v>0.60751949999999999</v>
      </c>
    </row>
    <row r="124" spans="1:5" x14ac:dyDescent="0.3">
      <c r="A124" s="63">
        <v>43800</v>
      </c>
      <c r="B124" s="72">
        <v>0.61799296174190899</v>
      </c>
      <c r="C124" s="72">
        <v>0.60767939999999998</v>
      </c>
    </row>
    <row r="125" spans="1:5" x14ac:dyDescent="0.3">
      <c r="A125" s="63">
        <v>43891</v>
      </c>
      <c r="B125" s="72">
        <v>0.61699267116102996</v>
      </c>
      <c r="C125" s="72">
        <v>0.60781609999999997</v>
      </c>
    </row>
    <row r="126" spans="1:5" x14ac:dyDescent="0.3">
      <c r="A126" s="63">
        <v>43983</v>
      </c>
      <c r="B126" s="72">
        <v>0.616077630929175</v>
      </c>
      <c r="C126" s="72">
        <v>0.60793079999999999</v>
      </c>
    </row>
    <row r="127" spans="1:5" x14ac:dyDescent="0.3">
      <c r="A127" s="63">
        <v>44075</v>
      </c>
      <c r="B127" s="72">
        <v>0.61530547046131501</v>
      </c>
      <c r="C127" s="72">
        <v>0.60802469999999997</v>
      </c>
    </row>
    <row r="128" spans="1:5" x14ac:dyDescent="0.3">
      <c r="A128" s="63">
        <v>44166</v>
      </c>
      <c r="B128" s="72">
        <v>0.61464934302584295</v>
      </c>
      <c r="C128" s="72">
        <v>0.6080989</v>
      </c>
    </row>
    <row r="129" spans="1:3" x14ac:dyDescent="0.3">
      <c r="A129" s="63">
        <v>44256</v>
      </c>
      <c r="B129" s="72">
        <v>0.61405462613936901</v>
      </c>
      <c r="C129" s="72">
        <v>0.60815470000000005</v>
      </c>
    </row>
    <row r="130" spans="1:3" x14ac:dyDescent="0.3">
      <c r="A130" s="63">
        <v>44348</v>
      </c>
      <c r="B130" s="72">
        <v>0.61351721077021903</v>
      </c>
      <c r="C130" s="72">
        <v>0.60819319999999999</v>
      </c>
    </row>
    <row r="131" spans="1:3" x14ac:dyDescent="0.3">
      <c r="A131" s="63">
        <v>44440</v>
      </c>
      <c r="B131" s="72">
        <v>0.612908918953743</v>
      </c>
      <c r="C131" s="72">
        <v>0.60821559999999997</v>
      </c>
    </row>
    <row r="132" spans="1:3" x14ac:dyDescent="0.3">
      <c r="A132" s="63">
        <v>44531</v>
      </c>
      <c r="B132" s="72">
        <v>0.61225683080906901</v>
      </c>
      <c r="C132" s="72">
        <v>0.60822319999999996</v>
      </c>
    </row>
    <row r="133" spans="1:3" x14ac:dyDescent="0.3">
      <c r="A133" s="63">
        <v>44621</v>
      </c>
      <c r="B133" s="72">
        <v>0.61158205265309795</v>
      </c>
      <c r="C133" s="72">
        <v>0.60821700000000001</v>
      </c>
    </row>
    <row r="134" spans="1:3" x14ac:dyDescent="0.3">
      <c r="A134" s="63">
        <v>44713</v>
      </c>
      <c r="B134" s="72">
        <v>0.61094715465251903</v>
      </c>
      <c r="C134" s="72">
        <v>0.60819809999999996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H17"/>
  <sheetViews>
    <sheetView workbookViewId="0">
      <selection activeCell="B16" sqref="B16"/>
    </sheetView>
  </sheetViews>
  <sheetFormatPr defaultColWidth="9.140625" defaultRowHeight="16.5" x14ac:dyDescent="0.3"/>
  <cols>
    <col min="1" max="1" width="2.7109375" style="3" customWidth="1"/>
    <col min="2" max="2" width="52" style="3" customWidth="1"/>
    <col min="3" max="16384" width="9.140625" style="3"/>
  </cols>
  <sheetData>
    <row r="1" spans="2:8" ht="33" x14ac:dyDescent="0.3">
      <c r="B1" s="4" t="s">
        <v>367</v>
      </c>
      <c r="C1" s="5"/>
      <c r="D1" s="6"/>
      <c r="E1" s="5"/>
      <c r="F1" s="6"/>
    </row>
    <row r="2" spans="2:8" x14ac:dyDescent="0.3">
      <c r="B2" s="7" t="s">
        <v>368</v>
      </c>
      <c r="C2" s="5"/>
      <c r="D2" s="8"/>
      <c r="E2" s="5"/>
      <c r="F2" s="8"/>
    </row>
    <row r="3" spans="2:8" x14ac:dyDescent="0.3">
      <c r="B3" s="492" t="s">
        <v>6</v>
      </c>
      <c r="C3" s="9">
        <v>2017</v>
      </c>
      <c r="D3" s="9">
        <v>2018</v>
      </c>
      <c r="E3" s="9">
        <v>2019</v>
      </c>
      <c r="F3" s="9">
        <v>2020</v>
      </c>
      <c r="G3" s="9">
        <v>2021</v>
      </c>
      <c r="H3" s="9">
        <v>2022</v>
      </c>
    </row>
    <row r="4" spans="2:8" ht="17.25" thickBot="1" x14ac:dyDescent="0.35">
      <c r="B4" s="493"/>
      <c r="C4" s="10" t="s">
        <v>7</v>
      </c>
      <c r="D4" s="10" t="s">
        <v>8</v>
      </c>
      <c r="E4" s="10" t="s">
        <v>8</v>
      </c>
      <c r="F4" s="10" t="s">
        <v>8</v>
      </c>
      <c r="G4" s="10" t="s">
        <v>8</v>
      </c>
      <c r="H4" s="10" t="s">
        <v>8</v>
      </c>
    </row>
    <row r="5" spans="2:8" x14ac:dyDescent="0.3">
      <c r="B5" s="11" t="s">
        <v>9</v>
      </c>
      <c r="C5" s="12"/>
      <c r="D5" s="12"/>
      <c r="E5" s="12"/>
      <c r="F5" s="12"/>
      <c r="G5" s="12"/>
      <c r="H5" s="13"/>
    </row>
    <row r="6" spans="2:8" x14ac:dyDescent="0.3">
      <c r="B6" s="14" t="s">
        <v>10</v>
      </c>
      <c r="C6" s="15">
        <v>3.3</v>
      </c>
      <c r="D6" s="15">
        <v>2.8</v>
      </c>
      <c r="E6" s="15">
        <v>3.3</v>
      </c>
      <c r="F6" s="15">
        <v>3.4</v>
      </c>
      <c r="G6" s="15">
        <v>2.7</v>
      </c>
      <c r="H6" s="16">
        <v>2.5</v>
      </c>
    </row>
    <row r="7" spans="2:8" x14ac:dyDescent="0.3">
      <c r="B7" s="14" t="s">
        <v>11</v>
      </c>
      <c r="C7" s="15">
        <v>1.2</v>
      </c>
      <c r="D7" s="15">
        <v>0.7</v>
      </c>
      <c r="E7" s="15">
        <v>1.3</v>
      </c>
      <c r="F7" s="15">
        <v>1.7</v>
      </c>
      <c r="G7" s="15">
        <v>1.3</v>
      </c>
      <c r="H7" s="16">
        <v>1.3</v>
      </c>
    </row>
    <row r="8" spans="2:8" x14ac:dyDescent="0.3">
      <c r="B8" s="17" t="s">
        <v>12</v>
      </c>
      <c r="C8" s="18">
        <v>5</v>
      </c>
      <c r="D8" s="18">
        <v>4.5</v>
      </c>
      <c r="E8" s="15">
        <v>4.4000000000000004</v>
      </c>
      <c r="F8" s="15">
        <v>4.0999999999999996</v>
      </c>
      <c r="G8" s="15">
        <v>4.0999999999999996</v>
      </c>
      <c r="H8" s="16">
        <v>4.2</v>
      </c>
    </row>
    <row r="9" spans="2:8" x14ac:dyDescent="0.3">
      <c r="B9" s="17" t="s">
        <v>13</v>
      </c>
      <c r="C9" s="15">
        <v>1.4</v>
      </c>
      <c r="D9" s="15">
        <v>1.5</v>
      </c>
      <c r="E9" s="15">
        <v>1.4</v>
      </c>
      <c r="F9" s="15">
        <v>1.7</v>
      </c>
      <c r="G9" s="15">
        <v>1.9</v>
      </c>
      <c r="H9" s="19">
        <v>2</v>
      </c>
    </row>
    <row r="10" spans="2:8" ht="17.25" thickBot="1" x14ac:dyDescent="0.35">
      <c r="B10" s="20" t="s">
        <v>14</v>
      </c>
      <c r="C10" s="21">
        <v>-2.7</v>
      </c>
      <c r="D10" s="21">
        <v>-2.6</v>
      </c>
      <c r="E10" s="21">
        <v>-3.1</v>
      </c>
      <c r="F10" s="21">
        <v>-3</v>
      </c>
      <c r="G10" s="21">
        <v>-3</v>
      </c>
      <c r="H10" s="22">
        <v>-3.1</v>
      </c>
    </row>
    <row r="11" spans="2:8" x14ac:dyDescent="0.3">
      <c r="B11" s="11" t="s">
        <v>15</v>
      </c>
      <c r="C11" s="23"/>
      <c r="D11" s="23"/>
      <c r="E11" s="23"/>
      <c r="F11" s="23"/>
      <c r="G11" s="23"/>
      <c r="H11" s="24"/>
    </row>
    <row r="12" spans="2:8" x14ac:dyDescent="0.3">
      <c r="B12" s="17" t="s">
        <v>16</v>
      </c>
      <c r="C12" s="24">
        <v>27.6</v>
      </c>
      <c r="D12" s="24">
        <v>27.3</v>
      </c>
      <c r="E12" s="24">
        <v>27.5</v>
      </c>
      <c r="F12" s="24">
        <v>27.8</v>
      </c>
      <c r="G12" s="24">
        <v>28.1</v>
      </c>
      <c r="H12" s="24">
        <v>28.3</v>
      </c>
    </row>
    <row r="13" spans="2:8" x14ac:dyDescent="0.3">
      <c r="B13" s="17" t="s">
        <v>17</v>
      </c>
      <c r="C13" s="24">
        <v>27.8</v>
      </c>
      <c r="D13" s="24">
        <v>28.1</v>
      </c>
      <c r="E13" s="24">
        <v>28.5</v>
      </c>
      <c r="F13" s="24">
        <v>28.2</v>
      </c>
      <c r="G13" s="24">
        <v>28.3</v>
      </c>
      <c r="H13" s="25">
        <v>28</v>
      </c>
    </row>
    <row r="14" spans="2:8" ht="33" x14ac:dyDescent="0.3">
      <c r="B14" s="17" t="s">
        <v>18</v>
      </c>
      <c r="C14" s="24">
        <v>1.5</v>
      </c>
      <c r="D14" s="24">
        <v>1.1000000000000001</v>
      </c>
      <c r="E14" s="24">
        <v>1.2</v>
      </c>
      <c r="F14" s="24">
        <v>1.7</v>
      </c>
      <c r="G14" s="24">
        <v>1.7</v>
      </c>
      <c r="H14" s="24">
        <v>2.1</v>
      </c>
    </row>
    <row r="15" spans="2:8" x14ac:dyDescent="0.3">
      <c r="B15" s="17" t="s">
        <v>19</v>
      </c>
      <c r="C15" s="24">
        <v>0.9</v>
      </c>
      <c r="D15" s="24">
        <v>-0.4</v>
      </c>
      <c r="E15" s="24">
        <v>-1.3</v>
      </c>
      <c r="F15" s="24">
        <v>-0.5</v>
      </c>
      <c r="G15" s="24">
        <v>-0.6</v>
      </c>
      <c r="H15" s="24">
        <v>0.2</v>
      </c>
    </row>
    <row r="16" spans="2:8" ht="33" x14ac:dyDescent="0.3">
      <c r="B16" s="17" t="s">
        <v>20</v>
      </c>
      <c r="C16" s="24">
        <v>21.7</v>
      </c>
      <c r="D16" s="24">
        <v>20.8</v>
      </c>
      <c r="E16" s="25">
        <v>21.1</v>
      </c>
      <c r="F16" s="24">
        <v>20.6</v>
      </c>
      <c r="G16" s="24">
        <v>20.2</v>
      </c>
      <c r="H16" s="25">
        <v>19.100000000000001</v>
      </c>
    </row>
    <row r="17" spans="2:8" ht="17.25" thickBot="1" x14ac:dyDescent="0.35">
      <c r="B17" s="20" t="s">
        <v>21</v>
      </c>
      <c r="C17" s="26">
        <v>40.299999999999997</v>
      </c>
      <c r="D17" s="26">
        <v>40.4</v>
      </c>
      <c r="E17" s="26">
        <v>40.9</v>
      </c>
      <c r="F17" s="26">
        <v>41.7</v>
      </c>
      <c r="G17" s="26">
        <v>42.7</v>
      </c>
      <c r="H17" s="26">
        <v>44.2</v>
      </c>
    </row>
  </sheetData>
  <mergeCells count="1">
    <mergeCell ref="B3:B4"/>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O51"/>
  <sheetViews>
    <sheetView zoomScaleNormal="100" workbookViewId="0">
      <selection activeCell="F35" sqref="F35"/>
    </sheetView>
  </sheetViews>
  <sheetFormatPr defaultColWidth="9.140625" defaultRowHeight="16.5" x14ac:dyDescent="0.3"/>
  <cols>
    <col min="1" max="1" width="9.140625" style="28"/>
    <col min="2" max="2" width="13.85546875" style="28" customWidth="1"/>
    <col min="3" max="3" width="15.28515625" style="28" customWidth="1"/>
    <col min="4" max="4" width="59.42578125" style="28" bestFit="1" customWidth="1"/>
    <col min="5" max="5" width="10.28515625" style="28" customWidth="1"/>
    <col min="6" max="6" width="9.140625" style="28"/>
    <col min="7" max="7" width="12.140625" style="32" customWidth="1"/>
    <col min="8" max="8" width="10.7109375" style="32" customWidth="1"/>
    <col min="9" max="9" width="9.42578125" style="32" bestFit="1" customWidth="1"/>
    <col min="10" max="10" width="17.42578125" style="32" customWidth="1"/>
    <col min="11" max="11" width="15.5703125" style="32" customWidth="1"/>
    <col min="12" max="12" width="10.42578125" style="28" bestFit="1" customWidth="1"/>
    <col min="13" max="16384" width="9.140625" style="28"/>
  </cols>
  <sheetData>
    <row r="1" spans="1:15" x14ac:dyDescent="0.3">
      <c r="A1" s="80" t="s">
        <v>102</v>
      </c>
      <c r="B1" s="7"/>
      <c r="C1" s="7"/>
      <c r="D1" s="83"/>
    </row>
    <row r="2" spans="1:15" x14ac:dyDescent="0.3">
      <c r="A2" s="61" t="s">
        <v>80</v>
      </c>
      <c r="B2" s="7"/>
      <c r="C2" s="7"/>
      <c r="D2" s="83"/>
    </row>
    <row r="4" spans="1:15" ht="15" customHeight="1" x14ac:dyDescent="0.3">
      <c r="A4" s="32"/>
      <c r="I4" s="84"/>
    </row>
    <row r="5" spans="1:15" ht="14.45" customHeight="1" x14ac:dyDescent="0.3">
      <c r="A5" s="85"/>
      <c r="B5" s="86" t="s">
        <v>103</v>
      </c>
      <c r="C5" s="87" t="s">
        <v>82</v>
      </c>
      <c r="D5" s="88" t="s">
        <v>104</v>
      </c>
      <c r="I5" s="67"/>
      <c r="J5" s="67"/>
      <c r="K5" s="84"/>
      <c r="L5" s="32"/>
    </row>
    <row r="6" spans="1:15" x14ac:dyDescent="0.3">
      <c r="A6" s="85"/>
      <c r="B6" s="86"/>
      <c r="C6" s="87"/>
      <c r="D6" s="87"/>
      <c r="I6" s="73"/>
      <c r="J6" s="28"/>
      <c r="K6" s="89"/>
      <c r="L6" s="32"/>
    </row>
    <row r="7" spans="1:15" x14ac:dyDescent="0.3">
      <c r="A7" s="89">
        <v>42156</v>
      </c>
      <c r="B7" s="70">
        <v>245.01900000000001</v>
      </c>
      <c r="C7" s="70">
        <v>243.083</v>
      </c>
      <c r="D7" s="64">
        <f>B7-C7</f>
        <v>1.936000000000007</v>
      </c>
      <c r="I7" s="73"/>
      <c r="J7" s="28"/>
      <c r="K7" s="89"/>
      <c r="L7" s="32"/>
      <c r="O7" s="70"/>
    </row>
    <row r="8" spans="1:15" x14ac:dyDescent="0.3">
      <c r="A8" s="89">
        <v>42248</v>
      </c>
      <c r="B8" s="70">
        <v>248.15100000000001</v>
      </c>
      <c r="C8" s="70">
        <v>245.56200000000001</v>
      </c>
      <c r="D8" s="64"/>
      <c r="I8" s="73"/>
      <c r="J8" s="28"/>
      <c r="K8" s="89"/>
      <c r="L8" s="32"/>
      <c r="O8" s="70"/>
    </row>
    <row r="9" spans="1:15" x14ac:dyDescent="0.3">
      <c r="A9" s="89">
        <v>42339</v>
      </c>
      <c r="B9" s="70">
        <v>251.02199999999999</v>
      </c>
      <c r="C9" s="70">
        <v>247.67500000000001</v>
      </c>
      <c r="D9" s="64"/>
      <c r="I9" s="73"/>
      <c r="J9" s="28"/>
      <c r="L9" s="76"/>
      <c r="O9" s="70"/>
    </row>
    <row r="10" spans="1:15" x14ac:dyDescent="0.3">
      <c r="A10" s="89">
        <v>42430</v>
      </c>
      <c r="B10" s="70">
        <v>254.65899999999999</v>
      </c>
      <c r="C10" s="70">
        <v>250.69</v>
      </c>
      <c r="D10" s="64"/>
      <c r="I10" s="73"/>
      <c r="J10" s="28"/>
      <c r="L10" s="90"/>
      <c r="O10" s="70"/>
    </row>
    <row r="11" spans="1:15" x14ac:dyDescent="0.3">
      <c r="A11" s="89">
        <v>42522</v>
      </c>
      <c r="B11" s="70">
        <v>257.73599999999999</v>
      </c>
      <c r="C11" s="70">
        <v>253.21700000000001</v>
      </c>
      <c r="D11" s="64">
        <f>B11-C11</f>
        <v>4.518999999999977</v>
      </c>
      <c r="I11" s="73"/>
      <c r="J11" s="28"/>
      <c r="L11" s="90"/>
      <c r="O11" s="70"/>
    </row>
    <row r="12" spans="1:15" x14ac:dyDescent="0.3">
      <c r="A12" s="89">
        <v>42614</v>
      </c>
      <c r="B12" s="70">
        <v>261.09199999999998</v>
      </c>
      <c r="C12" s="70">
        <v>256.21899999999999</v>
      </c>
      <c r="D12" s="64"/>
      <c r="I12" s="73"/>
      <c r="J12" s="28"/>
      <c r="L12" s="90"/>
      <c r="O12" s="70"/>
    </row>
    <row r="13" spans="1:15" x14ac:dyDescent="0.3">
      <c r="A13" s="89">
        <v>42705</v>
      </c>
      <c r="B13" s="70">
        <v>265.98200000000003</v>
      </c>
      <c r="C13" s="70">
        <v>260.67399999999998</v>
      </c>
      <c r="D13" s="64"/>
      <c r="I13" s="73"/>
      <c r="J13" s="28"/>
      <c r="L13" s="91"/>
      <c r="O13" s="70"/>
    </row>
    <row r="14" spans="1:15" x14ac:dyDescent="0.3">
      <c r="A14" s="89">
        <v>42795</v>
      </c>
      <c r="B14" s="70">
        <v>270.15699999999998</v>
      </c>
      <c r="C14" s="70">
        <v>264.59100000000001</v>
      </c>
      <c r="D14" s="64"/>
      <c r="I14" s="73"/>
      <c r="J14" s="28"/>
      <c r="L14" s="91"/>
      <c r="O14" s="70"/>
    </row>
    <row r="15" spans="1:15" x14ac:dyDescent="0.3">
      <c r="A15" s="89">
        <v>42887</v>
      </c>
      <c r="B15" s="70">
        <v>274.22000000000003</v>
      </c>
      <c r="C15" s="70">
        <v>268.02499999999998</v>
      </c>
      <c r="D15" s="64">
        <f>B15-C15</f>
        <v>6.19500000000005</v>
      </c>
      <c r="I15" s="73"/>
      <c r="J15" s="28"/>
      <c r="L15" s="91"/>
      <c r="O15" s="70"/>
    </row>
    <row r="16" spans="1:15" x14ac:dyDescent="0.3">
      <c r="A16" s="89">
        <v>42979</v>
      </c>
      <c r="B16" s="70">
        <v>279.18299999999999</v>
      </c>
      <c r="C16" s="70">
        <v>272.00102345060702</v>
      </c>
      <c r="D16" s="64"/>
      <c r="I16" s="73"/>
      <c r="J16" s="28"/>
      <c r="L16" s="91"/>
      <c r="O16" s="70"/>
    </row>
    <row r="17" spans="1:15" x14ac:dyDescent="0.3">
      <c r="A17" s="89">
        <v>43070</v>
      </c>
      <c r="B17" s="70">
        <v>283.44299999999998</v>
      </c>
      <c r="C17" s="70">
        <v>274.89085071472005</v>
      </c>
      <c r="D17" s="64"/>
      <c r="I17" s="73"/>
      <c r="J17" s="28"/>
      <c r="L17" s="91"/>
      <c r="O17" s="70"/>
    </row>
    <row r="18" spans="1:15" x14ac:dyDescent="0.3">
      <c r="A18" s="89">
        <v>43160</v>
      </c>
      <c r="B18" s="70">
        <v>287.21076312665895</v>
      </c>
      <c r="C18" s="70">
        <v>277.75942139419402</v>
      </c>
      <c r="D18" s="64"/>
      <c r="I18" s="73"/>
      <c r="J18" s="28"/>
      <c r="L18" s="91"/>
      <c r="O18" s="70"/>
    </row>
    <row r="19" spans="1:15" x14ac:dyDescent="0.3">
      <c r="A19" s="89">
        <v>43252</v>
      </c>
      <c r="B19" s="70">
        <v>291.019724689989</v>
      </c>
      <c r="C19" s="70">
        <v>281.41341505646898</v>
      </c>
      <c r="D19" s="64">
        <f>B19-C19</f>
        <v>9.6063096335200271</v>
      </c>
      <c r="I19" s="73"/>
      <c r="J19" s="28"/>
      <c r="L19" s="76"/>
      <c r="O19" s="70"/>
    </row>
    <row r="20" spans="1:15" x14ac:dyDescent="0.3">
      <c r="A20" s="89">
        <v>43344</v>
      </c>
      <c r="B20" s="70">
        <v>293.88979047165395</v>
      </c>
      <c r="C20" s="70">
        <v>284.56271314513702</v>
      </c>
      <c r="D20" s="64"/>
      <c r="I20" s="73"/>
      <c r="J20" s="28"/>
      <c r="L20" s="76"/>
      <c r="O20" s="70"/>
    </row>
    <row r="21" spans="1:15" x14ac:dyDescent="0.3">
      <c r="A21" s="89">
        <v>43435</v>
      </c>
      <c r="B21" s="70">
        <v>296.81328836248599</v>
      </c>
      <c r="C21" s="70">
        <v>288.35136333067601</v>
      </c>
      <c r="D21" s="64"/>
      <c r="I21" s="73"/>
      <c r="J21" s="28"/>
      <c r="L21" s="76"/>
      <c r="O21" s="70"/>
    </row>
    <row r="22" spans="1:15" x14ac:dyDescent="0.3">
      <c r="A22" s="89">
        <v>43525</v>
      </c>
      <c r="B22" s="70">
        <v>300.57789918124297</v>
      </c>
      <c r="C22" s="70">
        <v>292.275160358459</v>
      </c>
      <c r="D22" s="64"/>
      <c r="I22" s="73"/>
      <c r="J22" s="28"/>
      <c r="L22" s="76"/>
      <c r="O22" s="70"/>
    </row>
    <row r="23" spans="1:15" x14ac:dyDescent="0.3">
      <c r="A23" s="89">
        <v>43617</v>
      </c>
      <c r="B23" s="70">
        <v>304.59131459062098</v>
      </c>
      <c r="C23" s="70">
        <v>296.19080646592198</v>
      </c>
      <c r="D23" s="64">
        <f>B23-C23</f>
        <v>8.4005081246990017</v>
      </c>
      <c r="I23" s="73"/>
      <c r="J23" s="28"/>
      <c r="L23" s="76"/>
      <c r="O23" s="70"/>
    </row>
    <row r="24" spans="1:15" x14ac:dyDescent="0.3">
      <c r="A24" s="89">
        <v>43709</v>
      </c>
      <c r="B24" s="70">
        <v>308.68321729530999</v>
      </c>
      <c r="C24" s="70">
        <v>299.98598232481402</v>
      </c>
      <c r="D24" s="64"/>
      <c r="I24" s="73"/>
      <c r="J24" s="28"/>
      <c r="L24" s="76"/>
      <c r="O24" s="70"/>
    </row>
    <row r="25" spans="1:15" x14ac:dyDescent="0.3">
      <c r="A25" s="89">
        <v>43800</v>
      </c>
      <c r="B25" s="70">
        <v>312.62427864765499</v>
      </c>
      <c r="C25" s="70">
        <v>303.67911611755403</v>
      </c>
      <c r="D25" s="64"/>
      <c r="I25" s="73"/>
      <c r="J25" s="28"/>
      <c r="L25" s="76"/>
      <c r="O25" s="70"/>
    </row>
    <row r="26" spans="1:15" x14ac:dyDescent="0.3">
      <c r="A26" s="89">
        <v>43891</v>
      </c>
      <c r="B26" s="70">
        <v>316.35949432382699</v>
      </c>
      <c r="C26" s="70">
        <v>307.34173581690902</v>
      </c>
      <c r="D26" s="64"/>
      <c r="I26" s="73"/>
      <c r="J26" s="28"/>
      <c r="L26" s="76"/>
      <c r="O26" s="70"/>
    </row>
    <row r="27" spans="1:15" x14ac:dyDescent="0.3">
      <c r="A27" s="89">
        <v>43983</v>
      </c>
      <c r="B27" s="70">
        <v>319.97118716191301</v>
      </c>
      <c r="C27" s="70">
        <v>310.98782475315699</v>
      </c>
      <c r="D27" s="64">
        <f>B27-C27</f>
        <v>8.9833624087560224</v>
      </c>
      <c r="I27" s="73"/>
      <c r="J27" s="28"/>
      <c r="L27" s="76"/>
      <c r="O27" s="70"/>
    </row>
    <row r="28" spans="1:15" x14ac:dyDescent="0.3">
      <c r="A28" s="89">
        <v>44075</v>
      </c>
      <c r="B28" s="70">
        <v>323.56589358095596</v>
      </c>
      <c r="C28" s="70">
        <v>314.69771294540101</v>
      </c>
      <c r="I28" s="73"/>
      <c r="J28" s="28"/>
      <c r="L28" s="76"/>
    </row>
    <row r="29" spans="1:15" x14ac:dyDescent="0.3">
      <c r="A29" s="89">
        <v>44166</v>
      </c>
      <c r="B29" s="70">
        <v>327.202426790478</v>
      </c>
      <c r="C29" s="70">
        <v>318.43235161008204</v>
      </c>
      <c r="I29" s="73"/>
      <c r="J29" s="28"/>
      <c r="L29" s="76"/>
    </row>
    <row r="30" spans="1:15" x14ac:dyDescent="0.3">
      <c r="A30" s="89">
        <v>44256</v>
      </c>
      <c r="B30" s="70">
        <v>330.91711839523902</v>
      </c>
      <c r="C30" s="70">
        <v>322.16119743306399</v>
      </c>
      <c r="I30" s="73"/>
      <c r="J30" s="28"/>
      <c r="L30" s="76"/>
    </row>
    <row r="31" spans="1:15" x14ac:dyDescent="0.3">
      <c r="A31" s="89">
        <v>44348</v>
      </c>
      <c r="B31" s="70">
        <v>334.72059419761899</v>
      </c>
      <c r="C31" s="70">
        <v>325.86347555184801</v>
      </c>
      <c r="D31" s="64">
        <f>B31-C31</f>
        <v>8.8571186457709814</v>
      </c>
      <c r="I31" s="73"/>
      <c r="J31" s="28"/>
      <c r="L31" s="76"/>
    </row>
    <row r="32" spans="1:15" x14ac:dyDescent="0.3">
      <c r="A32" s="89">
        <v>44440</v>
      </c>
      <c r="B32" s="70">
        <v>338.54735709880896</v>
      </c>
      <c r="C32" s="70">
        <v>329.465211137099</v>
      </c>
      <c r="I32" s="73"/>
      <c r="J32" s="28"/>
      <c r="L32" s="76"/>
    </row>
    <row r="33" spans="1:12" x14ac:dyDescent="0.3">
      <c r="A33" s="89">
        <v>44531</v>
      </c>
      <c r="B33" s="70">
        <v>342.35165354940398</v>
      </c>
      <c r="C33" s="70">
        <v>332.97253980946601</v>
      </c>
      <c r="I33" s="73"/>
      <c r="J33" s="28"/>
      <c r="L33" s="76"/>
    </row>
    <row r="34" spans="1:12" x14ac:dyDescent="0.3">
      <c r="A34" s="89">
        <v>44621</v>
      </c>
      <c r="B34" s="70">
        <v>346.10302177470203</v>
      </c>
      <c r="C34" s="70">
        <v>336.37108969189399</v>
      </c>
      <c r="I34" s="73"/>
      <c r="J34" s="28"/>
      <c r="L34" s="76"/>
    </row>
    <row r="35" spans="1:12" x14ac:dyDescent="0.3">
      <c r="A35" s="89">
        <v>44713</v>
      </c>
      <c r="B35" s="70">
        <v>349.79194588735101</v>
      </c>
      <c r="C35" s="70">
        <v>339.64293041285401</v>
      </c>
      <c r="D35" s="64">
        <f>B35-C35</f>
        <v>10.149015474496991</v>
      </c>
      <c r="E35" s="75"/>
    </row>
    <row r="36" spans="1:12" x14ac:dyDescent="0.3">
      <c r="B36" s="70"/>
    </row>
    <row r="37" spans="1:12" x14ac:dyDescent="0.3">
      <c r="B37" s="70"/>
    </row>
    <row r="38" spans="1:12" x14ac:dyDescent="0.3">
      <c r="B38" s="70"/>
    </row>
    <row r="39" spans="1:12" x14ac:dyDescent="0.3">
      <c r="B39" s="70"/>
    </row>
    <row r="40" spans="1:12" x14ac:dyDescent="0.3">
      <c r="B40" s="70"/>
    </row>
    <row r="41" spans="1:12" x14ac:dyDescent="0.3">
      <c r="B41" s="70"/>
    </row>
    <row r="42" spans="1:12" x14ac:dyDescent="0.3">
      <c r="B42" s="70"/>
    </row>
    <row r="43" spans="1:12" x14ac:dyDescent="0.3">
      <c r="B43" s="70"/>
    </row>
    <row r="44" spans="1:12" x14ac:dyDescent="0.3">
      <c r="B44" s="70"/>
    </row>
    <row r="45" spans="1:12" x14ac:dyDescent="0.3">
      <c r="B45" s="70"/>
    </row>
    <row r="46" spans="1:12" x14ac:dyDescent="0.3">
      <c r="B46" s="70"/>
    </row>
    <row r="47" spans="1:12" x14ac:dyDescent="0.3">
      <c r="B47" s="70"/>
    </row>
    <row r="48" spans="1:12" x14ac:dyDescent="0.3">
      <c r="B48" s="70"/>
      <c r="I48" s="84"/>
    </row>
    <row r="49" spans="2:2" x14ac:dyDescent="0.3">
      <c r="B49" s="70"/>
    </row>
    <row r="50" spans="2:2" x14ac:dyDescent="0.3">
      <c r="B50" s="70"/>
    </row>
    <row r="51" spans="2:2" x14ac:dyDescent="0.3">
      <c r="B51" s="70"/>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X33"/>
  <sheetViews>
    <sheetView showGridLines="0" zoomScaleNormal="100" zoomScaleSheetLayoutView="100" workbookViewId="0">
      <selection activeCell="N11" sqref="N11"/>
    </sheetView>
  </sheetViews>
  <sheetFormatPr defaultColWidth="9.140625" defaultRowHeight="15" x14ac:dyDescent="0.25"/>
  <cols>
    <col min="1" max="1" width="10" style="99" customWidth="1"/>
    <col min="2" max="2" width="31.85546875" style="99" customWidth="1"/>
    <col min="3" max="8" width="9" style="99" customWidth="1"/>
    <col min="9" max="11" width="9.140625" style="99"/>
    <col min="12" max="12" width="10.42578125" style="99" bestFit="1" customWidth="1"/>
    <col min="13" max="16384" width="9.140625" style="99"/>
  </cols>
  <sheetData>
    <row r="1" spans="1:24" s="92" customFormat="1" ht="16.5" x14ac:dyDescent="0.3">
      <c r="B1" s="93" t="s">
        <v>105</v>
      </c>
      <c r="C1" s="94"/>
      <c r="D1" s="95"/>
      <c r="E1" s="95"/>
      <c r="F1" s="95"/>
      <c r="G1" s="95"/>
      <c r="H1" s="95"/>
      <c r="I1" s="96"/>
    </row>
    <row r="2" spans="1:24" s="92" customFormat="1" ht="16.5" x14ac:dyDescent="0.3">
      <c r="B2" s="97" t="s">
        <v>106</v>
      </c>
      <c r="C2" s="94"/>
      <c r="D2" s="95"/>
      <c r="E2" s="95"/>
      <c r="F2" s="95"/>
      <c r="G2" s="95"/>
      <c r="H2" s="95"/>
      <c r="I2" s="96"/>
    </row>
    <row r="3" spans="1:24" s="92" customFormat="1" x14ac:dyDescent="0.25">
      <c r="C3" s="98"/>
      <c r="D3" s="96"/>
      <c r="E3" s="96"/>
      <c r="F3" s="96"/>
      <c r="G3" s="96"/>
      <c r="H3" s="96"/>
      <c r="I3" s="96"/>
      <c r="R3" s="99"/>
    </row>
    <row r="4" spans="1:24" x14ac:dyDescent="0.25">
      <c r="S4" s="92"/>
      <c r="T4" s="92"/>
      <c r="U4" s="92"/>
      <c r="V4" s="92"/>
      <c r="W4" s="92"/>
      <c r="X4" s="92"/>
    </row>
    <row r="5" spans="1:24" x14ac:dyDescent="0.25">
      <c r="B5" s="100" t="s">
        <v>107</v>
      </c>
      <c r="C5" s="101" t="s">
        <v>108</v>
      </c>
      <c r="D5" s="101" t="s">
        <v>109</v>
      </c>
      <c r="E5" s="101" t="s">
        <v>110</v>
      </c>
      <c r="F5" s="101" t="s">
        <v>111</v>
      </c>
      <c r="G5" s="101" t="s">
        <v>112</v>
      </c>
      <c r="H5" s="101" t="s">
        <v>113</v>
      </c>
      <c r="S5" s="92"/>
      <c r="T5" s="92"/>
      <c r="U5" s="92"/>
      <c r="V5" s="92"/>
      <c r="W5" s="92"/>
      <c r="X5" s="92"/>
    </row>
    <row r="6" spans="1:24" x14ac:dyDescent="0.25">
      <c r="B6" s="102"/>
      <c r="C6" s="103" t="s">
        <v>7</v>
      </c>
      <c r="D6" s="103" t="s">
        <v>8</v>
      </c>
      <c r="E6" s="103" t="s">
        <v>8</v>
      </c>
      <c r="F6" s="103" t="s">
        <v>8</v>
      </c>
      <c r="G6" s="103" t="s">
        <v>8</v>
      </c>
      <c r="H6" s="103" t="s">
        <v>8</v>
      </c>
      <c r="S6" s="92"/>
      <c r="T6" s="92"/>
      <c r="U6" s="92"/>
      <c r="V6" s="92"/>
      <c r="W6" s="92"/>
      <c r="X6" s="92"/>
    </row>
    <row r="7" spans="1:24" ht="6" customHeight="1" x14ac:dyDescent="0.25">
      <c r="B7" s="100"/>
      <c r="C7" s="104"/>
      <c r="D7" s="104"/>
      <c r="E7" s="104"/>
      <c r="F7" s="104"/>
      <c r="G7" s="104"/>
      <c r="H7" s="104"/>
      <c r="N7" s="105"/>
      <c r="O7" s="105"/>
      <c r="S7" s="92"/>
      <c r="T7" s="92"/>
      <c r="U7" s="92"/>
      <c r="V7" s="92"/>
      <c r="W7" s="92"/>
      <c r="X7" s="92"/>
    </row>
    <row r="8" spans="1:24" ht="15" customHeight="1" x14ac:dyDescent="0.25">
      <c r="B8" s="106" t="s">
        <v>114</v>
      </c>
      <c r="C8" s="107"/>
      <c r="D8" s="107"/>
      <c r="E8" s="107"/>
      <c r="F8" s="107"/>
      <c r="G8" s="108"/>
      <c r="H8" s="108"/>
      <c r="N8" s="105"/>
      <c r="O8" s="105"/>
      <c r="S8" s="92"/>
      <c r="T8" s="92"/>
      <c r="U8" s="92"/>
      <c r="V8" s="92"/>
      <c r="W8" s="92"/>
      <c r="X8" s="92"/>
    </row>
    <row r="9" spans="1:24" ht="15" customHeight="1" x14ac:dyDescent="0.25">
      <c r="B9" s="109" t="s">
        <v>16</v>
      </c>
      <c r="C9" s="110">
        <v>75.599999999999994</v>
      </c>
      <c r="D9" s="110">
        <v>79.5</v>
      </c>
      <c r="E9" s="110">
        <v>83.9</v>
      </c>
      <c r="F9" s="110">
        <v>89</v>
      </c>
      <c r="G9" s="110">
        <v>93.9</v>
      </c>
      <c r="H9" s="110">
        <v>99</v>
      </c>
      <c r="J9" s="111"/>
      <c r="K9" s="111"/>
      <c r="L9" s="111"/>
      <c r="M9" s="111"/>
      <c r="N9" s="111"/>
      <c r="O9" s="111"/>
      <c r="P9" s="111"/>
      <c r="S9" s="92"/>
      <c r="T9" s="92"/>
      <c r="U9" s="92"/>
      <c r="V9" s="92"/>
      <c r="W9" s="92"/>
      <c r="X9" s="92"/>
    </row>
    <row r="10" spans="1:24" ht="15" customHeight="1" x14ac:dyDescent="0.25">
      <c r="B10" s="109" t="s">
        <v>17</v>
      </c>
      <c r="C10" s="110">
        <v>76.3</v>
      </c>
      <c r="D10" s="110">
        <v>81.7</v>
      </c>
      <c r="E10" s="110">
        <v>86.7</v>
      </c>
      <c r="F10" s="110">
        <v>90.1</v>
      </c>
      <c r="G10" s="110">
        <v>94.7</v>
      </c>
      <c r="H10" s="110">
        <v>98.1</v>
      </c>
      <c r="J10" s="111"/>
      <c r="K10" s="111"/>
      <c r="L10" s="111"/>
      <c r="M10" s="111"/>
      <c r="N10" s="111"/>
      <c r="O10" s="111"/>
      <c r="P10" s="111"/>
      <c r="S10" s="92"/>
      <c r="T10" s="92"/>
      <c r="U10" s="92"/>
      <c r="V10" s="92"/>
      <c r="W10" s="92"/>
      <c r="X10" s="92"/>
    </row>
    <row r="11" spans="1:24" ht="15.75" customHeight="1" x14ac:dyDescent="0.25">
      <c r="B11" s="109" t="s">
        <v>115</v>
      </c>
      <c r="C11" s="110">
        <v>4.0999999999999996</v>
      </c>
      <c r="D11" s="110">
        <v>3.1</v>
      </c>
      <c r="E11" s="110">
        <v>3.7</v>
      </c>
      <c r="F11" s="110">
        <v>5.4</v>
      </c>
      <c r="G11" s="110">
        <v>5.7</v>
      </c>
      <c r="H11" s="110">
        <v>7.3</v>
      </c>
      <c r="J11" s="111"/>
      <c r="K11" s="111"/>
      <c r="L11" s="111"/>
      <c r="M11" s="111"/>
      <c r="N11" s="111"/>
      <c r="O11" s="111"/>
      <c r="P11" s="111"/>
      <c r="S11" s="92"/>
      <c r="T11" s="92"/>
      <c r="U11" s="92"/>
      <c r="V11" s="92"/>
      <c r="W11" s="92"/>
      <c r="X11" s="92"/>
    </row>
    <row r="12" spans="1:24" ht="15.75" customHeight="1" x14ac:dyDescent="0.25">
      <c r="B12" s="109" t="s">
        <v>19</v>
      </c>
      <c r="C12" s="110">
        <v>2.6</v>
      </c>
      <c r="D12" s="110">
        <v>-1.3</v>
      </c>
      <c r="E12" s="110">
        <v>-3.9</v>
      </c>
      <c r="F12" s="110">
        <v>-1.7</v>
      </c>
      <c r="G12" s="110">
        <v>-1.9</v>
      </c>
      <c r="H12" s="110">
        <v>0.7</v>
      </c>
      <c r="J12" s="111"/>
      <c r="K12" s="111"/>
      <c r="L12" s="111"/>
      <c r="M12" s="111"/>
      <c r="N12" s="111"/>
      <c r="O12" s="111"/>
      <c r="P12" s="111"/>
      <c r="S12" s="92"/>
      <c r="T12" s="92"/>
      <c r="U12" s="92"/>
      <c r="V12" s="92"/>
      <c r="W12" s="92"/>
      <c r="X12" s="92"/>
    </row>
    <row r="13" spans="1:24" ht="15.75" customHeight="1" x14ac:dyDescent="0.25">
      <c r="B13" s="109" t="s">
        <v>116</v>
      </c>
      <c r="C13" s="112">
        <v>59.5</v>
      </c>
      <c r="D13" s="112">
        <v>60.4</v>
      </c>
      <c r="E13" s="112">
        <v>64.2</v>
      </c>
      <c r="F13" s="112">
        <v>65.900000000000006</v>
      </c>
      <c r="G13" s="112">
        <v>67.599999999999994</v>
      </c>
      <c r="H13" s="112">
        <v>67</v>
      </c>
      <c r="J13" s="111"/>
      <c r="K13" s="111"/>
      <c r="L13" s="111"/>
      <c r="M13" s="111"/>
      <c r="N13" s="111"/>
      <c r="O13" s="111"/>
      <c r="P13" s="111"/>
      <c r="S13" s="92"/>
      <c r="T13" s="92"/>
      <c r="U13" s="92"/>
      <c r="V13" s="92"/>
      <c r="W13" s="92"/>
      <c r="X13" s="92"/>
    </row>
    <row r="14" spans="1:24" ht="15.75" customHeight="1" x14ac:dyDescent="0.25">
      <c r="B14" s="109" t="s">
        <v>117</v>
      </c>
      <c r="C14" s="112">
        <v>111.8</v>
      </c>
      <c r="D14" s="112">
        <v>116</v>
      </c>
      <c r="E14" s="112">
        <v>112.9</v>
      </c>
      <c r="F14" s="112">
        <v>117.2</v>
      </c>
      <c r="G14" s="112">
        <v>118.2</v>
      </c>
      <c r="H14" s="112">
        <v>125.4</v>
      </c>
      <c r="I14" s="112"/>
      <c r="J14" s="111"/>
      <c r="K14" s="111"/>
      <c r="L14" s="111"/>
      <c r="M14" s="111"/>
      <c r="N14" s="111"/>
      <c r="O14" s="111"/>
      <c r="P14" s="111"/>
      <c r="S14" s="92"/>
      <c r="T14" s="92"/>
      <c r="U14" s="92"/>
      <c r="V14" s="92"/>
      <c r="W14" s="92"/>
      <c r="X14" s="92"/>
    </row>
    <row r="15" spans="1:24" ht="15.75" customHeight="1" x14ac:dyDescent="0.25">
      <c r="A15" s="105"/>
      <c r="B15" s="113" t="s">
        <v>21</v>
      </c>
      <c r="C15" s="114">
        <v>110.5</v>
      </c>
      <c r="D15" s="114">
        <v>117.6</v>
      </c>
      <c r="E15" s="114">
        <v>124.5</v>
      </c>
      <c r="F15" s="114">
        <v>133.30000000000001</v>
      </c>
      <c r="G15" s="114">
        <v>142.9</v>
      </c>
      <c r="H15" s="114">
        <v>154.69999999999999</v>
      </c>
      <c r="I15" s="115"/>
      <c r="J15" s="111"/>
      <c r="K15" s="111"/>
      <c r="L15" s="111"/>
      <c r="M15" s="111"/>
      <c r="N15" s="111"/>
      <c r="O15" s="111"/>
      <c r="P15" s="111"/>
      <c r="S15" s="92"/>
      <c r="T15" s="92"/>
      <c r="U15" s="92"/>
      <c r="V15" s="92"/>
      <c r="W15" s="92"/>
      <c r="X15" s="92"/>
    </row>
    <row r="16" spans="1:24" ht="13.5" customHeight="1" x14ac:dyDescent="0.25">
      <c r="A16" s="105"/>
      <c r="B16" s="116"/>
      <c r="C16" s="116"/>
      <c r="D16" s="116"/>
      <c r="E16" s="116"/>
      <c r="F16" s="116"/>
      <c r="G16" s="116"/>
      <c r="H16" s="116"/>
      <c r="I16" s="115"/>
      <c r="J16" s="115"/>
      <c r="K16" s="115"/>
      <c r="L16" s="115"/>
      <c r="M16" s="115"/>
      <c r="N16" s="117"/>
      <c r="O16" s="105"/>
      <c r="S16" s="92"/>
      <c r="T16" s="92"/>
      <c r="U16" s="92"/>
      <c r="V16" s="92"/>
      <c r="W16" s="92"/>
      <c r="X16" s="92"/>
    </row>
    <row r="17" spans="1:24" ht="13.5" customHeight="1" x14ac:dyDescent="0.25">
      <c r="A17" s="105"/>
      <c r="B17" s="116" t="s">
        <v>118</v>
      </c>
      <c r="C17" s="118"/>
      <c r="D17" s="116"/>
      <c r="E17" s="116"/>
      <c r="F17" s="116"/>
      <c r="G17" s="116"/>
      <c r="H17" s="116"/>
      <c r="I17" s="115"/>
      <c r="J17" s="115"/>
      <c r="K17" s="115"/>
      <c r="L17" s="115"/>
      <c r="M17" s="115"/>
      <c r="N17" s="117"/>
      <c r="O17" s="105"/>
      <c r="S17" s="92"/>
      <c r="T17" s="92"/>
      <c r="U17" s="92"/>
      <c r="V17" s="92"/>
      <c r="W17" s="92"/>
      <c r="X17" s="92"/>
    </row>
    <row r="18" spans="1:24" ht="13.5" customHeight="1" x14ac:dyDescent="0.25">
      <c r="A18" s="105"/>
      <c r="B18" s="119" t="s">
        <v>16</v>
      </c>
      <c r="C18" s="120">
        <v>27.6</v>
      </c>
      <c r="D18" s="120">
        <v>27.3</v>
      </c>
      <c r="E18" s="120">
        <v>27.5</v>
      </c>
      <c r="F18" s="120">
        <v>27.8</v>
      </c>
      <c r="G18" s="120">
        <v>28.1</v>
      </c>
      <c r="H18" s="120">
        <v>28.3</v>
      </c>
      <c r="I18" s="115"/>
      <c r="J18" s="121"/>
      <c r="K18" s="121"/>
      <c r="L18" s="121"/>
      <c r="M18" s="121"/>
      <c r="N18" s="121"/>
      <c r="O18" s="121"/>
      <c r="P18" s="121"/>
      <c r="S18" s="92"/>
      <c r="T18" s="92"/>
      <c r="U18" s="92"/>
      <c r="V18" s="92"/>
      <c r="W18" s="92"/>
      <c r="X18" s="92"/>
    </row>
    <row r="19" spans="1:24" ht="13.5" customHeight="1" x14ac:dyDescent="0.25">
      <c r="A19" s="105"/>
      <c r="B19" s="119" t="s">
        <v>17</v>
      </c>
      <c r="C19" s="120">
        <v>27.8</v>
      </c>
      <c r="D19" s="120">
        <v>28.1</v>
      </c>
      <c r="E19" s="120">
        <v>28.5</v>
      </c>
      <c r="F19" s="120">
        <v>28.2</v>
      </c>
      <c r="G19" s="120">
        <v>28.3</v>
      </c>
      <c r="H19" s="120">
        <v>28</v>
      </c>
      <c r="I19" s="115"/>
      <c r="J19" s="121"/>
      <c r="K19" s="121"/>
      <c r="L19" s="121"/>
      <c r="M19" s="121"/>
      <c r="N19" s="121"/>
      <c r="O19" s="121"/>
      <c r="P19" s="121"/>
      <c r="S19" s="92"/>
      <c r="T19" s="92"/>
      <c r="U19" s="92"/>
      <c r="V19" s="92"/>
      <c r="W19" s="92"/>
      <c r="X19" s="92"/>
    </row>
    <row r="20" spans="1:24" ht="15.75" customHeight="1" x14ac:dyDescent="0.25">
      <c r="A20" s="105"/>
      <c r="B20" s="122" t="s">
        <v>115</v>
      </c>
      <c r="C20" s="120">
        <v>1.5</v>
      </c>
      <c r="D20" s="120">
        <v>1.1000000000000001</v>
      </c>
      <c r="E20" s="120">
        <v>1.2</v>
      </c>
      <c r="F20" s="120">
        <v>1.7</v>
      </c>
      <c r="G20" s="120">
        <v>1.7</v>
      </c>
      <c r="H20" s="120">
        <v>2.1</v>
      </c>
      <c r="I20" s="123"/>
      <c r="J20" s="121"/>
      <c r="K20" s="121"/>
      <c r="L20" s="121"/>
      <c r="M20" s="121"/>
      <c r="N20" s="121"/>
      <c r="O20" s="121"/>
      <c r="P20" s="121"/>
      <c r="S20" s="92"/>
      <c r="T20" s="92"/>
      <c r="U20" s="92"/>
      <c r="V20" s="92"/>
      <c r="W20" s="92"/>
      <c r="X20" s="92"/>
    </row>
    <row r="21" spans="1:24" ht="15.75" customHeight="1" x14ac:dyDescent="0.25">
      <c r="A21" s="105"/>
      <c r="B21" s="119" t="s">
        <v>19</v>
      </c>
      <c r="C21" s="120">
        <v>0.9</v>
      </c>
      <c r="D21" s="120">
        <v>-0.4</v>
      </c>
      <c r="E21" s="120">
        <v>-1.3</v>
      </c>
      <c r="F21" s="120">
        <v>-0.5</v>
      </c>
      <c r="G21" s="120">
        <v>-0.6</v>
      </c>
      <c r="H21" s="120">
        <v>0.2</v>
      </c>
      <c r="I21" s="123"/>
      <c r="J21" s="121"/>
      <c r="K21" s="121"/>
      <c r="L21" s="121"/>
      <c r="M21" s="121"/>
      <c r="N21" s="121"/>
      <c r="O21" s="121"/>
      <c r="P21" s="121"/>
      <c r="S21" s="92"/>
      <c r="T21" s="92"/>
      <c r="U21" s="92"/>
      <c r="V21" s="92"/>
      <c r="W21" s="92"/>
      <c r="X21" s="92"/>
    </row>
    <row r="22" spans="1:24" ht="15.75" customHeight="1" x14ac:dyDescent="0.25">
      <c r="A22" s="105"/>
      <c r="B22" s="122" t="s">
        <v>116</v>
      </c>
      <c r="C22" s="120">
        <v>21.7</v>
      </c>
      <c r="D22" s="120">
        <v>20.8</v>
      </c>
      <c r="E22" s="120">
        <v>21.1</v>
      </c>
      <c r="F22" s="120">
        <v>20.6</v>
      </c>
      <c r="G22" s="120">
        <v>20.2</v>
      </c>
      <c r="H22" s="120">
        <v>19.100000000000001</v>
      </c>
      <c r="I22" s="123"/>
      <c r="J22" s="121"/>
      <c r="K22" s="121"/>
      <c r="L22" s="121"/>
      <c r="M22" s="121"/>
      <c r="N22" s="121"/>
      <c r="O22" s="121"/>
      <c r="P22" s="121"/>
      <c r="S22" s="92"/>
      <c r="T22" s="92"/>
      <c r="U22" s="92"/>
      <c r="V22" s="92"/>
      <c r="W22" s="92"/>
      <c r="X22" s="92"/>
    </row>
    <row r="23" spans="1:24" ht="15.75" customHeight="1" x14ac:dyDescent="0.25">
      <c r="A23" s="105"/>
      <c r="B23" s="122" t="s">
        <v>117</v>
      </c>
      <c r="C23" s="120">
        <v>40.799999999999997</v>
      </c>
      <c r="D23" s="120">
        <v>39.9</v>
      </c>
      <c r="E23" s="120">
        <v>37.1</v>
      </c>
      <c r="F23" s="120">
        <v>36.6</v>
      </c>
      <c r="G23" s="120">
        <v>35.299999999999997</v>
      </c>
      <c r="H23" s="120">
        <v>35.799999999999997</v>
      </c>
      <c r="I23" s="123"/>
      <c r="J23" s="121"/>
      <c r="K23" s="121"/>
      <c r="L23" s="121"/>
      <c r="M23" s="121"/>
      <c r="N23" s="121"/>
      <c r="O23" s="121"/>
      <c r="P23" s="121"/>
      <c r="S23" s="92"/>
      <c r="T23" s="92"/>
      <c r="U23" s="92"/>
      <c r="V23" s="92"/>
      <c r="W23" s="92"/>
      <c r="X23" s="92"/>
    </row>
    <row r="24" spans="1:24" ht="15.75" customHeight="1" x14ac:dyDescent="0.25">
      <c r="A24" s="105"/>
      <c r="B24" s="124" t="s">
        <v>21</v>
      </c>
      <c r="C24" s="120">
        <v>40.299999999999997</v>
      </c>
      <c r="D24" s="120">
        <v>40.4</v>
      </c>
      <c r="E24" s="120">
        <v>40.9</v>
      </c>
      <c r="F24" s="120">
        <v>41.7</v>
      </c>
      <c r="G24" s="120">
        <v>42.7</v>
      </c>
      <c r="H24" s="120">
        <v>44.2</v>
      </c>
      <c r="I24" s="123"/>
      <c r="J24" s="121"/>
      <c r="K24" s="121"/>
      <c r="L24" s="121"/>
      <c r="M24" s="121"/>
      <c r="N24" s="121"/>
      <c r="O24" s="121"/>
      <c r="P24" s="121"/>
      <c r="S24" s="92"/>
      <c r="T24" s="92"/>
      <c r="U24" s="92"/>
      <c r="V24" s="92"/>
      <c r="W24" s="92"/>
      <c r="X24" s="92"/>
    </row>
    <row r="25" spans="1:24" ht="3" customHeight="1" x14ac:dyDescent="0.25">
      <c r="A25" s="105"/>
      <c r="B25" s="125"/>
      <c r="C25" s="125"/>
      <c r="D25" s="125"/>
      <c r="E25" s="125"/>
      <c r="F25" s="125"/>
      <c r="G25" s="125"/>
      <c r="H25" s="125"/>
      <c r="K25" s="126"/>
      <c r="N25" s="127"/>
      <c r="S25" s="92"/>
      <c r="T25" s="92"/>
      <c r="U25" s="92"/>
      <c r="V25" s="92"/>
      <c r="W25" s="92"/>
      <c r="X25" s="92"/>
    </row>
    <row r="26" spans="1:24" x14ac:dyDescent="0.25">
      <c r="A26" s="105"/>
      <c r="H26" s="105"/>
      <c r="K26" s="126"/>
      <c r="N26" s="127"/>
      <c r="S26" s="92"/>
      <c r="T26" s="92"/>
      <c r="U26" s="92"/>
      <c r="V26" s="92"/>
      <c r="W26" s="92"/>
      <c r="X26" s="92"/>
    </row>
    <row r="27" spans="1:24" x14ac:dyDescent="0.25">
      <c r="B27" s="128" t="s">
        <v>119</v>
      </c>
      <c r="C27" s="129">
        <v>1</v>
      </c>
      <c r="D27" s="128" t="s">
        <v>120</v>
      </c>
      <c r="E27" s="128"/>
      <c r="F27" s="128"/>
      <c r="G27" s="128"/>
      <c r="H27" s="130"/>
      <c r="N27" s="127"/>
      <c r="S27" s="92"/>
      <c r="T27" s="92"/>
      <c r="U27" s="92"/>
      <c r="V27" s="92"/>
      <c r="W27" s="92"/>
      <c r="X27" s="92"/>
    </row>
    <row r="28" spans="1:24" x14ac:dyDescent="0.25">
      <c r="B28" s="128"/>
      <c r="C28" s="129">
        <v>2</v>
      </c>
      <c r="D28" s="128" t="s">
        <v>121</v>
      </c>
      <c r="E28" s="128"/>
      <c r="F28" s="128"/>
      <c r="G28" s="128"/>
      <c r="H28" s="128"/>
      <c r="N28" s="127"/>
      <c r="S28" s="92"/>
      <c r="T28" s="92"/>
      <c r="U28" s="92"/>
      <c r="V28" s="92"/>
      <c r="W28" s="92"/>
      <c r="X28" s="92"/>
    </row>
    <row r="29" spans="1:24" x14ac:dyDescent="0.25">
      <c r="B29" s="128"/>
      <c r="C29" s="128"/>
      <c r="D29" s="128"/>
      <c r="E29" s="128"/>
      <c r="F29" s="128"/>
      <c r="G29" s="128"/>
      <c r="H29" s="128"/>
      <c r="N29" s="127"/>
      <c r="S29" s="92"/>
      <c r="T29" s="92"/>
      <c r="U29" s="92"/>
      <c r="V29" s="92"/>
      <c r="W29" s="92"/>
      <c r="X29" s="92"/>
    </row>
    <row r="30" spans="1:24" x14ac:dyDescent="0.25">
      <c r="B30" s="128"/>
      <c r="C30" s="128"/>
      <c r="D30" s="128"/>
      <c r="E30" s="128"/>
      <c r="F30" s="128"/>
      <c r="G30" s="128"/>
      <c r="H30" s="128"/>
      <c r="S30" s="92"/>
      <c r="T30" s="92"/>
      <c r="U30" s="92"/>
      <c r="V30" s="92"/>
      <c r="W30" s="92"/>
      <c r="X30" s="92"/>
    </row>
    <row r="31" spans="1:24" x14ac:dyDescent="0.25">
      <c r="B31" s="128"/>
      <c r="C31" s="128"/>
      <c r="D31" s="128"/>
      <c r="E31" s="128"/>
      <c r="F31" s="128"/>
      <c r="G31" s="128"/>
      <c r="H31" s="128"/>
    </row>
    <row r="32" spans="1:24" x14ac:dyDescent="0.25">
      <c r="C32" s="131" t="s">
        <v>70</v>
      </c>
    </row>
    <row r="33" spans="3:8" x14ac:dyDescent="0.25">
      <c r="C33" s="132"/>
      <c r="D33" s="132"/>
      <c r="E33" s="132"/>
      <c r="F33" s="132"/>
      <c r="G33" s="132"/>
      <c r="H33" s="132"/>
    </row>
  </sheetData>
  <pageMargins left="0.70866141732283472" right="0.70866141732283472" top="0.74803149606299213" bottom="0.74803149606299213" header="0.31496062992125984" footer="0.31496062992125984"/>
  <pageSetup paperSize="9" scale="6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G15"/>
  <sheetViews>
    <sheetView showGridLines="0" zoomScaleNormal="100" workbookViewId="0">
      <selection activeCell="N11" sqref="N11"/>
    </sheetView>
  </sheetViews>
  <sheetFormatPr defaultRowHeight="15" customHeight="1" x14ac:dyDescent="0.2"/>
  <cols>
    <col min="1" max="1" width="10" style="136" customWidth="1"/>
    <col min="2" max="2" width="19.7109375" style="136" bestFit="1" customWidth="1"/>
    <col min="3" max="7" width="8.42578125" style="136" customWidth="1"/>
    <col min="8" max="241" width="9" style="136"/>
    <col min="242" max="242" width="5.42578125" style="136" customWidth="1"/>
    <col min="243" max="243" width="19.7109375" style="136" bestFit="1" customWidth="1"/>
    <col min="244" max="250" width="8.42578125" style="136" customWidth="1"/>
    <col min="251" max="497" width="9" style="136"/>
    <col min="498" max="498" width="5.42578125" style="136" customWidth="1"/>
    <col min="499" max="499" width="19.7109375" style="136" bestFit="1" customWidth="1"/>
    <col min="500" max="506" width="8.42578125" style="136" customWidth="1"/>
    <col min="507" max="753" width="9" style="136"/>
    <col min="754" max="754" width="5.42578125" style="136" customWidth="1"/>
    <col min="755" max="755" width="19.7109375" style="136" bestFit="1" customWidth="1"/>
    <col min="756" max="762" width="8.42578125" style="136" customWidth="1"/>
    <col min="763" max="1009" width="9" style="136"/>
    <col min="1010" max="1010" width="5.42578125" style="136" customWidth="1"/>
    <col min="1011" max="1011" width="19.7109375" style="136" bestFit="1" customWidth="1"/>
    <col min="1012" max="1018" width="8.42578125" style="136" customWidth="1"/>
    <col min="1019" max="1265" width="9" style="136"/>
    <col min="1266" max="1266" width="5.42578125" style="136" customWidth="1"/>
    <col min="1267" max="1267" width="19.7109375" style="136" bestFit="1" customWidth="1"/>
    <col min="1268" max="1274" width="8.42578125" style="136" customWidth="1"/>
    <col min="1275" max="1521" width="9" style="136"/>
    <col min="1522" max="1522" width="5.42578125" style="136" customWidth="1"/>
    <col min="1523" max="1523" width="19.7109375" style="136" bestFit="1" customWidth="1"/>
    <col min="1524" max="1530" width="8.42578125" style="136" customWidth="1"/>
    <col min="1531" max="1777" width="9" style="136"/>
    <col min="1778" max="1778" width="5.42578125" style="136" customWidth="1"/>
    <col min="1779" max="1779" width="19.7109375" style="136" bestFit="1" customWidth="1"/>
    <col min="1780" max="1786" width="8.42578125" style="136" customWidth="1"/>
    <col min="1787" max="2033" width="9" style="136"/>
    <col min="2034" max="2034" width="5.42578125" style="136" customWidth="1"/>
    <col min="2035" max="2035" width="19.7109375" style="136" bestFit="1" customWidth="1"/>
    <col min="2036" max="2042" width="8.42578125" style="136" customWidth="1"/>
    <col min="2043" max="2289" width="9" style="136"/>
    <col min="2290" max="2290" width="5.42578125" style="136" customWidth="1"/>
    <col min="2291" max="2291" width="19.7109375" style="136" bestFit="1" customWidth="1"/>
    <col min="2292" max="2298" width="8.42578125" style="136" customWidth="1"/>
    <col min="2299" max="2545" width="9" style="136"/>
    <col min="2546" max="2546" width="5.42578125" style="136" customWidth="1"/>
    <col min="2547" max="2547" width="19.7109375" style="136" bestFit="1" customWidth="1"/>
    <col min="2548" max="2554" width="8.42578125" style="136" customWidth="1"/>
    <col min="2555" max="2801" width="9" style="136"/>
    <col min="2802" max="2802" width="5.42578125" style="136" customWidth="1"/>
    <col min="2803" max="2803" width="19.7109375" style="136" bestFit="1" customWidth="1"/>
    <col min="2804" max="2810" width="8.42578125" style="136" customWidth="1"/>
    <col min="2811" max="3057" width="9" style="136"/>
    <col min="3058" max="3058" width="5.42578125" style="136" customWidth="1"/>
    <col min="3059" max="3059" width="19.7109375" style="136" bestFit="1" customWidth="1"/>
    <col min="3060" max="3066" width="8.42578125" style="136" customWidth="1"/>
    <col min="3067" max="3313" width="9" style="136"/>
    <col min="3314" max="3314" width="5.42578125" style="136" customWidth="1"/>
    <col min="3315" max="3315" width="19.7109375" style="136" bestFit="1" customWidth="1"/>
    <col min="3316" max="3322" width="8.42578125" style="136" customWidth="1"/>
    <col min="3323" max="3569" width="9" style="136"/>
    <col min="3570" max="3570" width="5.42578125" style="136" customWidth="1"/>
    <col min="3571" max="3571" width="19.7109375" style="136" bestFit="1" customWidth="1"/>
    <col min="3572" max="3578" width="8.42578125" style="136" customWidth="1"/>
    <col min="3579" max="3825" width="9" style="136"/>
    <col min="3826" max="3826" width="5.42578125" style="136" customWidth="1"/>
    <col min="3827" max="3827" width="19.7109375" style="136" bestFit="1" customWidth="1"/>
    <col min="3828" max="3834" width="8.42578125" style="136" customWidth="1"/>
    <col min="3835" max="4081" width="9" style="136"/>
    <col min="4082" max="4082" width="5.42578125" style="136" customWidth="1"/>
    <col min="4083" max="4083" width="19.7109375" style="136" bestFit="1" customWidth="1"/>
    <col min="4084" max="4090" width="8.42578125" style="136" customWidth="1"/>
    <col min="4091" max="4337" width="9" style="136"/>
    <col min="4338" max="4338" width="5.42578125" style="136" customWidth="1"/>
    <col min="4339" max="4339" width="19.7109375" style="136" bestFit="1" customWidth="1"/>
    <col min="4340" max="4346" width="8.42578125" style="136" customWidth="1"/>
    <col min="4347" max="4593" width="9" style="136"/>
    <col min="4594" max="4594" width="5.42578125" style="136" customWidth="1"/>
    <col min="4595" max="4595" width="19.7109375" style="136" bestFit="1" customWidth="1"/>
    <col min="4596" max="4602" width="8.42578125" style="136" customWidth="1"/>
    <col min="4603" max="4849" width="9" style="136"/>
    <col min="4850" max="4850" width="5.42578125" style="136" customWidth="1"/>
    <col min="4851" max="4851" width="19.7109375" style="136" bestFit="1" customWidth="1"/>
    <col min="4852" max="4858" width="8.42578125" style="136" customWidth="1"/>
    <col min="4859" max="5105" width="9" style="136"/>
    <col min="5106" max="5106" width="5.42578125" style="136" customWidth="1"/>
    <col min="5107" max="5107" width="19.7109375" style="136" bestFit="1" customWidth="1"/>
    <col min="5108" max="5114" width="8.42578125" style="136" customWidth="1"/>
    <col min="5115" max="5361" width="9" style="136"/>
    <col min="5362" max="5362" width="5.42578125" style="136" customWidth="1"/>
    <col min="5363" max="5363" width="19.7109375" style="136" bestFit="1" customWidth="1"/>
    <col min="5364" max="5370" width="8.42578125" style="136" customWidth="1"/>
    <col min="5371" max="5617" width="9" style="136"/>
    <col min="5618" max="5618" width="5.42578125" style="136" customWidth="1"/>
    <col min="5619" max="5619" width="19.7109375" style="136" bestFit="1" customWidth="1"/>
    <col min="5620" max="5626" width="8.42578125" style="136" customWidth="1"/>
    <col min="5627" max="5873" width="9" style="136"/>
    <col min="5874" max="5874" width="5.42578125" style="136" customWidth="1"/>
    <col min="5875" max="5875" width="19.7109375" style="136" bestFit="1" customWidth="1"/>
    <col min="5876" max="5882" width="8.42578125" style="136" customWidth="1"/>
    <col min="5883" max="6129" width="9" style="136"/>
    <col min="6130" max="6130" width="5.42578125" style="136" customWidth="1"/>
    <col min="6131" max="6131" width="19.7109375" style="136" bestFit="1" customWidth="1"/>
    <col min="6132" max="6138" width="8.42578125" style="136" customWidth="1"/>
    <col min="6139" max="6385" width="9" style="136"/>
    <col min="6386" max="6386" width="5.42578125" style="136" customWidth="1"/>
    <col min="6387" max="6387" width="19.7109375" style="136" bestFit="1" customWidth="1"/>
    <col min="6388" max="6394" width="8.42578125" style="136" customWidth="1"/>
    <col min="6395" max="6641" width="9" style="136"/>
    <col min="6642" max="6642" width="5.42578125" style="136" customWidth="1"/>
    <col min="6643" max="6643" width="19.7109375" style="136" bestFit="1" customWidth="1"/>
    <col min="6644" max="6650" width="8.42578125" style="136" customWidth="1"/>
    <col min="6651" max="6897" width="9" style="136"/>
    <col min="6898" max="6898" width="5.42578125" style="136" customWidth="1"/>
    <col min="6899" max="6899" width="19.7109375" style="136" bestFit="1" customWidth="1"/>
    <col min="6900" max="6906" width="8.42578125" style="136" customWidth="1"/>
    <col min="6907" max="7153" width="9" style="136"/>
    <col min="7154" max="7154" width="5.42578125" style="136" customWidth="1"/>
    <col min="7155" max="7155" width="19.7109375" style="136" bestFit="1" customWidth="1"/>
    <col min="7156" max="7162" width="8.42578125" style="136" customWidth="1"/>
    <col min="7163" max="7409" width="9" style="136"/>
    <col min="7410" max="7410" width="5.42578125" style="136" customWidth="1"/>
    <col min="7411" max="7411" width="19.7109375" style="136" bestFit="1" customWidth="1"/>
    <col min="7412" max="7418" width="8.42578125" style="136" customWidth="1"/>
    <col min="7419" max="7665" width="9" style="136"/>
    <col min="7666" max="7666" width="5.42578125" style="136" customWidth="1"/>
    <col min="7667" max="7667" width="19.7109375" style="136" bestFit="1" customWidth="1"/>
    <col min="7668" max="7674" width="8.42578125" style="136" customWidth="1"/>
    <col min="7675" max="7921" width="9" style="136"/>
    <col min="7922" max="7922" width="5.42578125" style="136" customWidth="1"/>
    <col min="7923" max="7923" width="19.7109375" style="136" bestFit="1" customWidth="1"/>
    <col min="7924" max="7930" width="8.42578125" style="136" customWidth="1"/>
    <col min="7931" max="8177" width="9" style="136"/>
    <col min="8178" max="8178" width="5.42578125" style="136" customWidth="1"/>
    <col min="8179" max="8179" width="19.7109375" style="136" bestFit="1" customWidth="1"/>
    <col min="8180" max="8186" width="8.42578125" style="136" customWidth="1"/>
    <col min="8187" max="8433" width="9" style="136"/>
    <col min="8434" max="8434" width="5.42578125" style="136" customWidth="1"/>
    <col min="8435" max="8435" width="19.7109375" style="136" bestFit="1" customWidth="1"/>
    <col min="8436" max="8442" width="8.42578125" style="136" customWidth="1"/>
    <col min="8443" max="8689" width="9" style="136"/>
    <col min="8690" max="8690" width="5.42578125" style="136" customWidth="1"/>
    <col min="8691" max="8691" width="19.7109375" style="136" bestFit="1" customWidth="1"/>
    <col min="8692" max="8698" width="8.42578125" style="136" customWidth="1"/>
    <col min="8699" max="8945" width="9" style="136"/>
    <col min="8946" max="8946" width="5.42578125" style="136" customWidth="1"/>
    <col min="8947" max="8947" width="19.7109375" style="136" bestFit="1" customWidth="1"/>
    <col min="8948" max="8954" width="8.42578125" style="136" customWidth="1"/>
    <col min="8955" max="9201" width="9" style="136"/>
    <col min="9202" max="9202" width="5.42578125" style="136" customWidth="1"/>
    <col min="9203" max="9203" width="19.7109375" style="136" bestFit="1" customWidth="1"/>
    <col min="9204" max="9210" width="8.42578125" style="136" customWidth="1"/>
    <col min="9211" max="9457" width="9" style="136"/>
    <col min="9458" max="9458" width="5.42578125" style="136" customWidth="1"/>
    <col min="9459" max="9459" width="19.7109375" style="136" bestFit="1" customWidth="1"/>
    <col min="9460" max="9466" width="8.42578125" style="136" customWidth="1"/>
    <col min="9467" max="9713" width="9" style="136"/>
    <col min="9714" max="9714" width="5.42578125" style="136" customWidth="1"/>
    <col min="9715" max="9715" width="19.7109375" style="136" bestFit="1" customWidth="1"/>
    <col min="9716" max="9722" width="8.42578125" style="136" customWidth="1"/>
    <col min="9723" max="9969" width="9" style="136"/>
    <col min="9970" max="9970" width="5.42578125" style="136" customWidth="1"/>
    <col min="9971" max="9971" width="19.7109375" style="136" bestFit="1" customWidth="1"/>
    <col min="9972" max="9978" width="8.42578125" style="136" customWidth="1"/>
    <col min="9979" max="10225" width="9" style="136"/>
    <col min="10226" max="10226" width="5.42578125" style="136" customWidth="1"/>
    <col min="10227" max="10227" width="19.7109375" style="136" bestFit="1" customWidth="1"/>
    <col min="10228" max="10234" width="8.42578125" style="136" customWidth="1"/>
    <col min="10235" max="10481" width="9" style="136"/>
    <col min="10482" max="10482" width="5.42578125" style="136" customWidth="1"/>
    <col min="10483" max="10483" width="19.7109375" style="136" bestFit="1" customWidth="1"/>
    <col min="10484" max="10490" width="8.42578125" style="136" customWidth="1"/>
    <col min="10491" max="10737" width="9" style="136"/>
    <col min="10738" max="10738" width="5.42578125" style="136" customWidth="1"/>
    <col min="10739" max="10739" width="19.7109375" style="136" bestFit="1" customWidth="1"/>
    <col min="10740" max="10746" width="8.42578125" style="136" customWidth="1"/>
    <col min="10747" max="10993" width="9" style="136"/>
    <col min="10994" max="10994" width="5.42578125" style="136" customWidth="1"/>
    <col min="10995" max="10995" width="19.7109375" style="136" bestFit="1" customWidth="1"/>
    <col min="10996" max="11002" width="8.42578125" style="136" customWidth="1"/>
    <col min="11003" max="11249" width="9" style="136"/>
    <col min="11250" max="11250" width="5.42578125" style="136" customWidth="1"/>
    <col min="11251" max="11251" width="19.7109375" style="136" bestFit="1" customWidth="1"/>
    <col min="11252" max="11258" width="8.42578125" style="136" customWidth="1"/>
    <col min="11259" max="11505" width="9" style="136"/>
    <col min="11506" max="11506" width="5.42578125" style="136" customWidth="1"/>
    <col min="11507" max="11507" width="19.7109375" style="136" bestFit="1" customWidth="1"/>
    <col min="11508" max="11514" width="8.42578125" style="136" customWidth="1"/>
    <col min="11515" max="11761" width="9" style="136"/>
    <col min="11762" max="11762" width="5.42578125" style="136" customWidth="1"/>
    <col min="11763" max="11763" width="19.7109375" style="136" bestFit="1" customWidth="1"/>
    <col min="11764" max="11770" width="8.42578125" style="136" customWidth="1"/>
    <col min="11771" max="12017" width="9" style="136"/>
    <col min="12018" max="12018" width="5.42578125" style="136" customWidth="1"/>
    <col min="12019" max="12019" width="19.7109375" style="136" bestFit="1" customWidth="1"/>
    <col min="12020" max="12026" width="8.42578125" style="136" customWidth="1"/>
    <col min="12027" max="12273" width="9" style="136"/>
    <col min="12274" max="12274" width="5.42578125" style="136" customWidth="1"/>
    <col min="12275" max="12275" width="19.7109375" style="136" bestFit="1" customWidth="1"/>
    <col min="12276" max="12282" width="8.42578125" style="136" customWidth="1"/>
    <col min="12283" max="12529" width="9" style="136"/>
    <col min="12530" max="12530" width="5.42578125" style="136" customWidth="1"/>
    <col min="12531" max="12531" width="19.7109375" style="136" bestFit="1" customWidth="1"/>
    <col min="12532" max="12538" width="8.42578125" style="136" customWidth="1"/>
    <col min="12539" max="12785" width="9" style="136"/>
    <col min="12786" max="12786" width="5.42578125" style="136" customWidth="1"/>
    <col min="12787" max="12787" width="19.7109375" style="136" bestFit="1" customWidth="1"/>
    <col min="12788" max="12794" width="8.42578125" style="136" customWidth="1"/>
    <col min="12795" max="13041" width="9" style="136"/>
    <col min="13042" max="13042" width="5.42578125" style="136" customWidth="1"/>
    <col min="13043" max="13043" width="19.7109375" style="136" bestFit="1" customWidth="1"/>
    <col min="13044" max="13050" width="8.42578125" style="136" customWidth="1"/>
    <col min="13051" max="13297" width="9" style="136"/>
    <col min="13298" max="13298" width="5.42578125" style="136" customWidth="1"/>
    <col min="13299" max="13299" width="19.7109375" style="136" bestFit="1" customWidth="1"/>
    <col min="13300" max="13306" width="8.42578125" style="136" customWidth="1"/>
    <col min="13307" max="13553" width="9" style="136"/>
    <col min="13554" max="13554" width="5.42578125" style="136" customWidth="1"/>
    <col min="13555" max="13555" width="19.7109375" style="136" bestFit="1" customWidth="1"/>
    <col min="13556" max="13562" width="8.42578125" style="136" customWidth="1"/>
    <col min="13563" max="13809" width="9" style="136"/>
    <col min="13810" max="13810" width="5.42578125" style="136" customWidth="1"/>
    <col min="13811" max="13811" width="19.7109375" style="136" bestFit="1" customWidth="1"/>
    <col min="13812" max="13818" width="8.42578125" style="136" customWidth="1"/>
    <col min="13819" max="14065" width="9" style="136"/>
    <col min="14066" max="14066" width="5.42578125" style="136" customWidth="1"/>
    <col min="14067" max="14067" width="19.7109375" style="136" bestFit="1" customWidth="1"/>
    <col min="14068" max="14074" width="8.42578125" style="136" customWidth="1"/>
    <col min="14075" max="14321" width="9" style="136"/>
    <col min="14322" max="14322" width="5.42578125" style="136" customWidth="1"/>
    <col min="14323" max="14323" width="19.7109375" style="136" bestFit="1" customWidth="1"/>
    <col min="14324" max="14330" width="8.42578125" style="136" customWidth="1"/>
    <col min="14331" max="14577" width="9" style="136"/>
    <col min="14578" max="14578" width="5.42578125" style="136" customWidth="1"/>
    <col min="14579" max="14579" width="19.7109375" style="136" bestFit="1" customWidth="1"/>
    <col min="14580" max="14586" width="8.42578125" style="136" customWidth="1"/>
    <col min="14587" max="14833" width="9" style="136"/>
    <col min="14834" max="14834" width="5.42578125" style="136" customWidth="1"/>
    <col min="14835" max="14835" width="19.7109375" style="136" bestFit="1" customWidth="1"/>
    <col min="14836" max="14842" width="8.42578125" style="136" customWidth="1"/>
    <col min="14843" max="15089" width="9" style="136"/>
    <col min="15090" max="15090" width="5.42578125" style="136" customWidth="1"/>
    <col min="15091" max="15091" width="19.7109375" style="136" bestFit="1" customWidth="1"/>
    <col min="15092" max="15098" width="8.42578125" style="136" customWidth="1"/>
    <col min="15099" max="15345" width="9" style="136"/>
    <col min="15346" max="15346" width="5.42578125" style="136" customWidth="1"/>
    <col min="15347" max="15347" width="19.7109375" style="136" bestFit="1" customWidth="1"/>
    <col min="15348" max="15354" width="8.42578125" style="136" customWidth="1"/>
    <col min="15355" max="15601" width="9" style="136"/>
    <col min="15602" max="15602" width="5.42578125" style="136" customWidth="1"/>
    <col min="15603" max="15603" width="19.7109375" style="136" bestFit="1" customWidth="1"/>
    <col min="15604" max="15610" width="8.42578125" style="136" customWidth="1"/>
    <col min="15611" max="15857" width="9" style="136"/>
    <col min="15858" max="15858" width="5.42578125" style="136" customWidth="1"/>
    <col min="15859" max="15859" width="19.7109375" style="136" bestFit="1" customWidth="1"/>
    <col min="15860" max="15866" width="8.42578125" style="136" customWidth="1"/>
    <col min="15867" max="16113" width="9" style="136"/>
    <col min="16114" max="16114" width="5.42578125" style="136" customWidth="1"/>
    <col min="16115" max="16115" width="19.7109375" style="136" bestFit="1" customWidth="1"/>
    <col min="16116" max="16122" width="8.42578125" style="136" customWidth="1"/>
    <col min="16123" max="16370" width="9" style="136"/>
    <col min="16371" max="16384" width="8.85546875" style="136" customWidth="1"/>
  </cols>
  <sheetData>
    <row r="1" spans="2:7" s="92" customFormat="1" ht="16.5" x14ac:dyDescent="0.3">
      <c r="B1" s="93" t="s">
        <v>122</v>
      </c>
      <c r="C1" s="95"/>
      <c r="D1" s="95"/>
      <c r="E1" s="95"/>
      <c r="F1" s="95"/>
      <c r="G1" s="95"/>
    </row>
    <row r="2" spans="2:7" s="92" customFormat="1" ht="16.5" x14ac:dyDescent="0.3">
      <c r="B2" s="97" t="s">
        <v>106</v>
      </c>
      <c r="C2" s="95"/>
      <c r="D2" s="95"/>
      <c r="E2" s="95"/>
      <c r="F2" s="95"/>
      <c r="G2" s="95"/>
    </row>
    <row r="3" spans="2:7" s="92" customFormat="1" ht="14.25" x14ac:dyDescent="0.2">
      <c r="C3" s="96"/>
      <c r="D3" s="96"/>
      <c r="E3" s="96"/>
      <c r="F3" s="96"/>
      <c r="G3" s="96"/>
    </row>
    <row r="5" spans="2:7" ht="15" customHeight="1" x14ac:dyDescent="0.2">
      <c r="B5" s="133" t="s">
        <v>71</v>
      </c>
      <c r="C5" s="134" t="s">
        <v>109</v>
      </c>
      <c r="D5" s="135" t="s">
        <v>110</v>
      </c>
      <c r="E5" s="135" t="s">
        <v>111</v>
      </c>
      <c r="F5" s="134" t="s">
        <v>112</v>
      </c>
      <c r="G5" s="135" t="s">
        <v>113</v>
      </c>
    </row>
    <row r="6" spans="2:7" ht="15" customHeight="1" x14ac:dyDescent="0.2">
      <c r="B6" s="137" t="s">
        <v>114</v>
      </c>
      <c r="C6" s="138" t="s">
        <v>8</v>
      </c>
      <c r="D6" s="138" t="s">
        <v>8</v>
      </c>
      <c r="E6" s="138" t="s">
        <v>8</v>
      </c>
      <c r="F6" s="138" t="s">
        <v>8</v>
      </c>
      <c r="G6" s="138" t="s">
        <v>8</v>
      </c>
    </row>
    <row r="7" spans="2:7" ht="7.9" customHeight="1" x14ac:dyDescent="0.2">
      <c r="B7" s="139"/>
      <c r="C7" s="140"/>
      <c r="D7" s="140"/>
      <c r="E7" s="140"/>
      <c r="F7" s="140"/>
      <c r="G7" s="140"/>
    </row>
    <row r="8" spans="2:7" ht="15" customHeight="1" x14ac:dyDescent="0.2">
      <c r="B8" s="139" t="s">
        <v>123</v>
      </c>
      <c r="C8" s="141">
        <v>2.2999999999999998</v>
      </c>
      <c r="D8" s="141">
        <v>2.2999999999999998</v>
      </c>
      <c r="E8" s="141">
        <v>2.2999999999999998</v>
      </c>
      <c r="F8" s="141">
        <v>2.4</v>
      </c>
      <c r="G8" s="141">
        <v>2.4</v>
      </c>
    </row>
    <row r="9" spans="2:7" ht="15" customHeight="1" x14ac:dyDescent="0.2">
      <c r="B9" s="136" t="s">
        <v>124</v>
      </c>
      <c r="C9" s="141">
        <v>0.5</v>
      </c>
      <c r="D9" s="141">
        <v>1</v>
      </c>
      <c r="E9" s="141">
        <v>1.5</v>
      </c>
      <c r="F9" s="141">
        <v>2.2000000000000002</v>
      </c>
      <c r="G9" s="141">
        <v>2.5</v>
      </c>
    </row>
    <row r="10" spans="2:7" ht="6.75" customHeight="1" x14ac:dyDescent="0.2">
      <c r="B10" s="137"/>
      <c r="C10" s="142"/>
      <c r="D10" s="142"/>
      <c r="E10" s="142"/>
      <c r="F10" s="142"/>
      <c r="G10" s="142"/>
    </row>
    <row r="12" spans="2:7" ht="15" customHeight="1" x14ac:dyDescent="0.2">
      <c r="B12" s="128" t="s">
        <v>119</v>
      </c>
      <c r="C12" s="129">
        <v>1</v>
      </c>
      <c r="D12" s="128" t="s">
        <v>125</v>
      </c>
    </row>
    <row r="13" spans="2:7" ht="15" customHeight="1" x14ac:dyDescent="0.2">
      <c r="B13" s="128"/>
      <c r="C13" s="129"/>
      <c r="D13" s="128"/>
    </row>
    <row r="15" spans="2:7" ht="15" customHeight="1" x14ac:dyDescent="0.2">
      <c r="C15" s="143"/>
      <c r="D15" s="143"/>
      <c r="E15" s="143"/>
      <c r="F15" s="144"/>
      <c r="G15" s="144"/>
    </row>
  </sheetData>
  <pageMargins left="0.70866141732283472" right="0.70866141732283472" top="0.74803149606299213" bottom="0.74803149606299213" header="0.31496062992125984" footer="0.31496062992125984"/>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R32"/>
  <sheetViews>
    <sheetView showGridLines="0" zoomScaleNormal="100" workbookViewId="0">
      <selection activeCell="L14" sqref="L14"/>
    </sheetView>
  </sheetViews>
  <sheetFormatPr defaultRowHeight="15.75" customHeight="1" x14ac:dyDescent="0.2"/>
  <cols>
    <col min="1" max="1" width="10" style="147" customWidth="1"/>
    <col min="2" max="2" width="2.42578125" style="147" customWidth="1"/>
    <col min="3" max="3" width="33.42578125" style="147" customWidth="1"/>
    <col min="4" max="4" width="7" style="147" bestFit="1" customWidth="1"/>
    <col min="5" max="8" width="9.28515625" style="147" customWidth="1"/>
    <col min="9" max="9" width="8.140625" style="147" customWidth="1"/>
    <col min="10" max="10" width="11" style="147" customWidth="1"/>
    <col min="11" max="238" width="9" style="147"/>
    <col min="239" max="239" width="1.140625" style="147" customWidth="1"/>
    <col min="240" max="240" width="1.85546875" style="147" customWidth="1"/>
    <col min="241" max="241" width="2.42578125" style="147" customWidth="1"/>
    <col min="242" max="242" width="42.42578125" style="147" customWidth="1"/>
    <col min="243" max="243" width="10.42578125" style="147" bestFit="1" customWidth="1"/>
    <col min="244" max="244" width="10.42578125" style="147" customWidth="1"/>
    <col min="245" max="245" width="9.5703125" style="147" customWidth="1"/>
    <col min="246" max="248" width="9.28515625" style="147" customWidth="1"/>
    <col min="249" max="249" width="11" style="147" customWidth="1"/>
    <col min="250" max="494" width="9" style="147"/>
    <col min="495" max="495" width="1.140625" style="147" customWidth="1"/>
    <col min="496" max="496" width="1.85546875" style="147" customWidth="1"/>
    <col min="497" max="497" width="2.42578125" style="147" customWidth="1"/>
    <col min="498" max="498" width="42.42578125" style="147" customWidth="1"/>
    <col min="499" max="499" width="10.42578125" style="147" bestFit="1" customWidth="1"/>
    <col min="500" max="500" width="10.42578125" style="147" customWidth="1"/>
    <col min="501" max="501" width="9.5703125" style="147" customWidth="1"/>
    <col min="502" max="504" width="9.28515625" style="147" customWidth="1"/>
    <col min="505" max="505" width="11" style="147" customWidth="1"/>
    <col min="506" max="750" width="9" style="147"/>
    <col min="751" max="751" width="1.140625" style="147" customWidth="1"/>
    <col min="752" max="752" width="1.85546875" style="147" customWidth="1"/>
    <col min="753" max="753" width="2.42578125" style="147" customWidth="1"/>
    <col min="754" max="754" width="42.42578125" style="147" customWidth="1"/>
    <col min="755" max="755" width="10.42578125" style="147" bestFit="1" customWidth="1"/>
    <col min="756" max="756" width="10.42578125" style="147" customWidth="1"/>
    <col min="757" max="757" width="9.5703125" style="147" customWidth="1"/>
    <col min="758" max="760" width="9.28515625" style="147" customWidth="1"/>
    <col min="761" max="761" width="11" style="147" customWidth="1"/>
    <col min="762" max="1006" width="9" style="147"/>
    <col min="1007" max="1007" width="1.140625" style="147" customWidth="1"/>
    <col min="1008" max="1008" width="1.85546875" style="147" customWidth="1"/>
    <col min="1009" max="1009" width="2.42578125" style="147" customWidth="1"/>
    <col min="1010" max="1010" width="42.42578125" style="147" customWidth="1"/>
    <col min="1011" max="1011" width="10.42578125" style="147" bestFit="1" customWidth="1"/>
    <col min="1012" max="1012" width="10.42578125" style="147" customWidth="1"/>
    <col min="1013" max="1013" width="9.5703125" style="147" customWidth="1"/>
    <col min="1014" max="1016" width="9.28515625" style="147" customWidth="1"/>
    <col min="1017" max="1017" width="11" style="147" customWidth="1"/>
    <col min="1018" max="1262" width="9" style="147"/>
    <col min="1263" max="1263" width="1.140625" style="147" customWidth="1"/>
    <col min="1264" max="1264" width="1.85546875" style="147" customWidth="1"/>
    <col min="1265" max="1265" width="2.42578125" style="147" customWidth="1"/>
    <col min="1266" max="1266" width="42.42578125" style="147" customWidth="1"/>
    <col min="1267" max="1267" width="10.42578125" style="147" bestFit="1" customWidth="1"/>
    <col min="1268" max="1268" width="10.42578125" style="147" customWidth="1"/>
    <col min="1269" max="1269" width="9.5703125" style="147" customWidth="1"/>
    <col min="1270" max="1272" width="9.28515625" style="147" customWidth="1"/>
    <col min="1273" max="1273" width="11" style="147" customWidth="1"/>
    <col min="1274" max="1518" width="9" style="147"/>
    <col min="1519" max="1519" width="1.140625" style="147" customWidth="1"/>
    <col min="1520" max="1520" width="1.85546875" style="147" customWidth="1"/>
    <col min="1521" max="1521" width="2.42578125" style="147" customWidth="1"/>
    <col min="1522" max="1522" width="42.42578125" style="147" customWidth="1"/>
    <col min="1523" max="1523" width="10.42578125" style="147" bestFit="1" customWidth="1"/>
    <col min="1524" max="1524" width="10.42578125" style="147" customWidth="1"/>
    <col min="1525" max="1525" width="9.5703125" style="147" customWidth="1"/>
    <col min="1526" max="1528" width="9.28515625" style="147" customWidth="1"/>
    <col min="1529" max="1529" width="11" style="147" customWidth="1"/>
    <col min="1530" max="1774" width="9" style="147"/>
    <col min="1775" max="1775" width="1.140625" style="147" customWidth="1"/>
    <col min="1776" max="1776" width="1.85546875" style="147" customWidth="1"/>
    <col min="1777" max="1777" width="2.42578125" style="147" customWidth="1"/>
    <col min="1778" max="1778" width="42.42578125" style="147" customWidth="1"/>
    <col min="1779" max="1779" width="10.42578125" style="147" bestFit="1" customWidth="1"/>
    <col min="1780" max="1780" width="10.42578125" style="147" customWidth="1"/>
    <col min="1781" max="1781" width="9.5703125" style="147" customWidth="1"/>
    <col min="1782" max="1784" width="9.28515625" style="147" customWidth="1"/>
    <col min="1785" max="1785" width="11" style="147" customWidth="1"/>
    <col min="1786" max="2030" width="9" style="147"/>
    <col min="2031" max="2031" width="1.140625" style="147" customWidth="1"/>
    <col min="2032" max="2032" width="1.85546875" style="147" customWidth="1"/>
    <col min="2033" max="2033" width="2.42578125" style="147" customWidth="1"/>
    <col min="2034" max="2034" width="42.42578125" style="147" customWidth="1"/>
    <col min="2035" max="2035" width="10.42578125" style="147" bestFit="1" customWidth="1"/>
    <col min="2036" max="2036" width="10.42578125" style="147" customWidth="1"/>
    <col min="2037" max="2037" width="9.5703125" style="147" customWidth="1"/>
    <col min="2038" max="2040" width="9.28515625" style="147" customWidth="1"/>
    <col min="2041" max="2041" width="11" style="147" customWidth="1"/>
    <col min="2042" max="2286" width="9" style="147"/>
    <col min="2287" max="2287" width="1.140625" style="147" customWidth="1"/>
    <col min="2288" max="2288" width="1.85546875" style="147" customWidth="1"/>
    <col min="2289" max="2289" width="2.42578125" style="147" customWidth="1"/>
    <col min="2290" max="2290" width="42.42578125" style="147" customWidth="1"/>
    <col min="2291" max="2291" width="10.42578125" style="147" bestFit="1" customWidth="1"/>
    <col min="2292" max="2292" width="10.42578125" style="147" customWidth="1"/>
    <col min="2293" max="2293" width="9.5703125" style="147" customWidth="1"/>
    <col min="2294" max="2296" width="9.28515625" style="147" customWidth="1"/>
    <col min="2297" max="2297" width="11" style="147" customWidth="1"/>
    <col min="2298" max="2542" width="9" style="147"/>
    <col min="2543" max="2543" width="1.140625" style="147" customWidth="1"/>
    <col min="2544" max="2544" width="1.85546875" style="147" customWidth="1"/>
    <col min="2545" max="2545" width="2.42578125" style="147" customWidth="1"/>
    <col min="2546" max="2546" width="42.42578125" style="147" customWidth="1"/>
    <col min="2547" max="2547" width="10.42578125" style="147" bestFit="1" customWidth="1"/>
    <col min="2548" max="2548" width="10.42578125" style="147" customWidth="1"/>
    <col min="2549" max="2549" width="9.5703125" style="147" customWidth="1"/>
    <col min="2550" max="2552" width="9.28515625" style="147" customWidth="1"/>
    <col min="2553" max="2553" width="11" style="147" customWidth="1"/>
    <col min="2554" max="2798" width="9" style="147"/>
    <col min="2799" max="2799" width="1.140625" style="147" customWidth="1"/>
    <col min="2800" max="2800" width="1.85546875" style="147" customWidth="1"/>
    <col min="2801" max="2801" width="2.42578125" style="147" customWidth="1"/>
    <col min="2802" max="2802" width="42.42578125" style="147" customWidth="1"/>
    <col min="2803" max="2803" width="10.42578125" style="147" bestFit="1" customWidth="1"/>
    <col min="2804" max="2804" width="10.42578125" style="147" customWidth="1"/>
    <col min="2805" max="2805" width="9.5703125" style="147" customWidth="1"/>
    <col min="2806" max="2808" width="9.28515625" style="147" customWidth="1"/>
    <col min="2809" max="2809" width="11" style="147" customWidth="1"/>
    <col min="2810" max="3054" width="9" style="147"/>
    <col min="3055" max="3055" width="1.140625" style="147" customWidth="1"/>
    <col min="3056" max="3056" width="1.85546875" style="147" customWidth="1"/>
    <col min="3057" max="3057" width="2.42578125" style="147" customWidth="1"/>
    <col min="3058" max="3058" width="42.42578125" style="147" customWidth="1"/>
    <col min="3059" max="3059" width="10.42578125" style="147" bestFit="1" customWidth="1"/>
    <col min="3060" max="3060" width="10.42578125" style="147" customWidth="1"/>
    <col min="3061" max="3061" width="9.5703125" style="147" customWidth="1"/>
    <col min="3062" max="3064" width="9.28515625" style="147" customWidth="1"/>
    <col min="3065" max="3065" width="11" style="147" customWidth="1"/>
    <col min="3066" max="3310" width="9" style="147"/>
    <col min="3311" max="3311" width="1.140625" style="147" customWidth="1"/>
    <col min="3312" max="3312" width="1.85546875" style="147" customWidth="1"/>
    <col min="3313" max="3313" width="2.42578125" style="147" customWidth="1"/>
    <col min="3314" max="3314" width="42.42578125" style="147" customWidth="1"/>
    <col min="3315" max="3315" width="10.42578125" style="147" bestFit="1" customWidth="1"/>
    <col min="3316" max="3316" width="10.42578125" style="147" customWidth="1"/>
    <col min="3317" max="3317" width="9.5703125" style="147" customWidth="1"/>
    <col min="3318" max="3320" width="9.28515625" style="147" customWidth="1"/>
    <col min="3321" max="3321" width="11" style="147" customWidth="1"/>
    <col min="3322" max="3566" width="9" style="147"/>
    <col min="3567" max="3567" width="1.140625" style="147" customWidth="1"/>
    <col min="3568" max="3568" width="1.85546875" style="147" customWidth="1"/>
    <col min="3569" max="3569" width="2.42578125" style="147" customWidth="1"/>
    <col min="3570" max="3570" width="42.42578125" style="147" customWidth="1"/>
    <col min="3571" max="3571" width="10.42578125" style="147" bestFit="1" customWidth="1"/>
    <col min="3572" max="3572" width="10.42578125" style="147" customWidth="1"/>
    <col min="3573" max="3573" width="9.5703125" style="147" customWidth="1"/>
    <col min="3574" max="3576" width="9.28515625" style="147" customWidth="1"/>
    <col min="3577" max="3577" width="11" style="147" customWidth="1"/>
    <col min="3578" max="3822" width="9" style="147"/>
    <col min="3823" max="3823" width="1.140625" style="147" customWidth="1"/>
    <col min="3824" max="3824" width="1.85546875" style="147" customWidth="1"/>
    <col min="3825" max="3825" width="2.42578125" style="147" customWidth="1"/>
    <col min="3826" max="3826" width="42.42578125" style="147" customWidth="1"/>
    <col min="3827" max="3827" width="10.42578125" style="147" bestFit="1" customWidth="1"/>
    <col min="3828" max="3828" width="10.42578125" style="147" customWidth="1"/>
    <col min="3829" max="3829" width="9.5703125" style="147" customWidth="1"/>
    <col min="3830" max="3832" width="9.28515625" style="147" customWidth="1"/>
    <col min="3833" max="3833" width="11" style="147" customWidth="1"/>
    <col min="3834" max="4078" width="9" style="147"/>
    <col min="4079" max="4079" width="1.140625" style="147" customWidth="1"/>
    <col min="4080" max="4080" width="1.85546875" style="147" customWidth="1"/>
    <col min="4081" max="4081" width="2.42578125" style="147" customWidth="1"/>
    <col min="4082" max="4082" width="42.42578125" style="147" customWidth="1"/>
    <col min="4083" max="4083" width="10.42578125" style="147" bestFit="1" customWidth="1"/>
    <col min="4084" max="4084" width="10.42578125" style="147" customWidth="1"/>
    <col min="4085" max="4085" width="9.5703125" style="147" customWidth="1"/>
    <col min="4086" max="4088" width="9.28515625" style="147" customWidth="1"/>
    <col min="4089" max="4089" width="11" style="147" customWidth="1"/>
    <col min="4090" max="4334" width="9" style="147"/>
    <col min="4335" max="4335" width="1.140625" style="147" customWidth="1"/>
    <col min="4336" max="4336" width="1.85546875" style="147" customWidth="1"/>
    <col min="4337" max="4337" width="2.42578125" style="147" customWidth="1"/>
    <col min="4338" max="4338" width="42.42578125" style="147" customWidth="1"/>
    <col min="4339" max="4339" width="10.42578125" style="147" bestFit="1" customWidth="1"/>
    <col min="4340" max="4340" width="10.42578125" style="147" customWidth="1"/>
    <col min="4341" max="4341" width="9.5703125" style="147" customWidth="1"/>
    <col min="4342" max="4344" width="9.28515625" style="147" customWidth="1"/>
    <col min="4345" max="4345" width="11" style="147" customWidth="1"/>
    <col min="4346" max="4590" width="9" style="147"/>
    <col min="4591" max="4591" width="1.140625" style="147" customWidth="1"/>
    <col min="4592" max="4592" width="1.85546875" style="147" customWidth="1"/>
    <col min="4593" max="4593" width="2.42578125" style="147" customWidth="1"/>
    <col min="4594" max="4594" width="42.42578125" style="147" customWidth="1"/>
    <col min="4595" max="4595" width="10.42578125" style="147" bestFit="1" customWidth="1"/>
    <col min="4596" max="4596" width="10.42578125" style="147" customWidth="1"/>
    <col min="4597" max="4597" width="9.5703125" style="147" customWidth="1"/>
    <col min="4598" max="4600" width="9.28515625" style="147" customWidth="1"/>
    <col min="4601" max="4601" width="11" style="147" customWidth="1"/>
    <col min="4602" max="4846" width="9" style="147"/>
    <col min="4847" max="4847" width="1.140625" style="147" customWidth="1"/>
    <col min="4848" max="4848" width="1.85546875" style="147" customWidth="1"/>
    <col min="4849" max="4849" width="2.42578125" style="147" customWidth="1"/>
    <col min="4850" max="4850" width="42.42578125" style="147" customWidth="1"/>
    <col min="4851" max="4851" width="10.42578125" style="147" bestFit="1" customWidth="1"/>
    <col min="4852" max="4852" width="10.42578125" style="147" customWidth="1"/>
    <col min="4853" max="4853" width="9.5703125" style="147" customWidth="1"/>
    <col min="4854" max="4856" width="9.28515625" style="147" customWidth="1"/>
    <col min="4857" max="4857" width="11" style="147" customWidth="1"/>
    <col min="4858" max="5102" width="9" style="147"/>
    <col min="5103" max="5103" width="1.140625" style="147" customWidth="1"/>
    <col min="5104" max="5104" width="1.85546875" style="147" customWidth="1"/>
    <col min="5105" max="5105" width="2.42578125" style="147" customWidth="1"/>
    <col min="5106" max="5106" width="42.42578125" style="147" customWidth="1"/>
    <col min="5107" max="5107" width="10.42578125" style="147" bestFit="1" customWidth="1"/>
    <col min="5108" max="5108" width="10.42578125" style="147" customWidth="1"/>
    <col min="5109" max="5109" width="9.5703125" style="147" customWidth="1"/>
    <col min="5110" max="5112" width="9.28515625" style="147" customWidth="1"/>
    <col min="5113" max="5113" width="11" style="147" customWidth="1"/>
    <col min="5114" max="5358" width="9" style="147"/>
    <col min="5359" max="5359" width="1.140625" style="147" customWidth="1"/>
    <col min="5360" max="5360" width="1.85546875" style="147" customWidth="1"/>
    <col min="5361" max="5361" width="2.42578125" style="147" customWidth="1"/>
    <col min="5362" max="5362" width="42.42578125" style="147" customWidth="1"/>
    <col min="5363" max="5363" width="10.42578125" style="147" bestFit="1" customWidth="1"/>
    <col min="5364" max="5364" width="10.42578125" style="147" customWidth="1"/>
    <col min="5365" max="5365" width="9.5703125" style="147" customWidth="1"/>
    <col min="5366" max="5368" width="9.28515625" style="147" customWidth="1"/>
    <col min="5369" max="5369" width="11" style="147" customWidth="1"/>
    <col min="5370" max="5614" width="9" style="147"/>
    <col min="5615" max="5615" width="1.140625" style="147" customWidth="1"/>
    <col min="5616" max="5616" width="1.85546875" style="147" customWidth="1"/>
    <col min="5617" max="5617" width="2.42578125" style="147" customWidth="1"/>
    <col min="5618" max="5618" width="42.42578125" style="147" customWidth="1"/>
    <col min="5619" max="5619" width="10.42578125" style="147" bestFit="1" customWidth="1"/>
    <col min="5620" max="5620" width="10.42578125" style="147" customWidth="1"/>
    <col min="5621" max="5621" width="9.5703125" style="147" customWidth="1"/>
    <col min="5622" max="5624" width="9.28515625" style="147" customWidth="1"/>
    <col min="5625" max="5625" width="11" style="147" customWidth="1"/>
    <col min="5626" max="5870" width="9" style="147"/>
    <col min="5871" max="5871" width="1.140625" style="147" customWidth="1"/>
    <col min="5872" max="5872" width="1.85546875" style="147" customWidth="1"/>
    <col min="5873" max="5873" width="2.42578125" style="147" customWidth="1"/>
    <col min="5874" max="5874" width="42.42578125" style="147" customWidth="1"/>
    <col min="5875" max="5875" width="10.42578125" style="147" bestFit="1" customWidth="1"/>
    <col min="5876" max="5876" width="10.42578125" style="147" customWidth="1"/>
    <col min="5877" max="5877" width="9.5703125" style="147" customWidth="1"/>
    <col min="5878" max="5880" width="9.28515625" style="147" customWidth="1"/>
    <col min="5881" max="5881" width="11" style="147" customWidth="1"/>
    <col min="5882" max="6126" width="9" style="147"/>
    <col min="6127" max="6127" width="1.140625" style="147" customWidth="1"/>
    <col min="6128" max="6128" width="1.85546875" style="147" customWidth="1"/>
    <col min="6129" max="6129" width="2.42578125" style="147" customWidth="1"/>
    <col min="6130" max="6130" width="42.42578125" style="147" customWidth="1"/>
    <col min="6131" max="6131" width="10.42578125" style="147" bestFit="1" customWidth="1"/>
    <col min="6132" max="6132" width="10.42578125" style="147" customWidth="1"/>
    <col min="6133" max="6133" width="9.5703125" style="147" customWidth="1"/>
    <col min="6134" max="6136" width="9.28515625" style="147" customWidth="1"/>
    <col min="6137" max="6137" width="11" style="147" customWidth="1"/>
    <col min="6138" max="6382" width="9" style="147"/>
    <col min="6383" max="6383" width="1.140625" style="147" customWidth="1"/>
    <col min="6384" max="6384" width="1.85546875" style="147" customWidth="1"/>
    <col min="6385" max="6385" width="2.42578125" style="147" customWidth="1"/>
    <col min="6386" max="6386" width="42.42578125" style="147" customWidth="1"/>
    <col min="6387" max="6387" width="10.42578125" style="147" bestFit="1" customWidth="1"/>
    <col min="6388" max="6388" width="10.42578125" style="147" customWidth="1"/>
    <col min="6389" max="6389" width="9.5703125" style="147" customWidth="1"/>
    <col min="6390" max="6392" width="9.28515625" style="147" customWidth="1"/>
    <col min="6393" max="6393" width="11" style="147" customWidth="1"/>
    <col min="6394" max="6638" width="9" style="147"/>
    <col min="6639" max="6639" width="1.140625" style="147" customWidth="1"/>
    <col min="6640" max="6640" width="1.85546875" style="147" customWidth="1"/>
    <col min="6641" max="6641" width="2.42578125" style="147" customWidth="1"/>
    <col min="6642" max="6642" width="42.42578125" style="147" customWidth="1"/>
    <col min="6643" max="6643" width="10.42578125" style="147" bestFit="1" customWidth="1"/>
    <col min="6644" max="6644" width="10.42578125" style="147" customWidth="1"/>
    <col min="6645" max="6645" width="9.5703125" style="147" customWidth="1"/>
    <col min="6646" max="6648" width="9.28515625" style="147" customWidth="1"/>
    <col min="6649" max="6649" width="11" style="147" customWidth="1"/>
    <col min="6650" max="6894" width="9" style="147"/>
    <col min="6895" max="6895" width="1.140625" style="147" customWidth="1"/>
    <col min="6896" max="6896" width="1.85546875" style="147" customWidth="1"/>
    <col min="6897" max="6897" width="2.42578125" style="147" customWidth="1"/>
    <col min="6898" max="6898" width="42.42578125" style="147" customWidth="1"/>
    <col min="6899" max="6899" width="10.42578125" style="147" bestFit="1" customWidth="1"/>
    <col min="6900" max="6900" width="10.42578125" style="147" customWidth="1"/>
    <col min="6901" max="6901" width="9.5703125" style="147" customWidth="1"/>
    <col min="6902" max="6904" width="9.28515625" style="147" customWidth="1"/>
    <col min="6905" max="6905" width="11" style="147" customWidth="1"/>
    <col min="6906" max="7150" width="9" style="147"/>
    <col min="7151" max="7151" width="1.140625" style="147" customWidth="1"/>
    <col min="7152" max="7152" width="1.85546875" style="147" customWidth="1"/>
    <col min="7153" max="7153" width="2.42578125" style="147" customWidth="1"/>
    <col min="7154" max="7154" width="42.42578125" style="147" customWidth="1"/>
    <col min="7155" max="7155" width="10.42578125" style="147" bestFit="1" customWidth="1"/>
    <col min="7156" max="7156" width="10.42578125" style="147" customWidth="1"/>
    <col min="7157" max="7157" width="9.5703125" style="147" customWidth="1"/>
    <col min="7158" max="7160" width="9.28515625" style="147" customWidth="1"/>
    <col min="7161" max="7161" width="11" style="147" customWidth="1"/>
    <col min="7162" max="7406" width="9" style="147"/>
    <col min="7407" max="7407" width="1.140625" style="147" customWidth="1"/>
    <col min="7408" max="7408" width="1.85546875" style="147" customWidth="1"/>
    <col min="7409" max="7409" width="2.42578125" style="147" customWidth="1"/>
    <col min="7410" max="7410" width="42.42578125" style="147" customWidth="1"/>
    <col min="7411" max="7411" width="10.42578125" style="147" bestFit="1" customWidth="1"/>
    <col min="7412" max="7412" width="10.42578125" style="147" customWidth="1"/>
    <col min="7413" max="7413" width="9.5703125" style="147" customWidth="1"/>
    <col min="7414" max="7416" width="9.28515625" style="147" customWidth="1"/>
    <col min="7417" max="7417" width="11" style="147" customWidth="1"/>
    <col min="7418" max="7662" width="9" style="147"/>
    <col min="7663" max="7663" width="1.140625" style="147" customWidth="1"/>
    <col min="7664" max="7664" width="1.85546875" style="147" customWidth="1"/>
    <col min="7665" max="7665" width="2.42578125" style="147" customWidth="1"/>
    <col min="7666" max="7666" width="42.42578125" style="147" customWidth="1"/>
    <col min="7667" max="7667" width="10.42578125" style="147" bestFit="1" customWidth="1"/>
    <col min="7668" max="7668" width="10.42578125" style="147" customWidth="1"/>
    <col min="7669" max="7669" width="9.5703125" style="147" customWidth="1"/>
    <col min="7670" max="7672" width="9.28515625" style="147" customWidth="1"/>
    <col min="7673" max="7673" width="11" style="147" customWidth="1"/>
    <col min="7674" max="7918" width="9" style="147"/>
    <col min="7919" max="7919" width="1.140625" style="147" customWidth="1"/>
    <col min="7920" max="7920" width="1.85546875" style="147" customWidth="1"/>
    <col min="7921" max="7921" width="2.42578125" style="147" customWidth="1"/>
    <col min="7922" max="7922" width="42.42578125" style="147" customWidth="1"/>
    <col min="7923" max="7923" width="10.42578125" style="147" bestFit="1" customWidth="1"/>
    <col min="7924" max="7924" width="10.42578125" style="147" customWidth="1"/>
    <col min="7925" max="7925" width="9.5703125" style="147" customWidth="1"/>
    <col min="7926" max="7928" width="9.28515625" style="147" customWidth="1"/>
    <col min="7929" max="7929" width="11" style="147" customWidth="1"/>
    <col min="7930" max="8174" width="9" style="147"/>
    <col min="8175" max="8175" width="1.140625" style="147" customWidth="1"/>
    <col min="8176" max="8176" width="1.85546875" style="147" customWidth="1"/>
    <col min="8177" max="8177" width="2.42578125" style="147" customWidth="1"/>
    <col min="8178" max="8178" width="42.42578125" style="147" customWidth="1"/>
    <col min="8179" max="8179" width="10.42578125" style="147" bestFit="1" customWidth="1"/>
    <col min="8180" max="8180" width="10.42578125" style="147" customWidth="1"/>
    <col min="8181" max="8181" width="9.5703125" style="147" customWidth="1"/>
    <col min="8182" max="8184" width="9.28515625" style="147" customWidth="1"/>
    <col min="8185" max="8185" width="11" style="147" customWidth="1"/>
    <col min="8186" max="8430" width="9" style="147"/>
    <col min="8431" max="8431" width="1.140625" style="147" customWidth="1"/>
    <col min="8432" max="8432" width="1.85546875" style="147" customWidth="1"/>
    <col min="8433" max="8433" width="2.42578125" style="147" customWidth="1"/>
    <col min="8434" max="8434" width="42.42578125" style="147" customWidth="1"/>
    <col min="8435" max="8435" width="10.42578125" style="147" bestFit="1" customWidth="1"/>
    <col min="8436" max="8436" width="10.42578125" style="147" customWidth="1"/>
    <col min="8437" max="8437" width="9.5703125" style="147" customWidth="1"/>
    <col min="8438" max="8440" width="9.28515625" style="147" customWidth="1"/>
    <col min="8441" max="8441" width="11" style="147" customWidth="1"/>
    <col min="8442" max="8686" width="9" style="147"/>
    <col min="8687" max="8687" width="1.140625" style="147" customWidth="1"/>
    <col min="8688" max="8688" width="1.85546875" style="147" customWidth="1"/>
    <col min="8689" max="8689" width="2.42578125" style="147" customWidth="1"/>
    <col min="8690" max="8690" width="42.42578125" style="147" customWidth="1"/>
    <col min="8691" max="8691" width="10.42578125" style="147" bestFit="1" customWidth="1"/>
    <col min="8692" max="8692" width="10.42578125" style="147" customWidth="1"/>
    <col min="8693" max="8693" width="9.5703125" style="147" customWidth="1"/>
    <col min="8694" max="8696" width="9.28515625" style="147" customWidth="1"/>
    <col min="8697" max="8697" width="11" style="147" customWidth="1"/>
    <col min="8698" max="8942" width="9" style="147"/>
    <col min="8943" max="8943" width="1.140625" style="147" customWidth="1"/>
    <col min="8944" max="8944" width="1.85546875" style="147" customWidth="1"/>
    <col min="8945" max="8945" width="2.42578125" style="147" customWidth="1"/>
    <col min="8946" max="8946" width="42.42578125" style="147" customWidth="1"/>
    <col min="8947" max="8947" width="10.42578125" style="147" bestFit="1" customWidth="1"/>
    <col min="8948" max="8948" width="10.42578125" style="147" customWidth="1"/>
    <col min="8949" max="8949" width="9.5703125" style="147" customWidth="1"/>
    <col min="8950" max="8952" width="9.28515625" style="147" customWidth="1"/>
    <col min="8953" max="8953" width="11" style="147" customWidth="1"/>
    <col min="8954" max="9198" width="9" style="147"/>
    <col min="9199" max="9199" width="1.140625" style="147" customWidth="1"/>
    <col min="9200" max="9200" width="1.85546875" style="147" customWidth="1"/>
    <col min="9201" max="9201" width="2.42578125" style="147" customWidth="1"/>
    <col min="9202" max="9202" width="42.42578125" style="147" customWidth="1"/>
    <col min="9203" max="9203" width="10.42578125" style="147" bestFit="1" customWidth="1"/>
    <col min="9204" max="9204" width="10.42578125" style="147" customWidth="1"/>
    <col min="9205" max="9205" width="9.5703125" style="147" customWidth="1"/>
    <col min="9206" max="9208" width="9.28515625" style="147" customWidth="1"/>
    <col min="9209" max="9209" width="11" style="147" customWidth="1"/>
    <col min="9210" max="9454" width="9" style="147"/>
    <col min="9455" max="9455" width="1.140625" style="147" customWidth="1"/>
    <col min="9456" max="9456" width="1.85546875" style="147" customWidth="1"/>
    <col min="9457" max="9457" width="2.42578125" style="147" customWidth="1"/>
    <col min="9458" max="9458" width="42.42578125" style="147" customWidth="1"/>
    <col min="9459" max="9459" width="10.42578125" style="147" bestFit="1" customWidth="1"/>
    <col min="9460" max="9460" width="10.42578125" style="147" customWidth="1"/>
    <col min="9461" max="9461" width="9.5703125" style="147" customWidth="1"/>
    <col min="9462" max="9464" width="9.28515625" style="147" customWidth="1"/>
    <col min="9465" max="9465" width="11" style="147" customWidth="1"/>
    <col min="9466" max="9710" width="9" style="147"/>
    <col min="9711" max="9711" width="1.140625" style="147" customWidth="1"/>
    <col min="9712" max="9712" width="1.85546875" style="147" customWidth="1"/>
    <col min="9713" max="9713" width="2.42578125" style="147" customWidth="1"/>
    <col min="9714" max="9714" width="42.42578125" style="147" customWidth="1"/>
    <col min="9715" max="9715" width="10.42578125" style="147" bestFit="1" customWidth="1"/>
    <col min="9716" max="9716" width="10.42578125" style="147" customWidth="1"/>
    <col min="9717" max="9717" width="9.5703125" style="147" customWidth="1"/>
    <col min="9718" max="9720" width="9.28515625" style="147" customWidth="1"/>
    <col min="9721" max="9721" width="11" style="147" customWidth="1"/>
    <col min="9722" max="9966" width="9" style="147"/>
    <col min="9967" max="9967" width="1.140625" style="147" customWidth="1"/>
    <col min="9968" max="9968" width="1.85546875" style="147" customWidth="1"/>
    <col min="9969" max="9969" width="2.42578125" style="147" customWidth="1"/>
    <col min="9970" max="9970" width="42.42578125" style="147" customWidth="1"/>
    <col min="9971" max="9971" width="10.42578125" style="147" bestFit="1" customWidth="1"/>
    <col min="9972" max="9972" width="10.42578125" style="147" customWidth="1"/>
    <col min="9973" max="9973" width="9.5703125" style="147" customWidth="1"/>
    <col min="9974" max="9976" width="9.28515625" style="147" customWidth="1"/>
    <col min="9977" max="9977" width="11" style="147" customWidth="1"/>
    <col min="9978" max="10222" width="9" style="147"/>
    <col min="10223" max="10223" width="1.140625" style="147" customWidth="1"/>
    <col min="10224" max="10224" width="1.85546875" style="147" customWidth="1"/>
    <col min="10225" max="10225" width="2.42578125" style="147" customWidth="1"/>
    <col min="10226" max="10226" width="42.42578125" style="147" customWidth="1"/>
    <col min="10227" max="10227" width="10.42578125" style="147" bestFit="1" customWidth="1"/>
    <col min="10228" max="10228" width="10.42578125" style="147" customWidth="1"/>
    <col min="10229" max="10229" width="9.5703125" style="147" customWidth="1"/>
    <col min="10230" max="10232" width="9.28515625" style="147" customWidth="1"/>
    <col min="10233" max="10233" width="11" style="147" customWidth="1"/>
    <col min="10234" max="10478" width="9" style="147"/>
    <col min="10479" max="10479" width="1.140625" style="147" customWidth="1"/>
    <col min="10480" max="10480" width="1.85546875" style="147" customWidth="1"/>
    <col min="10481" max="10481" width="2.42578125" style="147" customWidth="1"/>
    <col min="10482" max="10482" width="42.42578125" style="147" customWidth="1"/>
    <col min="10483" max="10483" width="10.42578125" style="147" bestFit="1" customWidth="1"/>
    <col min="10484" max="10484" width="10.42578125" style="147" customWidth="1"/>
    <col min="10485" max="10485" width="9.5703125" style="147" customWidth="1"/>
    <col min="10486" max="10488" width="9.28515625" style="147" customWidth="1"/>
    <col min="10489" max="10489" width="11" style="147" customWidth="1"/>
    <col min="10490" max="10734" width="9" style="147"/>
    <col min="10735" max="10735" width="1.140625" style="147" customWidth="1"/>
    <col min="10736" max="10736" width="1.85546875" style="147" customWidth="1"/>
    <col min="10737" max="10737" width="2.42578125" style="147" customWidth="1"/>
    <col min="10738" max="10738" width="42.42578125" style="147" customWidth="1"/>
    <col min="10739" max="10739" width="10.42578125" style="147" bestFit="1" customWidth="1"/>
    <col min="10740" max="10740" width="10.42578125" style="147" customWidth="1"/>
    <col min="10741" max="10741" width="9.5703125" style="147" customWidth="1"/>
    <col min="10742" max="10744" width="9.28515625" style="147" customWidth="1"/>
    <col min="10745" max="10745" width="11" style="147" customWidth="1"/>
    <col min="10746" max="10990" width="9" style="147"/>
    <col min="10991" max="10991" width="1.140625" style="147" customWidth="1"/>
    <col min="10992" max="10992" width="1.85546875" style="147" customWidth="1"/>
    <col min="10993" max="10993" width="2.42578125" style="147" customWidth="1"/>
    <col min="10994" max="10994" width="42.42578125" style="147" customWidth="1"/>
    <col min="10995" max="10995" width="10.42578125" style="147" bestFit="1" customWidth="1"/>
    <col min="10996" max="10996" width="10.42578125" style="147" customWidth="1"/>
    <col min="10997" max="10997" width="9.5703125" style="147" customWidth="1"/>
    <col min="10998" max="11000" width="9.28515625" style="147" customWidth="1"/>
    <col min="11001" max="11001" width="11" style="147" customWidth="1"/>
    <col min="11002" max="11246" width="9" style="147"/>
    <col min="11247" max="11247" width="1.140625" style="147" customWidth="1"/>
    <col min="11248" max="11248" width="1.85546875" style="147" customWidth="1"/>
    <col min="11249" max="11249" width="2.42578125" style="147" customWidth="1"/>
    <col min="11250" max="11250" width="42.42578125" style="147" customWidth="1"/>
    <col min="11251" max="11251" width="10.42578125" style="147" bestFit="1" customWidth="1"/>
    <col min="11252" max="11252" width="10.42578125" style="147" customWidth="1"/>
    <col min="11253" max="11253" width="9.5703125" style="147" customWidth="1"/>
    <col min="11254" max="11256" width="9.28515625" style="147" customWidth="1"/>
    <col min="11257" max="11257" width="11" style="147" customWidth="1"/>
    <col min="11258" max="11502" width="9" style="147"/>
    <col min="11503" max="11503" width="1.140625" style="147" customWidth="1"/>
    <col min="11504" max="11504" width="1.85546875" style="147" customWidth="1"/>
    <col min="11505" max="11505" width="2.42578125" style="147" customWidth="1"/>
    <col min="11506" max="11506" width="42.42578125" style="147" customWidth="1"/>
    <col min="11507" max="11507" width="10.42578125" style="147" bestFit="1" customWidth="1"/>
    <col min="11508" max="11508" width="10.42578125" style="147" customWidth="1"/>
    <col min="11509" max="11509" width="9.5703125" style="147" customWidth="1"/>
    <col min="11510" max="11512" width="9.28515625" style="147" customWidth="1"/>
    <col min="11513" max="11513" width="11" style="147" customWidth="1"/>
    <col min="11514" max="11758" width="9" style="147"/>
    <col min="11759" max="11759" width="1.140625" style="147" customWidth="1"/>
    <col min="11760" max="11760" width="1.85546875" style="147" customWidth="1"/>
    <col min="11761" max="11761" width="2.42578125" style="147" customWidth="1"/>
    <col min="11762" max="11762" width="42.42578125" style="147" customWidth="1"/>
    <col min="11763" max="11763" width="10.42578125" style="147" bestFit="1" customWidth="1"/>
    <col min="11764" max="11764" width="10.42578125" style="147" customWidth="1"/>
    <col min="11765" max="11765" width="9.5703125" style="147" customWidth="1"/>
    <col min="11766" max="11768" width="9.28515625" style="147" customWidth="1"/>
    <col min="11769" max="11769" width="11" style="147" customWidth="1"/>
    <col min="11770" max="12014" width="9" style="147"/>
    <col min="12015" max="12015" width="1.140625" style="147" customWidth="1"/>
    <col min="12016" max="12016" width="1.85546875" style="147" customWidth="1"/>
    <col min="12017" max="12017" width="2.42578125" style="147" customWidth="1"/>
    <col min="12018" max="12018" width="42.42578125" style="147" customWidth="1"/>
    <col min="12019" max="12019" width="10.42578125" style="147" bestFit="1" customWidth="1"/>
    <col min="12020" max="12020" width="10.42578125" style="147" customWidth="1"/>
    <col min="12021" max="12021" width="9.5703125" style="147" customWidth="1"/>
    <col min="12022" max="12024" width="9.28515625" style="147" customWidth="1"/>
    <col min="12025" max="12025" width="11" style="147" customWidth="1"/>
    <col min="12026" max="12270" width="9" style="147"/>
    <col min="12271" max="12271" width="1.140625" style="147" customWidth="1"/>
    <col min="12272" max="12272" width="1.85546875" style="147" customWidth="1"/>
    <col min="12273" max="12273" width="2.42578125" style="147" customWidth="1"/>
    <col min="12274" max="12274" width="42.42578125" style="147" customWidth="1"/>
    <col min="12275" max="12275" width="10.42578125" style="147" bestFit="1" customWidth="1"/>
    <col min="12276" max="12276" width="10.42578125" style="147" customWidth="1"/>
    <col min="12277" max="12277" width="9.5703125" style="147" customWidth="1"/>
    <col min="12278" max="12280" width="9.28515625" style="147" customWidth="1"/>
    <col min="12281" max="12281" width="11" style="147" customWidth="1"/>
    <col min="12282" max="12526" width="9" style="147"/>
    <col min="12527" max="12527" width="1.140625" style="147" customWidth="1"/>
    <col min="12528" max="12528" width="1.85546875" style="147" customWidth="1"/>
    <col min="12529" max="12529" width="2.42578125" style="147" customWidth="1"/>
    <col min="12530" max="12530" width="42.42578125" style="147" customWidth="1"/>
    <col min="12531" max="12531" width="10.42578125" style="147" bestFit="1" customWidth="1"/>
    <col min="12532" max="12532" width="10.42578125" style="147" customWidth="1"/>
    <col min="12533" max="12533" width="9.5703125" style="147" customWidth="1"/>
    <col min="12534" max="12536" width="9.28515625" style="147" customWidth="1"/>
    <col min="12537" max="12537" width="11" style="147" customWidth="1"/>
    <col min="12538" max="12782" width="9" style="147"/>
    <col min="12783" max="12783" width="1.140625" style="147" customWidth="1"/>
    <col min="12784" max="12784" width="1.85546875" style="147" customWidth="1"/>
    <col min="12785" max="12785" width="2.42578125" style="147" customWidth="1"/>
    <col min="12786" max="12786" width="42.42578125" style="147" customWidth="1"/>
    <col min="12787" max="12787" width="10.42578125" style="147" bestFit="1" customWidth="1"/>
    <col min="12788" max="12788" width="10.42578125" style="147" customWidth="1"/>
    <col min="12789" max="12789" width="9.5703125" style="147" customWidth="1"/>
    <col min="12790" max="12792" width="9.28515625" style="147" customWidth="1"/>
    <col min="12793" max="12793" width="11" style="147" customWidth="1"/>
    <col min="12794" max="13038" width="9" style="147"/>
    <col min="13039" max="13039" width="1.140625" style="147" customWidth="1"/>
    <col min="13040" max="13040" width="1.85546875" style="147" customWidth="1"/>
    <col min="13041" max="13041" width="2.42578125" style="147" customWidth="1"/>
    <col min="13042" max="13042" width="42.42578125" style="147" customWidth="1"/>
    <col min="13043" max="13043" width="10.42578125" style="147" bestFit="1" customWidth="1"/>
    <col min="13044" max="13044" width="10.42578125" style="147" customWidth="1"/>
    <col min="13045" max="13045" width="9.5703125" style="147" customWidth="1"/>
    <col min="13046" max="13048" width="9.28515625" style="147" customWidth="1"/>
    <col min="13049" max="13049" width="11" style="147" customWidth="1"/>
    <col min="13050" max="13294" width="9" style="147"/>
    <col min="13295" max="13295" width="1.140625" style="147" customWidth="1"/>
    <col min="13296" max="13296" width="1.85546875" style="147" customWidth="1"/>
    <col min="13297" max="13297" width="2.42578125" style="147" customWidth="1"/>
    <col min="13298" max="13298" width="42.42578125" style="147" customWidth="1"/>
    <col min="13299" max="13299" width="10.42578125" style="147" bestFit="1" customWidth="1"/>
    <col min="13300" max="13300" width="10.42578125" style="147" customWidth="1"/>
    <col min="13301" max="13301" width="9.5703125" style="147" customWidth="1"/>
    <col min="13302" max="13304" width="9.28515625" style="147" customWidth="1"/>
    <col min="13305" max="13305" width="11" style="147" customWidth="1"/>
    <col min="13306" max="13550" width="9" style="147"/>
    <col min="13551" max="13551" width="1.140625" style="147" customWidth="1"/>
    <col min="13552" max="13552" width="1.85546875" style="147" customWidth="1"/>
    <col min="13553" max="13553" width="2.42578125" style="147" customWidth="1"/>
    <col min="13554" max="13554" width="42.42578125" style="147" customWidth="1"/>
    <col min="13555" max="13555" width="10.42578125" style="147" bestFit="1" customWidth="1"/>
    <col min="13556" max="13556" width="10.42578125" style="147" customWidth="1"/>
    <col min="13557" max="13557" width="9.5703125" style="147" customWidth="1"/>
    <col min="13558" max="13560" width="9.28515625" style="147" customWidth="1"/>
    <col min="13561" max="13561" width="11" style="147" customWidth="1"/>
    <col min="13562" max="13806" width="9" style="147"/>
    <col min="13807" max="13807" width="1.140625" style="147" customWidth="1"/>
    <col min="13808" max="13808" width="1.85546875" style="147" customWidth="1"/>
    <col min="13809" max="13809" width="2.42578125" style="147" customWidth="1"/>
    <col min="13810" max="13810" width="42.42578125" style="147" customWidth="1"/>
    <col min="13811" max="13811" width="10.42578125" style="147" bestFit="1" customWidth="1"/>
    <col min="13812" max="13812" width="10.42578125" style="147" customWidth="1"/>
    <col min="13813" max="13813" width="9.5703125" style="147" customWidth="1"/>
    <col min="13814" max="13816" width="9.28515625" style="147" customWidth="1"/>
    <col min="13817" max="13817" width="11" style="147" customWidth="1"/>
    <col min="13818" max="14062" width="9" style="147"/>
    <col min="14063" max="14063" width="1.140625" style="147" customWidth="1"/>
    <col min="14064" max="14064" width="1.85546875" style="147" customWidth="1"/>
    <col min="14065" max="14065" width="2.42578125" style="147" customWidth="1"/>
    <col min="14066" max="14066" width="42.42578125" style="147" customWidth="1"/>
    <col min="14067" max="14067" width="10.42578125" style="147" bestFit="1" customWidth="1"/>
    <col min="14068" max="14068" width="10.42578125" style="147" customWidth="1"/>
    <col min="14069" max="14069" width="9.5703125" style="147" customWidth="1"/>
    <col min="14070" max="14072" width="9.28515625" style="147" customWidth="1"/>
    <col min="14073" max="14073" width="11" style="147" customWidth="1"/>
    <col min="14074" max="14318" width="9" style="147"/>
    <col min="14319" max="14319" width="1.140625" style="147" customWidth="1"/>
    <col min="14320" max="14320" width="1.85546875" style="147" customWidth="1"/>
    <col min="14321" max="14321" width="2.42578125" style="147" customWidth="1"/>
    <col min="14322" max="14322" width="42.42578125" style="147" customWidth="1"/>
    <col min="14323" max="14323" width="10.42578125" style="147" bestFit="1" customWidth="1"/>
    <col min="14324" max="14324" width="10.42578125" style="147" customWidth="1"/>
    <col min="14325" max="14325" width="9.5703125" style="147" customWidth="1"/>
    <col min="14326" max="14328" width="9.28515625" style="147" customWidth="1"/>
    <col min="14329" max="14329" width="11" style="147" customWidth="1"/>
    <col min="14330" max="14574" width="9" style="147"/>
    <col min="14575" max="14575" width="1.140625" style="147" customWidth="1"/>
    <col min="14576" max="14576" width="1.85546875" style="147" customWidth="1"/>
    <col min="14577" max="14577" width="2.42578125" style="147" customWidth="1"/>
    <col min="14578" max="14578" width="42.42578125" style="147" customWidth="1"/>
    <col min="14579" max="14579" width="10.42578125" style="147" bestFit="1" customWidth="1"/>
    <col min="14580" max="14580" width="10.42578125" style="147" customWidth="1"/>
    <col min="14581" max="14581" width="9.5703125" style="147" customWidth="1"/>
    <col min="14582" max="14584" width="9.28515625" style="147" customWidth="1"/>
    <col min="14585" max="14585" width="11" style="147" customWidth="1"/>
    <col min="14586" max="14830" width="9" style="147"/>
    <col min="14831" max="14831" width="1.140625" style="147" customWidth="1"/>
    <col min="14832" max="14832" width="1.85546875" style="147" customWidth="1"/>
    <col min="14833" max="14833" width="2.42578125" style="147" customWidth="1"/>
    <col min="14834" max="14834" width="42.42578125" style="147" customWidth="1"/>
    <col min="14835" max="14835" width="10.42578125" style="147" bestFit="1" customWidth="1"/>
    <col min="14836" max="14836" width="10.42578125" style="147" customWidth="1"/>
    <col min="14837" max="14837" width="9.5703125" style="147" customWidth="1"/>
    <col min="14838" max="14840" width="9.28515625" style="147" customWidth="1"/>
    <col min="14841" max="14841" width="11" style="147" customWidth="1"/>
    <col min="14842" max="15086" width="9" style="147"/>
    <col min="15087" max="15087" width="1.140625" style="147" customWidth="1"/>
    <col min="15088" max="15088" width="1.85546875" style="147" customWidth="1"/>
    <col min="15089" max="15089" width="2.42578125" style="147" customWidth="1"/>
    <col min="15090" max="15090" width="42.42578125" style="147" customWidth="1"/>
    <col min="15091" max="15091" width="10.42578125" style="147" bestFit="1" customWidth="1"/>
    <col min="15092" max="15092" width="10.42578125" style="147" customWidth="1"/>
    <col min="15093" max="15093" width="9.5703125" style="147" customWidth="1"/>
    <col min="15094" max="15096" width="9.28515625" style="147" customWidth="1"/>
    <col min="15097" max="15097" width="11" style="147" customWidth="1"/>
    <col min="15098" max="15342" width="9" style="147"/>
    <col min="15343" max="15343" width="1.140625" style="147" customWidth="1"/>
    <col min="15344" max="15344" width="1.85546875" style="147" customWidth="1"/>
    <col min="15345" max="15345" width="2.42578125" style="147" customWidth="1"/>
    <col min="15346" max="15346" width="42.42578125" style="147" customWidth="1"/>
    <col min="15347" max="15347" width="10.42578125" style="147" bestFit="1" customWidth="1"/>
    <col min="15348" max="15348" width="10.42578125" style="147" customWidth="1"/>
    <col min="15349" max="15349" width="9.5703125" style="147" customWidth="1"/>
    <col min="15350" max="15352" width="9.28515625" style="147" customWidth="1"/>
    <col min="15353" max="15353" width="11" style="147" customWidth="1"/>
    <col min="15354" max="15598" width="9" style="147"/>
    <col min="15599" max="15599" width="1.140625" style="147" customWidth="1"/>
    <col min="15600" max="15600" width="1.85546875" style="147" customWidth="1"/>
    <col min="15601" max="15601" width="2.42578125" style="147" customWidth="1"/>
    <col min="15602" max="15602" width="42.42578125" style="147" customWidth="1"/>
    <col min="15603" max="15603" width="10.42578125" style="147" bestFit="1" customWidth="1"/>
    <col min="15604" max="15604" width="10.42578125" style="147" customWidth="1"/>
    <col min="15605" max="15605" width="9.5703125" style="147" customWidth="1"/>
    <col min="15606" max="15608" width="9.28515625" style="147" customWidth="1"/>
    <col min="15609" max="15609" width="11" style="147" customWidth="1"/>
    <col min="15610" max="15854" width="9" style="147"/>
    <col min="15855" max="15855" width="1.140625" style="147" customWidth="1"/>
    <col min="15856" max="15856" width="1.85546875" style="147" customWidth="1"/>
    <col min="15857" max="15857" width="2.42578125" style="147" customWidth="1"/>
    <col min="15858" max="15858" width="42.42578125" style="147" customWidth="1"/>
    <col min="15859" max="15859" width="10.42578125" style="147" bestFit="1" customWidth="1"/>
    <col min="15860" max="15860" width="10.42578125" style="147" customWidth="1"/>
    <col min="15861" max="15861" width="9.5703125" style="147" customWidth="1"/>
    <col min="15862" max="15864" width="9.28515625" style="147" customWidth="1"/>
    <col min="15865" max="15865" width="11" style="147" customWidth="1"/>
    <col min="15866" max="16110" width="9" style="147"/>
    <col min="16111" max="16111" width="1.140625" style="147" customWidth="1"/>
    <col min="16112" max="16112" width="1.85546875" style="147" customWidth="1"/>
    <col min="16113" max="16113" width="2.42578125" style="147" customWidth="1"/>
    <col min="16114" max="16114" width="42.42578125" style="147" customWidth="1"/>
    <col min="16115" max="16115" width="10.42578125" style="147" bestFit="1" customWidth="1"/>
    <col min="16116" max="16116" width="10.42578125" style="147" customWidth="1"/>
    <col min="16117" max="16117" width="9.5703125" style="147" customWidth="1"/>
    <col min="16118" max="16120" width="9.28515625" style="147" customWidth="1"/>
    <col min="16121" max="16121" width="11" style="147" customWidth="1"/>
    <col min="16122" max="16366" width="9" style="147"/>
    <col min="16367" max="16373" width="9.140625" style="147" customWidth="1"/>
    <col min="16374" max="16384" width="9" style="147"/>
  </cols>
  <sheetData>
    <row r="1" spans="2:18" s="92" customFormat="1" ht="16.5" x14ac:dyDescent="0.3">
      <c r="B1" s="93" t="s">
        <v>126</v>
      </c>
      <c r="C1" s="95"/>
      <c r="D1" s="95"/>
      <c r="E1" s="95"/>
      <c r="F1" s="95"/>
      <c r="G1" s="95"/>
      <c r="H1" s="95"/>
      <c r="I1" s="95"/>
      <c r="J1" s="145"/>
      <c r="K1" s="146"/>
    </row>
    <row r="2" spans="2:18" s="92" customFormat="1" ht="16.5" x14ac:dyDescent="0.3">
      <c r="B2" s="97" t="s">
        <v>106</v>
      </c>
      <c r="C2" s="95"/>
      <c r="D2" s="95"/>
      <c r="E2" s="95"/>
      <c r="F2" s="95"/>
      <c r="G2" s="95"/>
      <c r="H2" s="95"/>
      <c r="I2" s="95"/>
      <c r="J2" s="145"/>
      <c r="K2" s="146"/>
    </row>
    <row r="3" spans="2:18" s="92" customFormat="1" ht="15" customHeight="1" x14ac:dyDescent="0.25">
      <c r="B3" s="98"/>
      <c r="C3" s="96"/>
      <c r="D3" s="96"/>
      <c r="E3" s="96"/>
      <c r="F3" s="96"/>
      <c r="G3" s="96"/>
      <c r="H3" s="96"/>
      <c r="I3" s="96"/>
      <c r="K3" s="146"/>
    </row>
    <row r="4" spans="2:18" ht="15.75" customHeight="1" x14ac:dyDescent="0.25">
      <c r="K4" s="146"/>
    </row>
    <row r="5" spans="2:18" ht="14.25" customHeight="1" x14ac:dyDescent="0.25">
      <c r="B5" s="133" t="s">
        <v>71</v>
      </c>
      <c r="C5" s="133"/>
      <c r="D5" s="101"/>
      <c r="E5" s="101" t="s">
        <v>109</v>
      </c>
      <c r="F5" s="101" t="s">
        <v>110</v>
      </c>
      <c r="G5" s="101" t="s">
        <v>111</v>
      </c>
      <c r="H5" s="101" t="s">
        <v>112</v>
      </c>
      <c r="I5" s="101" t="s">
        <v>113</v>
      </c>
      <c r="J5" s="148" t="s">
        <v>72</v>
      </c>
      <c r="K5" s="146"/>
    </row>
    <row r="6" spans="2:18" ht="14.25" customHeight="1" x14ac:dyDescent="0.25">
      <c r="B6" s="149" t="s">
        <v>114</v>
      </c>
      <c r="C6" s="149"/>
      <c r="D6" s="138"/>
      <c r="E6" s="138" t="s">
        <v>8</v>
      </c>
      <c r="F6" s="138" t="s">
        <v>8</v>
      </c>
      <c r="G6" s="138" t="s">
        <v>8</v>
      </c>
      <c r="H6" s="138" t="s">
        <v>8</v>
      </c>
      <c r="I6" s="138" t="s">
        <v>8</v>
      </c>
      <c r="J6" s="150" t="s">
        <v>127</v>
      </c>
      <c r="K6" s="146"/>
    </row>
    <row r="7" spans="2:18" ht="6.75" customHeight="1" x14ac:dyDescent="0.25">
      <c r="B7" s="133"/>
      <c r="C7" s="133"/>
      <c r="D7" s="133"/>
      <c r="E7" s="151"/>
      <c r="F7" s="151"/>
      <c r="G7" s="151"/>
      <c r="H7" s="151"/>
      <c r="I7" s="151"/>
      <c r="J7" s="152" t="s">
        <v>70</v>
      </c>
      <c r="K7" s="146"/>
    </row>
    <row r="8" spans="2:18" ht="12.75" customHeight="1" x14ac:dyDescent="0.25">
      <c r="B8" s="498" t="s">
        <v>128</v>
      </c>
      <c r="C8" s="498"/>
      <c r="D8" s="153"/>
      <c r="E8" s="153">
        <v>1.7</v>
      </c>
      <c r="F8" s="153">
        <v>1.9</v>
      </c>
      <c r="G8" s="153">
        <v>2</v>
      </c>
      <c r="H8" s="153">
        <v>2.1</v>
      </c>
      <c r="I8" s="153">
        <v>2.2000000000000002</v>
      </c>
      <c r="J8" s="154">
        <v>9.9</v>
      </c>
      <c r="K8" s="146"/>
      <c r="L8" s="155"/>
      <c r="M8" s="155"/>
      <c r="N8" s="155"/>
      <c r="O8" s="155"/>
      <c r="P8" s="155"/>
      <c r="Q8" s="155"/>
      <c r="R8" s="155"/>
    </row>
    <row r="9" spans="2:18" ht="12.75" customHeight="1" x14ac:dyDescent="0.25">
      <c r="B9" s="498" t="s">
        <v>129</v>
      </c>
      <c r="C9" s="498"/>
      <c r="D9" s="153"/>
      <c r="E9" s="153">
        <v>1.2</v>
      </c>
      <c r="F9" s="153">
        <v>1.3</v>
      </c>
      <c r="G9" s="153">
        <v>1</v>
      </c>
      <c r="H9" s="153">
        <v>1.1000000000000001</v>
      </c>
      <c r="I9" s="153">
        <v>1.1000000000000001</v>
      </c>
      <c r="J9" s="154">
        <v>5.7</v>
      </c>
      <c r="K9" s="146"/>
      <c r="L9" s="155"/>
      <c r="M9" s="155"/>
      <c r="N9" s="155"/>
      <c r="O9" s="155"/>
      <c r="P9" s="155"/>
      <c r="Q9" s="155"/>
    </row>
    <row r="10" spans="2:18" ht="12.75" customHeight="1" x14ac:dyDescent="0.25">
      <c r="B10" s="500" t="s">
        <v>130</v>
      </c>
      <c r="C10" s="500"/>
      <c r="D10" s="153"/>
      <c r="E10" s="153">
        <v>0.5</v>
      </c>
      <c r="F10" s="153">
        <v>0.6</v>
      </c>
      <c r="G10" s="153">
        <v>0.9</v>
      </c>
      <c r="H10" s="153">
        <v>0.7</v>
      </c>
      <c r="I10" s="153">
        <v>0.8</v>
      </c>
      <c r="J10" s="154">
        <v>3.5</v>
      </c>
      <c r="K10" s="146"/>
      <c r="L10" s="155"/>
      <c r="M10" s="155"/>
      <c r="N10" s="155"/>
      <c r="O10" s="155"/>
      <c r="P10" s="155"/>
      <c r="Q10" s="155"/>
    </row>
    <row r="11" spans="2:18" s="156" customFormat="1" ht="12.75" customHeight="1" x14ac:dyDescent="0.25">
      <c r="B11" s="498" t="s">
        <v>131</v>
      </c>
      <c r="C11" s="498"/>
      <c r="D11" s="153"/>
      <c r="E11" s="153">
        <v>0.1</v>
      </c>
      <c r="F11" s="153">
        <v>0.2</v>
      </c>
      <c r="G11" s="153">
        <v>0.6</v>
      </c>
      <c r="H11" s="153">
        <v>0.4</v>
      </c>
      <c r="I11" s="153">
        <v>0.4</v>
      </c>
      <c r="J11" s="154">
        <v>1.7</v>
      </c>
      <c r="K11" s="146"/>
      <c r="L11" s="155"/>
      <c r="M11" s="155"/>
      <c r="N11" s="155"/>
      <c r="O11" s="155"/>
      <c r="P11" s="155"/>
      <c r="Q11" s="155"/>
    </row>
    <row r="12" spans="2:18" ht="12.75" customHeight="1" x14ac:dyDescent="0.25">
      <c r="B12" s="498" t="s">
        <v>132</v>
      </c>
      <c r="C12" s="498"/>
      <c r="D12" s="157"/>
      <c r="E12" s="157">
        <v>0.4</v>
      </c>
      <c r="F12" s="157">
        <v>0.4</v>
      </c>
      <c r="G12" s="157">
        <v>0.6</v>
      </c>
      <c r="H12" s="157">
        <v>0.6</v>
      </c>
      <c r="I12" s="157">
        <v>0.6</v>
      </c>
      <c r="J12" s="158">
        <v>2.6</v>
      </c>
      <c r="K12" s="146"/>
      <c r="L12" s="155"/>
      <c r="M12" s="155"/>
      <c r="N12" s="155"/>
      <c r="O12" s="155"/>
      <c r="P12" s="155"/>
      <c r="Q12" s="155"/>
    </row>
    <row r="13" spans="2:18" ht="12.75" customHeight="1" x14ac:dyDescent="0.25">
      <c r="B13" s="501" t="s">
        <v>133</v>
      </c>
      <c r="C13" s="501"/>
      <c r="D13" s="159"/>
      <c r="E13" s="159">
        <v>3.9</v>
      </c>
      <c r="F13" s="159">
        <v>4.4000000000000004</v>
      </c>
      <c r="G13" s="159">
        <v>5.0999999999999996</v>
      </c>
      <c r="H13" s="159">
        <v>4.9000000000000004</v>
      </c>
      <c r="I13" s="159">
        <v>5.0999999999999996</v>
      </c>
      <c r="J13" s="160">
        <v>23.4</v>
      </c>
      <c r="K13" s="146"/>
      <c r="L13" s="155"/>
      <c r="M13" s="155"/>
      <c r="N13" s="155"/>
      <c r="O13" s="155"/>
      <c r="P13" s="155"/>
      <c r="Q13" s="155"/>
    </row>
    <row r="14" spans="2:18" ht="12.75" customHeight="1" x14ac:dyDescent="0.25">
      <c r="B14" s="498" t="s">
        <v>134</v>
      </c>
      <c r="C14" s="498"/>
      <c r="D14" s="157"/>
      <c r="E14" s="157">
        <v>75.599999999999994</v>
      </c>
      <c r="F14" s="157">
        <v>79.5</v>
      </c>
      <c r="G14" s="157">
        <v>83.9</v>
      </c>
      <c r="H14" s="157">
        <v>89</v>
      </c>
      <c r="I14" s="157">
        <v>93.9</v>
      </c>
      <c r="J14" s="158"/>
      <c r="K14" s="146"/>
      <c r="L14" s="155"/>
      <c r="M14" s="155"/>
      <c r="N14" s="155"/>
      <c r="O14" s="155"/>
      <c r="P14" s="155"/>
      <c r="Q14" s="155"/>
    </row>
    <row r="15" spans="2:18" ht="15.75" customHeight="1" x14ac:dyDescent="0.25">
      <c r="B15" s="499" t="s">
        <v>16</v>
      </c>
      <c r="C15" s="499"/>
      <c r="D15" s="159"/>
      <c r="E15" s="159">
        <v>79.5</v>
      </c>
      <c r="F15" s="159">
        <v>83.9</v>
      </c>
      <c r="G15" s="159">
        <v>89</v>
      </c>
      <c r="H15" s="159">
        <v>93.9</v>
      </c>
      <c r="I15" s="159">
        <v>99</v>
      </c>
      <c r="J15" s="160"/>
      <c r="K15" s="146"/>
      <c r="L15" s="155"/>
      <c r="M15" s="155"/>
      <c r="N15" s="155"/>
      <c r="O15" s="155"/>
      <c r="P15" s="155"/>
      <c r="Q15" s="155"/>
    </row>
    <row r="16" spans="2:18" ht="6.75" customHeight="1" x14ac:dyDescent="0.25">
      <c r="B16" s="133"/>
      <c r="C16" s="133"/>
      <c r="D16" s="133"/>
      <c r="E16" s="151"/>
      <c r="F16" s="151"/>
      <c r="G16" s="151"/>
      <c r="H16" s="151"/>
      <c r="I16" s="151"/>
      <c r="J16" s="151"/>
      <c r="K16" s="146"/>
      <c r="L16" s="155"/>
      <c r="M16" s="155"/>
      <c r="N16" s="155"/>
      <c r="O16" s="155"/>
      <c r="P16" s="155"/>
      <c r="Q16" s="155"/>
    </row>
    <row r="17" spans="2:11" ht="15.75" customHeight="1" x14ac:dyDescent="0.25">
      <c r="B17" s="164"/>
      <c r="C17" s="164"/>
      <c r="D17" s="164"/>
      <c r="E17" s="153"/>
      <c r="F17" s="153"/>
      <c r="G17" s="153"/>
      <c r="H17" s="153"/>
      <c r="I17" s="153"/>
      <c r="K17" s="146"/>
    </row>
    <row r="18" spans="2:11" ht="15.75" customHeight="1" x14ac:dyDescent="0.25">
      <c r="B18" s="164"/>
      <c r="C18" s="164"/>
      <c r="D18" s="164"/>
      <c r="E18" s="153"/>
      <c r="F18" s="153"/>
      <c r="G18" s="153"/>
      <c r="H18" s="153"/>
      <c r="I18" s="153"/>
      <c r="K18" s="146"/>
    </row>
    <row r="19" spans="2:11" ht="15.75" customHeight="1" x14ac:dyDescent="0.25">
      <c r="B19" s="164"/>
      <c r="C19" s="164"/>
      <c r="D19" s="164"/>
      <c r="E19" s="153"/>
      <c r="F19" s="153"/>
      <c r="G19" s="153"/>
      <c r="H19" s="153"/>
      <c r="I19" s="153"/>
      <c r="K19" s="146"/>
    </row>
    <row r="20" spans="2:11" ht="15.75" customHeight="1" x14ac:dyDescent="0.25">
      <c r="B20" s="164"/>
      <c r="C20" s="164"/>
      <c r="D20" s="164"/>
      <c r="E20" s="153"/>
      <c r="F20" s="153"/>
      <c r="G20" s="153"/>
      <c r="H20" s="153"/>
      <c r="I20" s="153"/>
      <c r="K20" s="146"/>
    </row>
    <row r="21" spans="2:11" ht="15.75" customHeight="1" x14ac:dyDescent="0.25">
      <c r="K21" s="146"/>
    </row>
    <row r="22" spans="2:11" ht="15.75" customHeight="1" x14ac:dyDescent="0.25">
      <c r="B22" s="499"/>
      <c r="C22" s="499"/>
      <c r="D22" s="165"/>
      <c r="E22" s="166"/>
      <c r="F22" s="166"/>
      <c r="G22" s="166"/>
      <c r="H22" s="166"/>
      <c r="I22" s="166"/>
      <c r="J22" s="164"/>
      <c r="K22" s="146"/>
    </row>
    <row r="23" spans="2:11" s="164" customFormat="1" ht="15.75" customHeight="1" x14ac:dyDescent="0.25">
      <c r="C23" s="167"/>
      <c r="D23" s="167"/>
      <c r="E23" s="168"/>
      <c r="F23" s="168"/>
      <c r="G23" s="168"/>
      <c r="H23" s="168"/>
      <c r="I23" s="168"/>
      <c r="K23" s="146"/>
    </row>
    <row r="24" spans="2:11" s="164" customFormat="1" ht="15.6" customHeight="1" x14ac:dyDescent="0.25">
      <c r="C24" s="167"/>
      <c r="D24" s="167"/>
      <c r="E24" s="168"/>
      <c r="F24" s="168"/>
      <c r="G24" s="168"/>
      <c r="H24" s="168"/>
      <c r="I24" s="168"/>
      <c r="K24" s="146"/>
    </row>
    <row r="25" spans="2:11" ht="15.75" customHeight="1" x14ac:dyDescent="0.25">
      <c r="C25" s="169"/>
      <c r="D25" s="169"/>
      <c r="E25" s="170"/>
      <c r="F25" s="170"/>
      <c r="K25" s="146"/>
    </row>
    <row r="26" spans="2:11" ht="15.75" customHeight="1" x14ac:dyDescent="0.25">
      <c r="K26" s="146"/>
    </row>
    <row r="27" spans="2:11" ht="15.75" customHeight="1" x14ac:dyDescent="0.25">
      <c r="K27" s="146"/>
    </row>
    <row r="28" spans="2:11" ht="15.75" customHeight="1" x14ac:dyDescent="0.25">
      <c r="K28" s="146"/>
    </row>
    <row r="29" spans="2:11" ht="15.75" customHeight="1" x14ac:dyDescent="0.25">
      <c r="K29" s="146"/>
    </row>
    <row r="30" spans="2:11" ht="15.75" customHeight="1" x14ac:dyDescent="0.25">
      <c r="K30" s="146"/>
    </row>
    <row r="31" spans="2:11" ht="15.75" customHeight="1" x14ac:dyDescent="0.25">
      <c r="K31" s="146"/>
    </row>
    <row r="32" spans="2:11" ht="15.75" customHeight="1" x14ac:dyDescent="0.25">
      <c r="K32" s="146"/>
    </row>
  </sheetData>
  <mergeCells count="9">
    <mergeCell ref="B14:C14"/>
    <mergeCell ref="B15:C15"/>
    <mergeCell ref="B22:C22"/>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4"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Q37"/>
  <sheetViews>
    <sheetView showGridLines="0" zoomScaleNormal="100" workbookViewId="0">
      <selection activeCell="B32" sqref="B32"/>
    </sheetView>
  </sheetViews>
  <sheetFormatPr defaultColWidth="8.85546875" defaultRowHeight="14.25" x14ac:dyDescent="0.2"/>
  <cols>
    <col min="1" max="1" width="10" style="172" customWidth="1"/>
    <col min="2" max="2" width="38.42578125" style="172" customWidth="1"/>
    <col min="3" max="3" width="9" style="172" bestFit="1" customWidth="1"/>
    <col min="4" max="4" width="9.5703125" style="172" bestFit="1" customWidth="1"/>
    <col min="5" max="7" width="9.140625" style="172" bestFit="1" customWidth="1"/>
    <col min="8" max="8" width="9.140625" style="172" customWidth="1"/>
    <col min="9" max="10" width="8.85546875" style="171"/>
    <col min="11" max="11" width="9.7109375" style="171" bestFit="1" customWidth="1"/>
    <col min="12" max="12" width="4.28515625" style="171" bestFit="1" customWidth="1"/>
    <col min="13" max="17" width="8.85546875" style="171"/>
    <col min="18" max="16384" width="8.85546875" style="172"/>
  </cols>
  <sheetData>
    <row r="1" spans="2:17" s="92" customFormat="1" ht="13.9" customHeight="1" x14ac:dyDescent="0.3">
      <c r="B1" s="93" t="s">
        <v>136</v>
      </c>
      <c r="C1" s="93"/>
      <c r="D1" s="93"/>
      <c r="E1" s="93"/>
      <c r="F1" s="93"/>
      <c r="G1" s="93"/>
      <c r="H1" s="93"/>
      <c r="I1" s="171"/>
      <c r="J1" s="171"/>
      <c r="K1" s="171"/>
      <c r="L1" s="171"/>
      <c r="M1" s="171"/>
      <c r="N1" s="171"/>
      <c r="O1" s="171"/>
      <c r="P1" s="171"/>
      <c r="Q1" s="171"/>
    </row>
    <row r="2" spans="2:17" s="92" customFormat="1" ht="16.5" x14ac:dyDescent="0.3">
      <c r="B2" s="97" t="s">
        <v>106</v>
      </c>
      <c r="C2" s="97"/>
      <c r="D2" s="97"/>
      <c r="E2" s="97"/>
      <c r="F2" s="97"/>
      <c r="G2" s="97"/>
      <c r="H2" s="97"/>
      <c r="I2" s="171"/>
      <c r="J2" s="171"/>
      <c r="K2" s="171"/>
      <c r="L2" s="171"/>
      <c r="M2" s="171"/>
      <c r="N2" s="171"/>
      <c r="O2" s="171"/>
      <c r="P2" s="171"/>
      <c r="Q2" s="171"/>
    </row>
    <row r="5" spans="2:17" ht="16.5" customHeight="1" x14ac:dyDescent="0.2">
      <c r="B5" s="133" t="s">
        <v>71</v>
      </c>
      <c r="C5" s="101" t="s">
        <v>109</v>
      </c>
      <c r="D5" s="101" t="s">
        <v>110</v>
      </c>
      <c r="E5" s="101" t="s">
        <v>111</v>
      </c>
      <c r="F5" s="101" t="s">
        <v>112</v>
      </c>
      <c r="G5" s="101" t="s">
        <v>113</v>
      </c>
      <c r="H5" s="148" t="s">
        <v>137</v>
      </c>
    </row>
    <row r="6" spans="2:17" ht="16.5" customHeight="1" x14ac:dyDescent="0.2">
      <c r="B6" s="149" t="s">
        <v>138</v>
      </c>
      <c r="C6" s="138" t="s">
        <v>8</v>
      </c>
      <c r="D6" s="138" t="s">
        <v>8</v>
      </c>
      <c r="E6" s="138" t="s">
        <v>8</v>
      </c>
      <c r="F6" s="138" t="s">
        <v>8</v>
      </c>
      <c r="G6" s="138" t="s">
        <v>8</v>
      </c>
      <c r="H6" s="150" t="s">
        <v>72</v>
      </c>
    </row>
    <row r="7" spans="2:17" ht="16.5" customHeight="1" x14ac:dyDescent="0.2">
      <c r="B7" s="173" t="s">
        <v>139</v>
      </c>
      <c r="C7" s="174">
        <v>295</v>
      </c>
      <c r="D7" s="174">
        <v>2762</v>
      </c>
      <c r="E7" s="174">
        <v>2957</v>
      </c>
      <c r="F7" s="174">
        <v>3340</v>
      </c>
      <c r="G7" s="174">
        <v>3746</v>
      </c>
      <c r="H7" s="175">
        <v>13100</v>
      </c>
    </row>
    <row r="8" spans="2:17" ht="16.5" customHeight="1" x14ac:dyDescent="0.2">
      <c r="B8" s="173" t="s">
        <v>140</v>
      </c>
      <c r="C8" s="176">
        <v>-176</v>
      </c>
      <c r="D8" s="176">
        <v>-219</v>
      </c>
      <c r="E8" s="176">
        <v>-313</v>
      </c>
      <c r="F8" s="176">
        <v>-461</v>
      </c>
      <c r="G8" s="176">
        <v>-541</v>
      </c>
      <c r="H8" s="177">
        <v>-1710</v>
      </c>
    </row>
    <row r="9" spans="2:17" ht="16.5" customHeight="1" x14ac:dyDescent="0.2">
      <c r="B9" s="133" t="s">
        <v>141</v>
      </c>
      <c r="C9" s="178">
        <v>119</v>
      </c>
      <c r="D9" s="178">
        <v>2543</v>
      </c>
      <c r="E9" s="178">
        <v>2644</v>
      </c>
      <c r="F9" s="178">
        <v>2879</v>
      </c>
      <c r="G9" s="178">
        <v>3205</v>
      </c>
      <c r="H9" s="179">
        <v>11390</v>
      </c>
    </row>
    <row r="10" spans="2:17" ht="16.5" customHeight="1" x14ac:dyDescent="0.2">
      <c r="B10" s="173" t="s">
        <v>142</v>
      </c>
      <c r="C10" s="176">
        <v>-196</v>
      </c>
      <c r="D10" s="176">
        <v>-144</v>
      </c>
      <c r="E10" s="176">
        <v>18</v>
      </c>
      <c r="F10" s="176">
        <v>166</v>
      </c>
      <c r="G10" s="176">
        <v>204</v>
      </c>
      <c r="H10" s="177">
        <v>48</v>
      </c>
    </row>
    <row r="11" spans="2:17" ht="16.5" customHeight="1" x14ac:dyDescent="0.2">
      <c r="B11" s="133" t="s">
        <v>143</v>
      </c>
      <c r="C11" s="178">
        <v>-77</v>
      </c>
      <c r="D11" s="178">
        <v>2399</v>
      </c>
      <c r="E11" s="178">
        <v>2662</v>
      </c>
      <c r="F11" s="178">
        <v>3045</v>
      </c>
      <c r="G11" s="178">
        <v>3409</v>
      </c>
      <c r="H11" s="179">
        <v>11438</v>
      </c>
    </row>
    <row r="12" spans="2:17" ht="16.5" customHeight="1" x14ac:dyDescent="0.2">
      <c r="B12" s="133"/>
      <c r="C12" s="178"/>
      <c r="D12" s="178"/>
      <c r="E12" s="178"/>
      <c r="F12" s="178"/>
      <c r="G12" s="178"/>
      <c r="H12" s="179"/>
    </row>
    <row r="13" spans="2:17" ht="16.5" customHeight="1" x14ac:dyDescent="0.2">
      <c r="B13" s="109" t="s">
        <v>144</v>
      </c>
      <c r="C13" s="174">
        <v>486</v>
      </c>
      <c r="D13" s="174">
        <v>1937</v>
      </c>
      <c r="E13" s="174">
        <v>2017</v>
      </c>
      <c r="F13" s="174">
        <v>2246</v>
      </c>
      <c r="G13" s="174">
        <v>2404</v>
      </c>
      <c r="H13" s="175">
        <v>9090</v>
      </c>
    </row>
    <row r="14" spans="2:17" ht="16.5" customHeight="1" x14ac:dyDescent="0.2">
      <c r="B14" s="109" t="s">
        <v>145</v>
      </c>
      <c r="C14" s="176">
        <v>409</v>
      </c>
      <c r="D14" s="176">
        <v>4336</v>
      </c>
      <c r="E14" s="176">
        <v>4679</v>
      </c>
      <c r="F14" s="176">
        <v>5291</v>
      </c>
      <c r="G14" s="176">
        <v>5813</v>
      </c>
      <c r="H14" s="177">
        <v>20528</v>
      </c>
    </row>
    <row r="15" spans="2:17" ht="16.5" customHeight="1" x14ac:dyDescent="0.2">
      <c r="B15" s="106" t="s">
        <v>146</v>
      </c>
      <c r="C15" s="178">
        <v>-77</v>
      </c>
      <c r="D15" s="178">
        <v>2399</v>
      </c>
      <c r="E15" s="178">
        <v>2662</v>
      </c>
      <c r="F15" s="178">
        <v>3045</v>
      </c>
      <c r="G15" s="178">
        <v>3409</v>
      </c>
      <c r="H15" s="179">
        <v>11438</v>
      </c>
    </row>
    <row r="16" spans="2:17" ht="16.5" customHeight="1" x14ac:dyDescent="0.2">
      <c r="B16" s="106"/>
      <c r="C16" s="178"/>
      <c r="D16" s="180"/>
      <c r="E16" s="178"/>
      <c r="F16" s="178"/>
      <c r="G16" s="178"/>
      <c r="H16" s="178"/>
    </row>
    <row r="17" spans="4:4" ht="16.5" customHeight="1" x14ac:dyDescent="0.2">
      <c r="D17" s="181"/>
    </row>
    <row r="18" spans="4:4" s="182" customFormat="1" ht="12" customHeight="1" x14ac:dyDescent="0.2"/>
    <row r="19" spans="4:4" s="182" customFormat="1" ht="12" customHeight="1" x14ac:dyDescent="0.2"/>
    <row r="20" spans="4:4" s="182" customFormat="1" ht="12" customHeight="1" x14ac:dyDescent="0.2"/>
    <row r="21" spans="4:4" s="182" customFormat="1" ht="12" customHeight="1" x14ac:dyDescent="0.2"/>
    <row r="22" spans="4:4" s="182" customFormat="1" ht="12" customHeight="1" x14ac:dyDescent="0.2"/>
    <row r="23" spans="4:4" s="182" customFormat="1" ht="12" customHeight="1" x14ac:dyDescent="0.2"/>
    <row r="24" spans="4:4" s="182" customFormat="1" ht="12" customHeight="1" x14ac:dyDescent="0.2"/>
    <row r="25" spans="4:4" s="182" customFormat="1" ht="15" customHeight="1" x14ac:dyDescent="0.2"/>
    <row r="26" spans="4:4" s="182" customFormat="1" ht="22.5" customHeight="1" x14ac:dyDescent="0.2"/>
    <row r="27" spans="4:4" s="182" customFormat="1" ht="12" customHeight="1" x14ac:dyDescent="0.2"/>
    <row r="28" spans="4:4" s="182" customFormat="1" ht="12" customHeight="1" x14ac:dyDescent="0.2"/>
    <row r="29" spans="4:4" s="182" customFormat="1" ht="12" customHeight="1" x14ac:dyDescent="0.2"/>
    <row r="30" spans="4:4" s="182" customFormat="1" ht="14.25" customHeight="1" x14ac:dyDescent="0.2"/>
    <row r="31" spans="4:4" s="182" customFormat="1" ht="12" customHeight="1" x14ac:dyDescent="0.2"/>
    <row r="32" spans="4:4" s="182" customFormat="1" ht="14.25" customHeight="1" x14ac:dyDescent="0.2"/>
    <row r="35" spans="2:7" ht="12" customHeight="1" x14ac:dyDescent="0.2">
      <c r="C35" s="174">
        <v>605</v>
      </c>
      <c r="D35" s="174">
        <v>4480</v>
      </c>
      <c r="E35" s="174">
        <v>4661</v>
      </c>
      <c r="F35" s="174">
        <v>5125</v>
      </c>
      <c r="G35" s="174">
        <v>5609</v>
      </c>
    </row>
    <row r="37" spans="2:7" ht="12" customHeight="1" x14ac:dyDescent="0.2">
      <c r="B37" s="183" t="s">
        <v>147</v>
      </c>
      <c r="C37" s="174">
        <v>119</v>
      </c>
      <c r="D37" s="174">
        <v>2576</v>
      </c>
      <c r="E37" s="174">
        <v>2757</v>
      </c>
      <c r="F37" s="174">
        <v>3132</v>
      </c>
      <c r="G37" s="174">
        <v>3532</v>
      </c>
    </row>
  </sheetData>
  <pageMargins left="0.7" right="0.7" top="0.75" bottom="0.75" header="0.3" footer="0.3"/>
  <pageSetup paperSize="9" scale="71"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R73"/>
  <sheetViews>
    <sheetView showGridLines="0" zoomScaleNormal="100" workbookViewId="0">
      <selection activeCell="D30" sqref="D30"/>
    </sheetView>
  </sheetViews>
  <sheetFormatPr defaultColWidth="8.85546875" defaultRowHeight="12" x14ac:dyDescent="0.2"/>
  <cols>
    <col min="1" max="1" width="10" style="172" customWidth="1"/>
    <col min="2" max="2" width="38.42578125" style="172" customWidth="1"/>
    <col min="3" max="4" width="9" style="172" bestFit="1" customWidth="1"/>
    <col min="5" max="7" width="9.140625" style="172" bestFit="1" customWidth="1"/>
    <col min="8" max="8" width="9.140625" style="172" customWidth="1"/>
    <col min="9" max="9" width="8" style="172" bestFit="1" customWidth="1"/>
    <col min="10" max="16384" width="8.85546875" style="172"/>
  </cols>
  <sheetData>
    <row r="1" spans="2:18" ht="16.5" customHeight="1" x14ac:dyDescent="0.3">
      <c r="B1" s="93" t="s">
        <v>148</v>
      </c>
      <c r="C1" s="93"/>
      <c r="D1" s="93"/>
      <c r="E1" s="93"/>
      <c r="F1" s="93"/>
      <c r="G1" s="93"/>
      <c r="H1" s="93"/>
    </row>
    <row r="2" spans="2:18" ht="16.5" customHeight="1" x14ac:dyDescent="0.3">
      <c r="B2" s="97" t="s">
        <v>106</v>
      </c>
      <c r="C2" s="97"/>
      <c r="D2" s="97"/>
      <c r="E2" s="97"/>
      <c r="F2" s="97"/>
      <c r="G2" s="97"/>
      <c r="H2" s="97"/>
    </row>
    <row r="3" spans="2:18" ht="16.5" customHeight="1" x14ac:dyDescent="0.2">
      <c r="I3" s="184"/>
      <c r="J3" s="184"/>
      <c r="K3" s="184"/>
      <c r="L3" s="184"/>
      <c r="M3" s="184"/>
      <c r="N3" s="184"/>
      <c r="O3" s="184"/>
      <c r="P3" s="184"/>
      <c r="Q3" s="184"/>
      <c r="R3" s="184"/>
    </row>
    <row r="4" spans="2:18" ht="16.5" customHeight="1" x14ac:dyDescent="0.2">
      <c r="I4" s="184"/>
      <c r="J4" s="184"/>
      <c r="K4" s="184"/>
      <c r="L4" s="184"/>
      <c r="M4" s="184"/>
      <c r="N4" s="184"/>
      <c r="O4" s="184"/>
      <c r="P4" s="184"/>
      <c r="Q4" s="184"/>
      <c r="R4" s="184"/>
    </row>
    <row r="5" spans="2:18" ht="16.5" customHeight="1" x14ac:dyDescent="0.2">
      <c r="B5" s="133" t="s">
        <v>377</v>
      </c>
      <c r="C5" s="185" t="s">
        <v>109</v>
      </c>
      <c r="D5" s="185" t="s">
        <v>110</v>
      </c>
      <c r="E5" s="185" t="s">
        <v>111</v>
      </c>
      <c r="F5" s="185" t="s">
        <v>112</v>
      </c>
      <c r="G5" s="185" t="s">
        <v>113</v>
      </c>
      <c r="H5" s="148" t="s">
        <v>137</v>
      </c>
      <c r="I5" s="184"/>
      <c r="J5" s="184"/>
      <c r="K5" s="184"/>
      <c r="L5" s="184"/>
      <c r="M5" s="184"/>
      <c r="N5" s="184"/>
      <c r="O5" s="184"/>
      <c r="P5" s="184"/>
      <c r="Q5" s="184"/>
      <c r="R5" s="184"/>
    </row>
    <row r="6" spans="2:18" ht="16.5" customHeight="1" x14ac:dyDescent="0.2">
      <c r="B6" s="149" t="s">
        <v>138</v>
      </c>
      <c r="C6" s="138" t="s">
        <v>8</v>
      </c>
      <c r="D6" s="138" t="s">
        <v>8</v>
      </c>
      <c r="E6" s="138" t="s">
        <v>8</v>
      </c>
      <c r="F6" s="138" t="s">
        <v>8</v>
      </c>
      <c r="G6" s="138" t="s">
        <v>8</v>
      </c>
      <c r="H6" s="150" t="s">
        <v>72</v>
      </c>
      <c r="I6" s="184"/>
      <c r="J6" s="184"/>
      <c r="K6" s="184"/>
      <c r="L6" s="184"/>
      <c r="M6" s="184"/>
      <c r="N6" s="184"/>
      <c r="O6" s="184"/>
      <c r="P6" s="184"/>
      <c r="Q6" s="184"/>
      <c r="R6" s="184"/>
    </row>
    <row r="7" spans="2:18" ht="16.5" customHeight="1" x14ac:dyDescent="0.2">
      <c r="B7" s="109" t="s">
        <v>149</v>
      </c>
      <c r="C7" s="174">
        <v>20</v>
      </c>
      <c r="D7" s="174">
        <v>784</v>
      </c>
      <c r="E7" s="174">
        <v>825</v>
      </c>
      <c r="F7" s="174">
        <v>817</v>
      </c>
      <c r="G7" s="174">
        <v>811</v>
      </c>
      <c r="H7" s="175">
        <v>3257</v>
      </c>
      <c r="I7" s="184"/>
      <c r="J7" s="184"/>
      <c r="K7" s="184"/>
      <c r="L7" s="184"/>
      <c r="M7" s="184"/>
      <c r="N7" s="184"/>
      <c r="O7" s="184"/>
      <c r="P7" s="184"/>
      <c r="Q7" s="184"/>
      <c r="R7" s="184"/>
    </row>
    <row r="8" spans="2:18" ht="16.5" customHeight="1" x14ac:dyDescent="0.2">
      <c r="B8" s="109" t="s">
        <v>150</v>
      </c>
      <c r="C8" s="174">
        <v>135</v>
      </c>
      <c r="D8" s="174">
        <v>558</v>
      </c>
      <c r="E8" s="174">
        <v>356</v>
      </c>
      <c r="F8" s="174">
        <v>418</v>
      </c>
      <c r="G8" s="174">
        <v>475</v>
      </c>
      <c r="H8" s="175">
        <v>1942</v>
      </c>
      <c r="I8" s="184"/>
      <c r="J8" s="184"/>
      <c r="K8" s="184"/>
      <c r="L8" s="184"/>
      <c r="M8" s="184"/>
      <c r="N8" s="184"/>
      <c r="O8" s="184"/>
      <c r="P8" s="184"/>
      <c r="Q8" s="184"/>
      <c r="R8" s="184"/>
    </row>
    <row r="9" spans="2:18" ht="16.5" customHeight="1" x14ac:dyDescent="0.2">
      <c r="B9" s="109" t="s">
        <v>151</v>
      </c>
      <c r="C9" s="174">
        <v>6</v>
      </c>
      <c r="D9" s="174">
        <v>238</v>
      </c>
      <c r="E9" s="174">
        <v>340</v>
      </c>
      <c r="F9" s="174">
        <v>437</v>
      </c>
      <c r="G9" s="174">
        <v>577</v>
      </c>
      <c r="H9" s="175">
        <v>1598</v>
      </c>
      <c r="I9" s="184"/>
      <c r="J9" s="184"/>
      <c r="K9" s="184"/>
      <c r="L9" s="184"/>
      <c r="M9" s="184"/>
      <c r="N9" s="184"/>
      <c r="O9" s="184"/>
      <c r="P9" s="184"/>
      <c r="Q9" s="184"/>
      <c r="R9" s="184"/>
    </row>
    <row r="10" spans="2:18" ht="16.5" customHeight="1" x14ac:dyDescent="0.2">
      <c r="B10" s="109" t="s">
        <v>152</v>
      </c>
      <c r="C10" s="174">
        <v>31</v>
      </c>
      <c r="D10" s="174">
        <v>236</v>
      </c>
      <c r="E10" s="174">
        <v>238</v>
      </c>
      <c r="F10" s="174">
        <v>276</v>
      </c>
      <c r="G10" s="174">
        <v>317</v>
      </c>
      <c r="H10" s="175">
        <v>1098</v>
      </c>
      <c r="I10" s="184"/>
      <c r="J10" s="184"/>
      <c r="K10" s="184"/>
      <c r="L10" s="184"/>
      <c r="M10" s="184"/>
      <c r="N10" s="184"/>
      <c r="O10" s="184"/>
      <c r="P10" s="184"/>
      <c r="Q10" s="184"/>
      <c r="R10" s="184"/>
    </row>
    <row r="11" spans="2:18" ht="16.5" customHeight="1" x14ac:dyDescent="0.2">
      <c r="B11" s="109" t="s">
        <v>154</v>
      </c>
      <c r="C11" s="174">
        <v>5</v>
      </c>
      <c r="D11" s="174">
        <v>201</v>
      </c>
      <c r="E11" s="174">
        <v>235</v>
      </c>
      <c r="F11" s="174">
        <v>290</v>
      </c>
      <c r="G11" s="174">
        <v>361</v>
      </c>
      <c r="H11" s="175">
        <v>1092</v>
      </c>
      <c r="I11" s="184"/>
      <c r="J11" s="184"/>
      <c r="K11" s="184"/>
      <c r="L11" s="184"/>
      <c r="M11" s="184"/>
      <c r="N11" s="184"/>
      <c r="O11" s="184"/>
      <c r="P11" s="184"/>
      <c r="Q11" s="184"/>
      <c r="R11" s="184"/>
    </row>
    <row r="12" spans="2:18" ht="16.5" customHeight="1" x14ac:dyDescent="0.2">
      <c r="B12" s="109" t="s">
        <v>155</v>
      </c>
      <c r="C12" s="486" t="s">
        <v>76</v>
      </c>
      <c r="D12" s="174">
        <v>127</v>
      </c>
      <c r="E12" s="174">
        <v>155</v>
      </c>
      <c r="F12" s="174">
        <v>156</v>
      </c>
      <c r="G12" s="174">
        <v>158</v>
      </c>
      <c r="H12" s="175">
        <v>596</v>
      </c>
      <c r="I12" s="184"/>
      <c r="J12" s="184"/>
      <c r="K12" s="184"/>
      <c r="L12" s="184"/>
      <c r="M12" s="184"/>
      <c r="N12" s="184"/>
      <c r="O12" s="184"/>
      <c r="P12" s="184"/>
      <c r="Q12" s="184"/>
      <c r="R12" s="184"/>
    </row>
    <row r="13" spans="2:18" ht="16.5" customHeight="1" x14ac:dyDescent="0.2">
      <c r="B13" s="109" t="s">
        <v>156</v>
      </c>
      <c r="C13" s="486" t="s">
        <v>76</v>
      </c>
      <c r="D13" s="174">
        <v>95</v>
      </c>
      <c r="E13" s="174">
        <v>108</v>
      </c>
      <c r="F13" s="174">
        <v>122</v>
      </c>
      <c r="G13" s="174">
        <v>182</v>
      </c>
      <c r="H13" s="175">
        <v>507</v>
      </c>
      <c r="I13" s="184"/>
      <c r="J13" s="184"/>
      <c r="K13" s="184"/>
      <c r="L13" s="184"/>
      <c r="M13" s="184"/>
      <c r="N13" s="184"/>
      <c r="O13" s="184"/>
      <c r="P13" s="184"/>
      <c r="Q13" s="184"/>
      <c r="R13" s="184"/>
    </row>
    <row r="14" spans="2:18" ht="16.5" customHeight="1" x14ac:dyDescent="0.2">
      <c r="B14" s="109" t="s">
        <v>153</v>
      </c>
      <c r="C14" s="486" t="s">
        <v>76</v>
      </c>
      <c r="D14" s="174">
        <v>28</v>
      </c>
      <c r="E14" s="174">
        <v>106</v>
      </c>
      <c r="F14" s="174">
        <v>106</v>
      </c>
      <c r="G14" s="174">
        <v>106</v>
      </c>
      <c r="H14" s="175">
        <v>346</v>
      </c>
      <c r="I14" s="184"/>
      <c r="J14" s="184"/>
      <c r="K14" s="184"/>
      <c r="L14" s="184"/>
      <c r="M14" s="184"/>
      <c r="N14" s="184"/>
      <c r="O14" s="184"/>
      <c r="P14" s="184"/>
      <c r="Q14" s="184"/>
      <c r="R14" s="184"/>
    </row>
    <row r="15" spans="2:18" ht="16.5" customHeight="1" x14ac:dyDescent="0.2">
      <c r="B15" s="109" t="s">
        <v>157</v>
      </c>
      <c r="C15" s="174">
        <v>1</v>
      </c>
      <c r="D15" s="174">
        <v>37</v>
      </c>
      <c r="E15" s="174">
        <v>65</v>
      </c>
      <c r="F15" s="174">
        <v>61</v>
      </c>
      <c r="G15" s="174">
        <v>69</v>
      </c>
      <c r="H15" s="175">
        <v>233</v>
      </c>
      <c r="I15" s="184"/>
      <c r="J15" s="184"/>
      <c r="K15" s="184"/>
      <c r="L15" s="184"/>
      <c r="M15" s="184"/>
      <c r="N15" s="184"/>
      <c r="O15" s="184"/>
      <c r="P15" s="184"/>
      <c r="Q15" s="184"/>
      <c r="R15" s="184"/>
    </row>
    <row r="16" spans="2:18" ht="16.5" customHeight="1" x14ac:dyDescent="0.2">
      <c r="B16" s="109" t="s">
        <v>158</v>
      </c>
      <c r="C16" s="174">
        <v>51</v>
      </c>
      <c r="D16" s="174">
        <v>61</v>
      </c>
      <c r="E16" s="174">
        <v>51</v>
      </c>
      <c r="F16" s="174">
        <v>21</v>
      </c>
      <c r="G16" s="174">
        <v>23</v>
      </c>
      <c r="H16" s="175">
        <v>207</v>
      </c>
      <c r="I16" s="184"/>
      <c r="J16" s="184"/>
      <c r="K16" s="184"/>
      <c r="L16" s="184"/>
      <c r="M16" s="184"/>
      <c r="N16" s="184"/>
      <c r="O16" s="184"/>
      <c r="P16" s="184"/>
      <c r="Q16" s="184"/>
      <c r="R16" s="184"/>
    </row>
    <row r="17" spans="2:18" ht="16.5" customHeight="1" x14ac:dyDescent="0.2">
      <c r="B17" s="109" t="s">
        <v>159</v>
      </c>
      <c r="C17" s="486" t="s">
        <v>76</v>
      </c>
      <c r="D17" s="174">
        <v>12</v>
      </c>
      <c r="E17" s="174">
        <v>8</v>
      </c>
      <c r="F17" s="174">
        <v>10</v>
      </c>
      <c r="G17" s="174">
        <v>11</v>
      </c>
      <c r="H17" s="175">
        <v>41</v>
      </c>
      <c r="I17" s="184"/>
      <c r="J17" s="184"/>
      <c r="K17" s="184"/>
      <c r="L17" s="184"/>
      <c r="M17" s="184"/>
      <c r="N17" s="184"/>
      <c r="O17" s="184"/>
      <c r="P17" s="184"/>
      <c r="Q17" s="184"/>
      <c r="R17" s="184"/>
    </row>
    <row r="18" spans="2:18" ht="16.5" customHeight="1" x14ac:dyDescent="0.2">
      <c r="B18" s="109" t="s">
        <v>160</v>
      </c>
      <c r="C18" s="486" t="s">
        <v>76</v>
      </c>
      <c r="D18" s="174">
        <v>18</v>
      </c>
      <c r="E18" s="174">
        <v>4</v>
      </c>
      <c r="F18" s="174">
        <v>3</v>
      </c>
      <c r="G18" s="174">
        <v>3</v>
      </c>
      <c r="H18" s="175">
        <v>28</v>
      </c>
      <c r="I18" s="184"/>
      <c r="J18" s="184"/>
      <c r="K18" s="184"/>
      <c r="L18" s="184"/>
      <c r="M18" s="184"/>
      <c r="N18" s="184"/>
      <c r="O18" s="184"/>
      <c r="P18" s="184"/>
      <c r="Q18" s="184"/>
      <c r="R18" s="184"/>
    </row>
    <row r="19" spans="2:18" ht="16.5" customHeight="1" x14ac:dyDescent="0.2">
      <c r="B19" s="109" t="s">
        <v>161</v>
      </c>
      <c r="C19" s="486" t="s">
        <v>76</v>
      </c>
      <c r="D19" s="174">
        <v>83</v>
      </c>
      <c r="E19" s="174">
        <v>48</v>
      </c>
      <c r="F19" s="174">
        <v>39</v>
      </c>
      <c r="G19" s="174">
        <v>39</v>
      </c>
      <c r="H19" s="175">
        <v>209</v>
      </c>
      <c r="I19" s="184"/>
      <c r="J19" s="184"/>
      <c r="K19" s="184"/>
      <c r="L19" s="184"/>
      <c r="M19" s="184"/>
      <c r="N19" s="184"/>
      <c r="O19" s="184"/>
      <c r="P19" s="184"/>
      <c r="Q19" s="184"/>
      <c r="R19" s="184"/>
    </row>
    <row r="20" spans="2:18" ht="16.5" customHeight="1" x14ac:dyDescent="0.2">
      <c r="B20" s="109" t="s">
        <v>378</v>
      </c>
      <c r="C20" s="186">
        <v>46</v>
      </c>
      <c r="D20" s="186">
        <v>284</v>
      </c>
      <c r="E20" s="186">
        <v>418</v>
      </c>
      <c r="F20" s="186">
        <v>584</v>
      </c>
      <c r="G20" s="186">
        <v>614</v>
      </c>
      <c r="H20" s="177">
        <v>1946</v>
      </c>
      <c r="I20" s="184"/>
      <c r="J20" s="184"/>
      <c r="K20" s="184"/>
      <c r="L20" s="184"/>
      <c r="M20" s="184"/>
      <c r="N20" s="184"/>
      <c r="O20" s="184"/>
      <c r="P20" s="184"/>
      <c r="Q20" s="184"/>
      <c r="R20" s="184"/>
    </row>
    <row r="21" spans="2:18" ht="17.25" customHeight="1" x14ac:dyDescent="0.2">
      <c r="B21" s="109"/>
      <c r="C21" s="178">
        <v>295</v>
      </c>
      <c r="D21" s="178">
        <v>2762</v>
      </c>
      <c r="E21" s="178">
        <v>2957</v>
      </c>
      <c r="F21" s="178">
        <v>3340</v>
      </c>
      <c r="G21" s="178">
        <v>3746</v>
      </c>
      <c r="H21" s="175">
        <v>13100</v>
      </c>
      <c r="I21" s="184"/>
      <c r="J21" s="184"/>
      <c r="K21" s="184"/>
      <c r="L21" s="184"/>
      <c r="M21" s="184"/>
      <c r="N21" s="184"/>
      <c r="O21" s="184"/>
      <c r="P21" s="184"/>
      <c r="Q21" s="184"/>
      <c r="R21" s="184"/>
    </row>
    <row r="22" spans="2:18" ht="17.25" customHeight="1" x14ac:dyDescent="0.2">
      <c r="C22" s="187"/>
      <c r="D22" s="187"/>
      <c r="E22" s="187"/>
      <c r="F22" s="187"/>
      <c r="G22" s="187"/>
      <c r="H22" s="187"/>
      <c r="I22" s="184"/>
      <c r="J22" s="184"/>
      <c r="K22" s="184"/>
      <c r="L22" s="184"/>
      <c r="M22" s="184"/>
      <c r="N22" s="184"/>
      <c r="O22" s="184"/>
      <c r="P22" s="184"/>
      <c r="Q22" s="184"/>
      <c r="R22" s="184"/>
    </row>
    <row r="23" spans="2:18" ht="17.25" customHeight="1" x14ac:dyDescent="0.2">
      <c r="B23" s="172" t="s">
        <v>379</v>
      </c>
      <c r="I23" s="184"/>
      <c r="J23" s="184"/>
      <c r="K23" s="184"/>
      <c r="L23" s="184"/>
      <c r="M23" s="184"/>
      <c r="N23" s="184"/>
      <c r="O23" s="184"/>
      <c r="P23" s="184"/>
      <c r="Q23" s="184"/>
      <c r="R23" s="184"/>
    </row>
    <row r="24" spans="2:18" x14ac:dyDescent="0.2">
      <c r="B24" s="172" t="s">
        <v>380</v>
      </c>
      <c r="I24" s="184"/>
      <c r="J24" s="184"/>
      <c r="K24" s="184"/>
      <c r="L24" s="184"/>
      <c r="M24" s="184"/>
      <c r="N24" s="184"/>
      <c r="O24" s="184"/>
      <c r="P24" s="184"/>
      <c r="Q24" s="184"/>
      <c r="R24" s="184"/>
    </row>
    <row r="25" spans="2:18" x14ac:dyDescent="0.2">
      <c r="I25" s="184"/>
      <c r="J25" s="184"/>
      <c r="K25" s="184"/>
      <c r="L25" s="184"/>
      <c r="M25" s="184"/>
      <c r="N25" s="184"/>
      <c r="O25" s="184"/>
      <c r="P25" s="184"/>
      <c r="Q25" s="184"/>
      <c r="R25" s="184"/>
    </row>
    <row r="26" spans="2:18" x14ac:dyDescent="0.2">
      <c r="I26" s="184"/>
      <c r="J26" s="184"/>
      <c r="K26" s="184"/>
      <c r="L26" s="184"/>
      <c r="M26" s="184"/>
      <c r="N26" s="184"/>
      <c r="O26" s="184"/>
      <c r="P26" s="184"/>
      <c r="Q26" s="184"/>
      <c r="R26" s="184"/>
    </row>
    <row r="27" spans="2:18" x14ac:dyDescent="0.2">
      <c r="I27" s="184"/>
      <c r="J27" s="184"/>
      <c r="K27" s="184"/>
      <c r="L27" s="184"/>
      <c r="M27" s="184"/>
      <c r="N27" s="184"/>
      <c r="O27" s="184"/>
      <c r="P27" s="184"/>
      <c r="Q27" s="184"/>
      <c r="R27" s="184"/>
    </row>
    <row r="28" spans="2:18" x14ac:dyDescent="0.2">
      <c r="I28" s="184"/>
      <c r="J28" s="184"/>
      <c r="K28" s="184"/>
      <c r="L28" s="184"/>
      <c r="M28" s="184"/>
      <c r="N28" s="184"/>
      <c r="O28" s="184"/>
      <c r="P28" s="184"/>
      <c r="Q28" s="184"/>
      <c r="R28" s="184"/>
    </row>
    <row r="29" spans="2:18" x14ac:dyDescent="0.2">
      <c r="I29" s="184"/>
      <c r="J29" s="184"/>
      <c r="K29" s="184"/>
      <c r="L29" s="184"/>
      <c r="M29" s="184"/>
      <c r="N29" s="184"/>
      <c r="O29" s="184"/>
      <c r="P29" s="184"/>
      <c r="Q29" s="184"/>
      <c r="R29" s="184"/>
    </row>
    <row r="67" spans="3:8" x14ac:dyDescent="0.2">
      <c r="C67" s="188"/>
      <c r="D67" s="188"/>
      <c r="E67" s="188"/>
      <c r="F67" s="188"/>
      <c r="G67" s="188"/>
      <c r="H67" s="188"/>
    </row>
    <row r="68" spans="3:8" x14ac:dyDescent="0.2">
      <c r="C68" s="188"/>
      <c r="D68" s="188"/>
      <c r="E68" s="188"/>
      <c r="F68" s="188"/>
      <c r="G68" s="188"/>
      <c r="H68" s="188"/>
    </row>
    <row r="69" spans="3:8" x14ac:dyDescent="0.2">
      <c r="C69" s="188"/>
      <c r="D69" s="188"/>
      <c r="E69" s="188"/>
      <c r="F69" s="188"/>
      <c r="G69" s="188"/>
      <c r="H69" s="188"/>
    </row>
    <row r="70" spans="3:8" x14ac:dyDescent="0.2">
      <c r="C70" s="188"/>
      <c r="D70" s="188"/>
      <c r="E70" s="188"/>
      <c r="F70" s="188"/>
      <c r="G70" s="188"/>
      <c r="H70" s="188"/>
    </row>
    <row r="71" spans="3:8" x14ac:dyDescent="0.2">
      <c r="C71" s="188"/>
      <c r="D71" s="188"/>
      <c r="E71" s="188"/>
      <c r="F71" s="188"/>
      <c r="G71" s="188"/>
      <c r="H71" s="188"/>
    </row>
    <row r="72" spans="3:8" x14ac:dyDescent="0.2">
      <c r="C72" s="188"/>
      <c r="D72" s="188"/>
      <c r="E72" s="188"/>
      <c r="F72" s="188"/>
      <c r="G72" s="188"/>
      <c r="H72" s="188"/>
    </row>
    <row r="73" spans="3:8" x14ac:dyDescent="0.2">
      <c r="C73" s="188"/>
      <c r="D73" s="188"/>
      <c r="E73" s="188"/>
      <c r="F73" s="188"/>
      <c r="G73" s="188"/>
      <c r="H73" s="188"/>
    </row>
  </sheetData>
  <pageMargins left="0.7" right="0.7" top="0.75" bottom="0.75" header="0.3" footer="0.3"/>
  <pageSetup paperSize="9" scale="51"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O23"/>
  <sheetViews>
    <sheetView showGridLines="0" zoomScaleNormal="100" workbookViewId="0">
      <selection activeCell="N11" sqref="N11"/>
    </sheetView>
  </sheetViews>
  <sheetFormatPr defaultRowHeight="15" x14ac:dyDescent="0.25"/>
  <cols>
    <col min="1" max="1" width="10" customWidth="1"/>
    <col min="2" max="2" width="52.140625" customWidth="1"/>
  </cols>
  <sheetData>
    <row r="1" spans="2:15" ht="16.5" x14ac:dyDescent="0.3">
      <c r="B1" s="93" t="s">
        <v>162</v>
      </c>
      <c r="C1" s="93"/>
      <c r="D1" s="93"/>
      <c r="E1" s="93"/>
      <c r="F1" s="93"/>
      <c r="G1" s="93"/>
    </row>
    <row r="2" spans="2:15" ht="16.5" x14ac:dyDescent="0.3">
      <c r="B2" s="97" t="s">
        <v>106</v>
      </c>
      <c r="C2" s="93"/>
      <c r="D2" s="93"/>
      <c r="E2" s="93"/>
      <c r="F2" s="93"/>
      <c r="G2" s="93"/>
    </row>
    <row r="3" spans="2:15" x14ac:dyDescent="0.25">
      <c r="B3" s="189"/>
      <c r="C3" s="189"/>
      <c r="D3" s="190"/>
      <c r="E3" s="190"/>
      <c r="F3" s="190"/>
      <c r="G3" s="191"/>
    </row>
    <row r="4" spans="2:15" x14ac:dyDescent="0.25">
      <c r="B4" s="192" t="s">
        <v>107</v>
      </c>
      <c r="C4" s="193">
        <v>2018</v>
      </c>
      <c r="D4" s="193">
        <v>2019</v>
      </c>
      <c r="E4" s="193">
        <v>2020</v>
      </c>
      <c r="F4" s="193">
        <v>2021</v>
      </c>
      <c r="G4" s="193">
        <v>2022</v>
      </c>
      <c r="H4" s="1"/>
      <c r="I4" s="1"/>
      <c r="J4" s="1"/>
      <c r="K4" s="1"/>
      <c r="L4" s="1"/>
      <c r="M4" s="1"/>
      <c r="N4" s="1"/>
      <c r="O4" s="1"/>
    </row>
    <row r="5" spans="2:15" x14ac:dyDescent="0.25">
      <c r="B5" s="194" t="s">
        <v>114</v>
      </c>
      <c r="C5" s="195" t="s">
        <v>8</v>
      </c>
      <c r="D5" s="195" t="s">
        <v>8</v>
      </c>
      <c r="E5" s="195" t="s">
        <v>8</v>
      </c>
      <c r="F5" s="195" t="s">
        <v>8</v>
      </c>
      <c r="G5" s="195" t="s">
        <v>8</v>
      </c>
      <c r="H5" s="1"/>
      <c r="I5" s="1"/>
      <c r="J5" s="1"/>
      <c r="K5" s="1"/>
      <c r="L5" s="1"/>
      <c r="M5" s="1"/>
      <c r="N5" s="1"/>
      <c r="O5" s="1"/>
    </row>
    <row r="6" spans="2:15" x14ac:dyDescent="0.25">
      <c r="B6" s="172" t="s">
        <v>163</v>
      </c>
      <c r="C6" s="153">
        <v>82</v>
      </c>
      <c r="D6" s="153">
        <v>87.8</v>
      </c>
      <c r="E6" s="153">
        <v>90.4</v>
      </c>
      <c r="F6" s="153">
        <v>95</v>
      </c>
      <c r="G6" s="153">
        <v>98.4</v>
      </c>
    </row>
    <row r="7" spans="2:15" x14ac:dyDescent="0.25">
      <c r="B7" s="187" t="s">
        <v>164</v>
      </c>
      <c r="C7" s="153">
        <v>-0.3</v>
      </c>
      <c r="D7" s="153">
        <v>-1.1000000000000001</v>
      </c>
      <c r="E7" s="153">
        <v>-0.3</v>
      </c>
      <c r="F7" s="153">
        <v>-0.3</v>
      </c>
      <c r="G7" s="153">
        <v>-0.3</v>
      </c>
      <c r="H7" s="196"/>
    </row>
    <row r="8" spans="2:15" ht="15.75" customHeight="1" x14ac:dyDescent="0.25">
      <c r="B8" s="194" t="s">
        <v>165</v>
      </c>
      <c r="C8" s="197">
        <v>81.7</v>
      </c>
      <c r="D8" s="197">
        <v>86.7</v>
      </c>
      <c r="E8" s="197">
        <v>90.1</v>
      </c>
      <c r="F8" s="197">
        <v>94.7</v>
      </c>
      <c r="G8" s="197">
        <v>98.1</v>
      </c>
      <c r="H8" s="196"/>
    </row>
    <row r="10" spans="2:15" x14ac:dyDescent="0.25">
      <c r="B10" s="198"/>
    </row>
    <row r="11" spans="2:15" x14ac:dyDescent="0.25">
      <c r="B11" s="198"/>
    </row>
    <row r="12" spans="2:15" x14ac:dyDescent="0.25">
      <c r="B12" s="198"/>
    </row>
    <row r="13" spans="2:15" x14ac:dyDescent="0.25">
      <c r="B13" s="198"/>
    </row>
    <row r="14" spans="2:15" x14ac:dyDescent="0.25">
      <c r="B14" s="198"/>
    </row>
    <row r="15" spans="2:15" x14ac:dyDescent="0.25">
      <c r="B15" s="198"/>
    </row>
    <row r="16" spans="2:15" ht="15.6" customHeight="1" x14ac:dyDescent="0.25">
      <c r="B16" s="198"/>
    </row>
    <row r="17" spans="2:2" x14ac:dyDescent="0.25">
      <c r="B17" s="198"/>
    </row>
    <row r="18" spans="2:2" x14ac:dyDescent="0.25">
      <c r="B18" s="198"/>
    </row>
    <row r="19" spans="2:2" x14ac:dyDescent="0.25">
      <c r="B19" s="198"/>
    </row>
    <row r="20" spans="2:2" x14ac:dyDescent="0.25">
      <c r="B20" s="198"/>
    </row>
    <row r="21" spans="2:2" x14ac:dyDescent="0.25">
      <c r="B21" s="198"/>
    </row>
    <row r="22" spans="2:2" x14ac:dyDescent="0.25">
      <c r="B22" s="198"/>
    </row>
    <row r="23" spans="2:2" x14ac:dyDescent="0.25">
      <c r="B23" s="198"/>
    </row>
  </sheetData>
  <pageMargins left="0.70866141732283472" right="0.70866141732283472" top="0.74803149606299213" bottom="0.74803149606299213" header="0.31496062992125984" footer="0.31496062992125984"/>
  <pageSetup paperSize="9" scale="5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AF16"/>
  <sheetViews>
    <sheetView showGridLines="0" zoomScaleNormal="100" workbookViewId="0">
      <selection activeCell="B17" sqref="B17"/>
    </sheetView>
  </sheetViews>
  <sheetFormatPr defaultRowHeight="15" x14ac:dyDescent="0.25"/>
  <cols>
    <col min="1" max="1" width="10" customWidth="1"/>
    <col min="2" max="2" width="52.140625" customWidth="1"/>
  </cols>
  <sheetData>
    <row r="1" spans="2:32" ht="16.5" x14ac:dyDescent="0.3">
      <c r="B1" s="93" t="s">
        <v>373</v>
      </c>
      <c r="C1" s="93"/>
      <c r="D1" s="93"/>
      <c r="E1" s="93"/>
      <c r="F1" s="93"/>
      <c r="G1" s="93"/>
      <c r="H1" s="93"/>
      <c r="I1" s="191"/>
      <c r="J1" s="191"/>
      <c r="K1" s="191"/>
      <c r="L1" s="191"/>
      <c r="M1" s="191"/>
      <c r="N1" s="191"/>
      <c r="O1" s="191"/>
      <c r="P1" s="191"/>
      <c r="Q1" s="191"/>
      <c r="R1" s="191"/>
      <c r="S1" s="191"/>
      <c r="T1" s="191"/>
      <c r="U1" s="191"/>
      <c r="V1" s="191"/>
      <c r="W1" s="191"/>
      <c r="X1" s="191"/>
      <c r="Y1" s="191"/>
      <c r="Z1" s="191"/>
      <c r="AA1" s="191"/>
      <c r="AB1" s="191"/>
      <c r="AC1" s="191"/>
      <c r="AD1" s="191"/>
      <c r="AE1" s="191"/>
      <c r="AF1" s="191"/>
    </row>
    <row r="2" spans="2:32" ht="16.5" x14ac:dyDescent="0.3">
      <c r="B2" s="97" t="s">
        <v>106</v>
      </c>
      <c r="C2" s="93"/>
      <c r="D2" s="93"/>
      <c r="E2" s="93"/>
      <c r="F2" s="93"/>
      <c r="G2" s="93"/>
      <c r="H2" s="93"/>
      <c r="I2" s="191"/>
      <c r="J2" s="191"/>
      <c r="K2" s="191"/>
      <c r="L2" s="191"/>
      <c r="M2" s="191"/>
      <c r="N2" s="191"/>
      <c r="O2" s="191"/>
      <c r="P2" s="191"/>
      <c r="Q2" s="191"/>
      <c r="R2" s="191"/>
      <c r="S2" s="191"/>
      <c r="T2" s="191"/>
      <c r="U2" s="191"/>
      <c r="V2" s="191"/>
      <c r="W2" s="191"/>
      <c r="X2" s="191"/>
      <c r="Y2" s="191"/>
      <c r="Z2" s="191"/>
      <c r="AA2" s="191"/>
      <c r="AB2" s="191"/>
      <c r="AC2" s="191"/>
      <c r="AD2" s="191"/>
      <c r="AE2" s="191"/>
      <c r="AF2" s="191"/>
    </row>
    <row r="3" spans="2:32" x14ac:dyDescent="0.25">
      <c r="B3" s="189"/>
      <c r="C3" s="189"/>
      <c r="D3" s="190"/>
      <c r="E3" s="190"/>
      <c r="F3" s="190"/>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row>
    <row r="4" spans="2:32" x14ac:dyDescent="0.25">
      <c r="B4" s="192" t="s">
        <v>107</v>
      </c>
      <c r="C4" s="101" t="s">
        <v>108</v>
      </c>
      <c r="D4" s="101" t="s">
        <v>109</v>
      </c>
      <c r="E4" s="101" t="s">
        <v>110</v>
      </c>
      <c r="F4" s="101" t="s">
        <v>111</v>
      </c>
      <c r="G4" s="101" t="s">
        <v>112</v>
      </c>
      <c r="H4" s="101" t="s">
        <v>113</v>
      </c>
    </row>
    <row r="5" spans="2:32" x14ac:dyDescent="0.25">
      <c r="B5" s="194" t="s">
        <v>118</v>
      </c>
      <c r="C5" s="195" t="s">
        <v>7</v>
      </c>
      <c r="D5" s="195" t="s">
        <v>8</v>
      </c>
      <c r="E5" s="195" t="s">
        <v>8</v>
      </c>
      <c r="F5" s="195" t="s">
        <v>8</v>
      </c>
      <c r="G5" s="195" t="s">
        <v>8</v>
      </c>
      <c r="H5" s="195" t="s">
        <v>8</v>
      </c>
    </row>
    <row r="6" spans="2:32" x14ac:dyDescent="0.25">
      <c r="B6" s="172" t="s">
        <v>166</v>
      </c>
      <c r="C6" s="153">
        <v>1.5</v>
      </c>
      <c r="D6" s="153">
        <v>1.1000000000000001</v>
      </c>
      <c r="E6" s="153">
        <v>1.2</v>
      </c>
      <c r="F6" s="153">
        <v>1.7</v>
      </c>
      <c r="G6" s="153">
        <v>1.7</v>
      </c>
      <c r="H6" s="153">
        <v>2.1</v>
      </c>
      <c r="J6" s="199"/>
      <c r="K6" s="199"/>
      <c r="L6" s="199"/>
      <c r="M6" s="199"/>
      <c r="N6" s="199"/>
      <c r="O6" s="199"/>
    </row>
    <row r="7" spans="2:32" x14ac:dyDescent="0.25">
      <c r="B7" s="187" t="s">
        <v>167</v>
      </c>
      <c r="C7" s="153">
        <v>1.4</v>
      </c>
      <c r="D7" s="153">
        <v>1.1000000000000001</v>
      </c>
      <c r="E7" s="153">
        <v>1</v>
      </c>
      <c r="F7" s="153">
        <v>1.2</v>
      </c>
      <c r="G7" s="153">
        <v>1.3</v>
      </c>
      <c r="H7" s="153">
        <v>1.8</v>
      </c>
      <c r="J7" s="199"/>
      <c r="K7" s="199"/>
      <c r="L7" s="199"/>
      <c r="M7" s="199"/>
      <c r="N7" s="199"/>
      <c r="O7" s="199"/>
    </row>
    <row r="8" spans="2:32" ht="15.75" customHeight="1" x14ac:dyDescent="0.25">
      <c r="B8" s="200" t="s">
        <v>168</v>
      </c>
      <c r="C8" s="157">
        <v>-0.8</v>
      </c>
      <c r="D8" s="157">
        <v>1</v>
      </c>
      <c r="E8" s="157">
        <v>0.9</v>
      </c>
      <c r="F8" s="157">
        <v>-0.7</v>
      </c>
      <c r="G8" s="157">
        <v>0</v>
      </c>
      <c r="H8" s="157">
        <v>-0.8</v>
      </c>
      <c r="J8" s="199"/>
      <c r="K8" s="199"/>
      <c r="L8" s="199"/>
      <c r="M8" s="199"/>
      <c r="N8" s="199"/>
      <c r="O8" s="199"/>
    </row>
    <row r="10" spans="2:32" x14ac:dyDescent="0.25">
      <c r="B10" s="198"/>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row>
    <row r="11" spans="2:32" x14ac:dyDescent="0.25">
      <c r="B11" s="202" t="s">
        <v>169</v>
      </c>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row>
    <row r="12" spans="2:32" x14ac:dyDescent="0.25">
      <c r="B12" s="19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row>
    <row r="13" spans="2:32" x14ac:dyDescent="0.25">
      <c r="B13" s="198"/>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row>
    <row r="14" spans="2:32" x14ac:dyDescent="0.25">
      <c r="B14" s="198"/>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row>
    <row r="15" spans="2:32" x14ac:dyDescent="0.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row>
    <row r="16" spans="2:32" ht="15.6" customHeight="1" x14ac:dyDescent="0.25">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row>
  </sheetData>
  <pageMargins left="0.70866141732283472" right="0.70866141732283472" top="0.74803149606299213" bottom="0.74803149606299213" header="0.31496062992125984" footer="0.31496062992125984"/>
  <pageSetup paperSize="9" scale="5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I38"/>
  <sheetViews>
    <sheetView showGridLines="0" zoomScaleNormal="100" workbookViewId="0">
      <selection activeCell="N11" sqref="N11"/>
    </sheetView>
  </sheetViews>
  <sheetFormatPr defaultRowHeight="15" x14ac:dyDescent="0.25"/>
  <cols>
    <col min="1" max="1" width="10" customWidth="1"/>
    <col min="2" max="2" width="41.140625" customWidth="1"/>
    <col min="3" max="9" width="10" customWidth="1"/>
  </cols>
  <sheetData>
    <row r="1" spans="2:9" ht="16.5" x14ac:dyDescent="0.3">
      <c r="B1" s="93" t="s">
        <v>170</v>
      </c>
      <c r="C1" s="93"/>
      <c r="D1" s="93"/>
      <c r="E1" s="93"/>
      <c r="F1" s="93"/>
      <c r="G1" s="93"/>
      <c r="H1" s="93"/>
      <c r="I1" s="93"/>
    </row>
    <row r="2" spans="2:9" ht="16.5" x14ac:dyDescent="0.3">
      <c r="B2" s="97" t="s">
        <v>106</v>
      </c>
      <c r="C2" s="97"/>
      <c r="D2" s="97"/>
      <c r="E2" s="97"/>
      <c r="F2" s="97"/>
      <c r="G2" s="97"/>
      <c r="H2" s="97"/>
      <c r="I2" s="97"/>
    </row>
    <row r="6" spans="2:9" x14ac:dyDescent="0.25">
      <c r="B6" s="100" t="s">
        <v>107</v>
      </c>
      <c r="C6" s="203" t="s">
        <v>108</v>
      </c>
      <c r="D6" s="101" t="s">
        <v>109</v>
      </c>
      <c r="E6" s="101" t="s">
        <v>110</v>
      </c>
      <c r="F6" s="101" t="s">
        <v>111</v>
      </c>
      <c r="G6" s="101" t="s">
        <v>112</v>
      </c>
      <c r="H6" s="101" t="s">
        <v>113</v>
      </c>
      <c r="I6" s="148" t="s">
        <v>137</v>
      </c>
    </row>
    <row r="7" spans="2:9" x14ac:dyDescent="0.25">
      <c r="B7" s="102" t="s">
        <v>73</v>
      </c>
      <c r="C7" s="204" t="s">
        <v>7</v>
      </c>
      <c r="D7" s="103" t="s">
        <v>8</v>
      </c>
      <c r="E7" s="103" t="s">
        <v>8</v>
      </c>
      <c r="F7" s="103" t="s">
        <v>8</v>
      </c>
      <c r="G7" s="103" t="s">
        <v>8</v>
      </c>
      <c r="H7" s="103" t="s">
        <v>8</v>
      </c>
      <c r="I7" s="150" t="s">
        <v>72</v>
      </c>
    </row>
    <row r="8" spans="2:9" ht="4.5" customHeight="1" x14ac:dyDescent="0.25">
      <c r="B8" s="104"/>
      <c r="C8" s="205"/>
      <c r="D8" s="104"/>
      <c r="E8" s="104"/>
      <c r="F8" s="104"/>
      <c r="G8" s="104"/>
      <c r="H8" s="104"/>
      <c r="I8" s="206"/>
    </row>
    <row r="9" spans="2:9" ht="15.95" customHeight="1" x14ac:dyDescent="0.25">
      <c r="B9" s="207" t="s">
        <v>171</v>
      </c>
      <c r="C9" s="208">
        <v>0.7</v>
      </c>
      <c r="D9" s="209">
        <v>0.9</v>
      </c>
      <c r="E9" s="209">
        <v>1</v>
      </c>
      <c r="F9" s="209">
        <v>0.9</v>
      </c>
      <c r="G9" s="209">
        <v>0.8</v>
      </c>
      <c r="H9" s="209">
        <v>0.7</v>
      </c>
      <c r="I9" s="210">
        <v>4.3</v>
      </c>
    </row>
    <row r="10" spans="2:9" ht="15.95" customHeight="1" x14ac:dyDescent="0.25">
      <c r="B10" s="207" t="s">
        <v>156</v>
      </c>
      <c r="C10" s="208">
        <v>0.4</v>
      </c>
      <c r="D10" s="209">
        <v>0.6</v>
      </c>
      <c r="E10" s="209">
        <v>0.6</v>
      </c>
      <c r="F10" s="209">
        <v>0.8</v>
      </c>
      <c r="G10" s="209">
        <v>0.5</v>
      </c>
      <c r="H10" s="209">
        <v>0.5</v>
      </c>
      <c r="I10" s="210">
        <v>3</v>
      </c>
    </row>
    <row r="11" spans="2:9" ht="15.95" customHeight="1" x14ac:dyDescent="0.25">
      <c r="B11" s="207" t="s">
        <v>172</v>
      </c>
      <c r="C11" s="208">
        <v>0</v>
      </c>
      <c r="D11" s="209">
        <v>0.1</v>
      </c>
      <c r="E11" s="209">
        <v>0.3</v>
      </c>
      <c r="F11" s="209">
        <v>0.5</v>
      </c>
      <c r="G11" s="209">
        <v>1</v>
      </c>
      <c r="H11" s="209">
        <v>0</v>
      </c>
      <c r="I11" s="210">
        <v>1.9</v>
      </c>
    </row>
    <row r="12" spans="2:9" ht="15.95" customHeight="1" x14ac:dyDescent="0.25">
      <c r="B12" s="207" t="s">
        <v>173</v>
      </c>
      <c r="C12" s="208">
        <v>0.1</v>
      </c>
      <c r="D12" s="209">
        <v>0.2</v>
      </c>
      <c r="E12" s="209">
        <v>0.4</v>
      </c>
      <c r="F12" s="209">
        <v>0.1</v>
      </c>
      <c r="G12" s="209">
        <v>0.1</v>
      </c>
      <c r="H12" s="209">
        <v>0.1</v>
      </c>
      <c r="I12" s="210">
        <v>0.9</v>
      </c>
    </row>
    <row r="13" spans="2:9" ht="15.95" customHeight="1" x14ac:dyDescent="0.25">
      <c r="B13" s="207" t="s">
        <v>174</v>
      </c>
      <c r="C13" s="208">
        <v>0.1</v>
      </c>
      <c r="D13" s="209">
        <v>0.1</v>
      </c>
      <c r="E13" s="209">
        <v>0.1</v>
      </c>
      <c r="F13" s="209">
        <v>0.1</v>
      </c>
      <c r="G13" s="209">
        <v>0.1</v>
      </c>
      <c r="H13" s="209">
        <v>0.1</v>
      </c>
      <c r="I13" s="210">
        <v>0.5</v>
      </c>
    </row>
    <row r="14" spans="2:9" x14ac:dyDescent="0.25">
      <c r="B14" s="211" t="s">
        <v>161</v>
      </c>
      <c r="C14" s="212">
        <v>0.79999999999999982</v>
      </c>
      <c r="D14" s="213">
        <v>1.3</v>
      </c>
      <c r="E14" s="213">
        <v>0.69999999999999973</v>
      </c>
      <c r="F14" s="213">
        <v>0.79999999999999982</v>
      </c>
      <c r="G14" s="213">
        <v>0.5</v>
      </c>
      <c r="H14" s="213">
        <v>0.39999999999999991</v>
      </c>
      <c r="I14" s="214">
        <v>3.6999999999999997</v>
      </c>
    </row>
    <row r="15" spans="2:9" x14ac:dyDescent="0.25">
      <c r="B15" s="100" t="s">
        <v>175</v>
      </c>
      <c r="C15" s="215">
        <v>2.1</v>
      </c>
      <c r="D15" s="216">
        <v>3.2</v>
      </c>
      <c r="E15" s="216">
        <v>3.1</v>
      </c>
      <c r="F15" s="216">
        <v>3.2</v>
      </c>
      <c r="G15" s="216">
        <v>3</v>
      </c>
      <c r="H15" s="216">
        <v>1.8</v>
      </c>
      <c r="I15" s="210">
        <v>14.3</v>
      </c>
    </row>
    <row r="16" spans="2:9" x14ac:dyDescent="0.25">
      <c r="B16" s="192"/>
      <c r="C16" s="208"/>
      <c r="D16" s="217"/>
      <c r="E16" s="217"/>
      <c r="F16" s="217"/>
      <c r="G16" s="217"/>
      <c r="H16" s="217"/>
      <c r="I16" s="210"/>
    </row>
    <row r="17" spans="1:9" x14ac:dyDescent="0.25">
      <c r="A17" s="207"/>
      <c r="B17" s="207" t="s">
        <v>176</v>
      </c>
      <c r="C17" s="208">
        <v>0.2</v>
      </c>
      <c r="D17" s="209">
        <v>0</v>
      </c>
      <c r="E17" s="209">
        <v>-0.1</v>
      </c>
      <c r="F17" s="209">
        <v>-0.1</v>
      </c>
      <c r="G17" s="209">
        <v>-0.2</v>
      </c>
      <c r="H17" s="209">
        <v>-0.2</v>
      </c>
      <c r="I17" s="210">
        <v>-0.60000000000000009</v>
      </c>
    </row>
    <row r="18" spans="1:9" x14ac:dyDescent="0.25">
      <c r="B18" s="207" t="s">
        <v>177</v>
      </c>
      <c r="C18" s="208">
        <v>0</v>
      </c>
      <c r="D18" s="209">
        <v>0</v>
      </c>
      <c r="E18" s="209">
        <v>0.1</v>
      </c>
      <c r="F18" s="209">
        <v>0.2</v>
      </c>
      <c r="G18" s="209">
        <v>0.2</v>
      </c>
      <c r="H18" s="209">
        <v>0.2</v>
      </c>
      <c r="I18" s="210">
        <v>0.7</v>
      </c>
    </row>
    <row r="19" spans="1:9" x14ac:dyDescent="0.25">
      <c r="B19" s="211" t="s">
        <v>161</v>
      </c>
      <c r="C19" s="212">
        <v>-0.30000000000000004</v>
      </c>
      <c r="D19" s="213">
        <v>0.1</v>
      </c>
      <c r="E19" s="213">
        <v>0.1</v>
      </c>
      <c r="F19" s="213">
        <v>-0.1</v>
      </c>
      <c r="G19" s="213">
        <v>0</v>
      </c>
      <c r="H19" s="213">
        <v>-0.1</v>
      </c>
      <c r="I19" s="214">
        <v>0</v>
      </c>
    </row>
    <row r="20" spans="1:9" x14ac:dyDescent="0.25">
      <c r="B20" s="100" t="s">
        <v>178</v>
      </c>
      <c r="C20" s="215">
        <v>-0.1</v>
      </c>
      <c r="D20" s="218">
        <v>0.1</v>
      </c>
      <c r="E20" s="218">
        <v>0.1</v>
      </c>
      <c r="F20" s="218">
        <v>0</v>
      </c>
      <c r="G20" s="218">
        <v>0</v>
      </c>
      <c r="H20" s="218">
        <v>-0.1</v>
      </c>
      <c r="I20" s="210">
        <v>0.1</v>
      </c>
    </row>
    <row r="21" spans="1:9" x14ac:dyDescent="0.25">
      <c r="B21" s="100"/>
      <c r="C21" s="215"/>
      <c r="D21" s="218"/>
      <c r="E21" s="218"/>
      <c r="F21" s="218"/>
      <c r="G21" s="218"/>
      <c r="H21" s="218"/>
      <c r="I21" s="210"/>
    </row>
    <row r="22" spans="1:9" x14ac:dyDescent="0.25">
      <c r="B22" s="207" t="s">
        <v>179</v>
      </c>
      <c r="C22" s="208">
        <v>1</v>
      </c>
      <c r="D22" s="209">
        <v>1.6</v>
      </c>
      <c r="E22" s="209">
        <v>1.5</v>
      </c>
      <c r="F22" s="209">
        <v>1.3</v>
      </c>
      <c r="G22" s="209">
        <v>1</v>
      </c>
      <c r="H22" s="209">
        <v>1</v>
      </c>
      <c r="I22" s="210">
        <v>6.4</v>
      </c>
    </row>
    <row r="23" spans="1:9" ht="15.95" customHeight="1" x14ac:dyDescent="0.25">
      <c r="B23" s="207" t="s">
        <v>180</v>
      </c>
      <c r="C23" s="208">
        <v>0</v>
      </c>
      <c r="D23" s="209">
        <v>0.3</v>
      </c>
      <c r="E23" s="209">
        <v>0.3</v>
      </c>
      <c r="F23" s="209">
        <v>0.3</v>
      </c>
      <c r="G23" s="209">
        <v>0.4</v>
      </c>
      <c r="H23" s="209">
        <v>0.3</v>
      </c>
      <c r="I23" s="210">
        <v>1.5999999999999999</v>
      </c>
    </row>
    <row r="24" spans="1:9" x14ac:dyDescent="0.25">
      <c r="B24" s="207" t="s">
        <v>181</v>
      </c>
      <c r="C24" s="208">
        <v>0</v>
      </c>
      <c r="D24" s="209">
        <v>0.2</v>
      </c>
      <c r="E24" s="209">
        <v>0.6</v>
      </c>
      <c r="F24" s="209">
        <v>0.3</v>
      </c>
      <c r="G24" s="209">
        <v>0.2</v>
      </c>
      <c r="H24" s="209">
        <v>0.1</v>
      </c>
      <c r="I24" s="210">
        <v>1.4000000000000001</v>
      </c>
    </row>
    <row r="25" spans="1:9" x14ac:dyDescent="0.25">
      <c r="B25" s="207" t="s">
        <v>182</v>
      </c>
      <c r="C25" s="208">
        <v>0</v>
      </c>
      <c r="D25" s="209">
        <v>0.2</v>
      </c>
      <c r="E25" s="209">
        <v>0.3</v>
      </c>
      <c r="F25" s="209">
        <v>0.2</v>
      </c>
      <c r="G25" s="209">
        <v>0.3</v>
      </c>
      <c r="H25" s="209">
        <v>0.2</v>
      </c>
      <c r="I25" s="210">
        <v>1.2</v>
      </c>
    </row>
    <row r="26" spans="1:9" x14ac:dyDescent="0.25">
      <c r="B26" s="207" t="s">
        <v>183</v>
      </c>
      <c r="C26" s="208">
        <v>0.2</v>
      </c>
      <c r="D26" s="209">
        <v>0.4</v>
      </c>
      <c r="E26" s="209">
        <v>0.4</v>
      </c>
      <c r="F26" s="209">
        <v>0.2</v>
      </c>
      <c r="G26" s="209">
        <v>0</v>
      </c>
      <c r="H26" s="209">
        <v>0</v>
      </c>
      <c r="I26" s="210">
        <v>1</v>
      </c>
    </row>
    <row r="27" spans="1:9" x14ac:dyDescent="0.25">
      <c r="B27" s="207" t="s">
        <v>184</v>
      </c>
      <c r="C27" s="208">
        <v>0.3</v>
      </c>
      <c r="D27" s="209">
        <v>0.2</v>
      </c>
      <c r="E27" s="209">
        <v>0.3</v>
      </c>
      <c r="F27" s="209">
        <v>0</v>
      </c>
      <c r="G27" s="209">
        <v>0</v>
      </c>
      <c r="H27" s="209">
        <v>0</v>
      </c>
      <c r="I27" s="210">
        <v>0.5</v>
      </c>
    </row>
    <row r="28" spans="1:9" x14ac:dyDescent="0.25">
      <c r="B28" s="207" t="s">
        <v>185</v>
      </c>
      <c r="C28" s="208">
        <v>0</v>
      </c>
      <c r="D28" s="209">
        <v>0</v>
      </c>
      <c r="E28" s="209">
        <v>0.2</v>
      </c>
      <c r="F28" s="209">
        <v>0</v>
      </c>
      <c r="G28" s="209">
        <v>0</v>
      </c>
      <c r="H28" s="209">
        <v>0</v>
      </c>
      <c r="I28" s="210">
        <v>0.2</v>
      </c>
    </row>
    <row r="29" spans="1:9" x14ac:dyDescent="0.25">
      <c r="B29" s="211" t="s">
        <v>161</v>
      </c>
      <c r="C29" s="212">
        <v>0.19999999999999996</v>
      </c>
      <c r="D29" s="213">
        <v>0.29999999999999982</v>
      </c>
      <c r="E29" s="213">
        <v>0.30000000000000027</v>
      </c>
      <c r="F29" s="213">
        <v>0.19999999999999973</v>
      </c>
      <c r="G29" s="213">
        <v>0.10000000000000009</v>
      </c>
      <c r="H29" s="213">
        <v>0</v>
      </c>
      <c r="I29" s="214">
        <v>0.89999999999999991</v>
      </c>
    </row>
    <row r="30" spans="1:9" x14ac:dyDescent="0.25">
      <c r="B30" s="100" t="s">
        <v>186</v>
      </c>
      <c r="C30" s="215">
        <v>1.7</v>
      </c>
      <c r="D30" s="218">
        <v>3.2</v>
      </c>
      <c r="E30" s="218">
        <v>3.9</v>
      </c>
      <c r="F30" s="218">
        <v>2.5</v>
      </c>
      <c r="G30" s="218">
        <v>2</v>
      </c>
      <c r="H30" s="218">
        <v>1.6</v>
      </c>
      <c r="I30" s="210">
        <v>13.2</v>
      </c>
    </row>
    <row r="31" spans="1:9" x14ac:dyDescent="0.25">
      <c r="B31" s="100"/>
      <c r="C31" s="208"/>
      <c r="D31" s="217"/>
      <c r="E31" s="217"/>
      <c r="F31" s="217"/>
      <c r="G31" s="217"/>
      <c r="H31" s="217"/>
      <c r="I31" s="219"/>
    </row>
    <row r="32" spans="1:9" x14ac:dyDescent="0.25">
      <c r="B32" s="207" t="s">
        <v>187</v>
      </c>
      <c r="C32" s="208">
        <v>0</v>
      </c>
      <c r="D32" s="209">
        <v>0.2</v>
      </c>
      <c r="E32" s="209">
        <v>1.3</v>
      </c>
      <c r="F32" s="209">
        <v>1.5</v>
      </c>
      <c r="G32" s="209">
        <v>2.4</v>
      </c>
      <c r="H32" s="209">
        <v>2.7</v>
      </c>
      <c r="I32" s="210">
        <v>8.1000000000000014</v>
      </c>
    </row>
    <row r="33" spans="2:9" x14ac:dyDescent="0.25">
      <c r="B33" s="207" t="s">
        <v>188</v>
      </c>
      <c r="C33" s="208">
        <v>0</v>
      </c>
      <c r="D33" s="217">
        <v>-0.5</v>
      </c>
      <c r="E33" s="217">
        <v>-0.6</v>
      </c>
      <c r="F33" s="217">
        <v>-0.2</v>
      </c>
      <c r="G33" s="217">
        <v>-0.3</v>
      </c>
      <c r="H33" s="217">
        <v>0</v>
      </c>
      <c r="I33" s="210">
        <v>-1.6</v>
      </c>
    </row>
    <row r="34" spans="2:9" x14ac:dyDescent="0.25">
      <c r="B34" s="207" t="s">
        <v>189</v>
      </c>
      <c r="C34" s="208">
        <v>0</v>
      </c>
      <c r="D34" s="217">
        <v>0.5</v>
      </c>
      <c r="E34" s="217">
        <v>1</v>
      </c>
      <c r="F34" s="217">
        <v>1.5</v>
      </c>
      <c r="G34" s="217">
        <v>2.2000000000000002</v>
      </c>
      <c r="H34" s="217">
        <v>2.5</v>
      </c>
      <c r="I34" s="210">
        <v>7.7</v>
      </c>
    </row>
    <row r="35" spans="2:9" x14ac:dyDescent="0.25">
      <c r="B35" s="200"/>
      <c r="C35" s="212"/>
      <c r="D35" s="213"/>
      <c r="E35" s="213"/>
      <c r="F35" s="213"/>
      <c r="G35" s="213"/>
      <c r="H35" s="213"/>
      <c r="I35" s="214"/>
    </row>
    <row r="36" spans="2:9" ht="21" customHeight="1" x14ac:dyDescent="0.25">
      <c r="B36" s="220" t="s">
        <v>190</v>
      </c>
      <c r="C36" s="221">
        <v>3.7</v>
      </c>
      <c r="D36" s="222">
        <v>6.7</v>
      </c>
      <c r="E36" s="222">
        <v>8.8000000000000007</v>
      </c>
      <c r="F36" s="222">
        <v>8.5</v>
      </c>
      <c r="G36" s="222">
        <v>9.3000000000000007</v>
      </c>
      <c r="H36" s="222">
        <v>8.5</v>
      </c>
      <c r="I36" s="214">
        <v>41.8</v>
      </c>
    </row>
    <row r="38" spans="2:9" ht="17.25" x14ac:dyDescent="0.25">
      <c r="B38" t="s">
        <v>191</v>
      </c>
      <c r="H38" s="223"/>
      <c r="I38" s="223"/>
    </row>
  </sheetData>
  <pageMargins left="0.70866141732283472" right="0.70866141732283472" top="0.74803149606299213" bottom="0.74803149606299213" header="0.31496062992125984" footer="0.31496062992125984"/>
  <pageSetup paperSize="9" scale="67"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T19"/>
  <sheetViews>
    <sheetView showGridLines="0" zoomScaleNormal="100" workbookViewId="0">
      <selection activeCell="N11" sqref="N11"/>
    </sheetView>
  </sheetViews>
  <sheetFormatPr defaultRowHeight="15.75" customHeight="1" x14ac:dyDescent="0.2"/>
  <cols>
    <col min="1" max="1" width="10" style="136" customWidth="1"/>
    <col min="2" max="3" width="4.7109375" style="136" customWidth="1"/>
    <col min="4" max="4" width="40.28515625" style="136" customWidth="1"/>
    <col min="5" max="6" width="9.140625" style="136" customWidth="1"/>
    <col min="7" max="10" width="9" style="136"/>
    <col min="11" max="20" width="9.140625" style="136" customWidth="1"/>
    <col min="21" max="257" width="9" style="136"/>
    <col min="258" max="258" width="5.42578125" style="136" customWidth="1"/>
    <col min="259" max="260" width="4.7109375" style="136" customWidth="1"/>
    <col min="261" max="261" width="44.85546875" style="136" customWidth="1"/>
    <col min="262" max="264" width="9.7109375" style="136" customWidth="1"/>
    <col min="265" max="513" width="9" style="136"/>
    <col min="514" max="514" width="5.42578125" style="136" customWidth="1"/>
    <col min="515" max="516" width="4.7109375" style="136" customWidth="1"/>
    <col min="517" max="517" width="44.85546875" style="136" customWidth="1"/>
    <col min="518" max="520" width="9.7109375" style="136" customWidth="1"/>
    <col min="521" max="769" width="9" style="136"/>
    <col min="770" max="770" width="5.42578125" style="136" customWidth="1"/>
    <col min="771" max="772" width="4.7109375" style="136" customWidth="1"/>
    <col min="773" max="773" width="44.85546875" style="136" customWidth="1"/>
    <col min="774" max="776" width="9.7109375" style="136" customWidth="1"/>
    <col min="777" max="1025" width="9" style="136"/>
    <col min="1026" max="1026" width="5.42578125" style="136" customWidth="1"/>
    <col min="1027" max="1028" width="4.7109375" style="136" customWidth="1"/>
    <col min="1029" max="1029" width="44.85546875" style="136" customWidth="1"/>
    <col min="1030" max="1032" width="9.7109375" style="136" customWidth="1"/>
    <col min="1033" max="1281" width="9" style="136"/>
    <col min="1282" max="1282" width="5.42578125" style="136" customWidth="1"/>
    <col min="1283" max="1284" width="4.7109375" style="136" customWidth="1"/>
    <col min="1285" max="1285" width="44.85546875" style="136" customWidth="1"/>
    <col min="1286" max="1288" width="9.7109375" style="136" customWidth="1"/>
    <col min="1289" max="1537" width="9" style="136"/>
    <col min="1538" max="1538" width="5.42578125" style="136" customWidth="1"/>
    <col min="1539" max="1540" width="4.7109375" style="136" customWidth="1"/>
    <col min="1541" max="1541" width="44.85546875" style="136" customWidth="1"/>
    <col min="1542" max="1544" width="9.7109375" style="136" customWidth="1"/>
    <col min="1545" max="1793" width="9" style="136"/>
    <col min="1794" max="1794" width="5.42578125" style="136" customWidth="1"/>
    <col min="1795" max="1796" width="4.7109375" style="136" customWidth="1"/>
    <col min="1797" max="1797" width="44.85546875" style="136" customWidth="1"/>
    <col min="1798" max="1800" width="9.7109375" style="136" customWidth="1"/>
    <col min="1801" max="2049" width="9" style="136"/>
    <col min="2050" max="2050" width="5.42578125" style="136" customWidth="1"/>
    <col min="2051" max="2052" width="4.7109375" style="136" customWidth="1"/>
    <col min="2053" max="2053" width="44.85546875" style="136" customWidth="1"/>
    <col min="2054" max="2056" width="9.7109375" style="136" customWidth="1"/>
    <col min="2057" max="2305" width="9" style="136"/>
    <col min="2306" max="2306" width="5.42578125" style="136" customWidth="1"/>
    <col min="2307" max="2308" width="4.7109375" style="136" customWidth="1"/>
    <col min="2309" max="2309" width="44.85546875" style="136" customWidth="1"/>
    <col min="2310" max="2312" width="9.7109375" style="136" customWidth="1"/>
    <col min="2313" max="2561" width="9" style="136"/>
    <col min="2562" max="2562" width="5.42578125" style="136" customWidth="1"/>
    <col min="2563" max="2564" width="4.7109375" style="136" customWidth="1"/>
    <col min="2565" max="2565" width="44.85546875" style="136" customWidth="1"/>
    <col min="2566" max="2568" width="9.7109375" style="136" customWidth="1"/>
    <col min="2569" max="2817" width="9" style="136"/>
    <col min="2818" max="2818" width="5.42578125" style="136" customWidth="1"/>
    <col min="2819" max="2820" width="4.7109375" style="136" customWidth="1"/>
    <col min="2821" max="2821" width="44.85546875" style="136" customWidth="1"/>
    <col min="2822" max="2824" width="9.7109375" style="136" customWidth="1"/>
    <col min="2825" max="3073" width="9" style="136"/>
    <col min="3074" max="3074" width="5.42578125" style="136" customWidth="1"/>
    <col min="3075" max="3076" width="4.7109375" style="136" customWidth="1"/>
    <col min="3077" max="3077" width="44.85546875" style="136" customWidth="1"/>
    <col min="3078" max="3080" width="9.7109375" style="136" customWidth="1"/>
    <col min="3081" max="3329" width="9" style="136"/>
    <col min="3330" max="3330" width="5.42578125" style="136" customWidth="1"/>
    <col min="3331" max="3332" width="4.7109375" style="136" customWidth="1"/>
    <col min="3333" max="3333" width="44.85546875" style="136" customWidth="1"/>
    <col min="3334" max="3336" width="9.7109375" style="136" customWidth="1"/>
    <col min="3337" max="3585" width="9" style="136"/>
    <col min="3586" max="3586" width="5.42578125" style="136" customWidth="1"/>
    <col min="3587" max="3588" width="4.7109375" style="136" customWidth="1"/>
    <col min="3589" max="3589" width="44.85546875" style="136" customWidth="1"/>
    <col min="3590" max="3592" width="9.7109375" style="136" customWidth="1"/>
    <col min="3593" max="3841" width="9" style="136"/>
    <col min="3842" max="3842" width="5.42578125" style="136" customWidth="1"/>
    <col min="3843" max="3844" width="4.7109375" style="136" customWidth="1"/>
    <col min="3845" max="3845" width="44.85546875" style="136" customWidth="1"/>
    <col min="3846" max="3848" width="9.7109375" style="136" customWidth="1"/>
    <col min="3849" max="4097" width="9" style="136"/>
    <col min="4098" max="4098" width="5.42578125" style="136" customWidth="1"/>
    <col min="4099" max="4100" width="4.7109375" style="136" customWidth="1"/>
    <col min="4101" max="4101" width="44.85546875" style="136" customWidth="1"/>
    <col min="4102" max="4104" width="9.7109375" style="136" customWidth="1"/>
    <col min="4105" max="4353" width="9" style="136"/>
    <col min="4354" max="4354" width="5.42578125" style="136" customWidth="1"/>
    <col min="4355" max="4356" width="4.7109375" style="136" customWidth="1"/>
    <col min="4357" max="4357" width="44.85546875" style="136" customWidth="1"/>
    <col min="4358" max="4360" width="9.7109375" style="136" customWidth="1"/>
    <col min="4361" max="4609" width="9" style="136"/>
    <col min="4610" max="4610" width="5.42578125" style="136" customWidth="1"/>
    <col min="4611" max="4612" width="4.7109375" style="136" customWidth="1"/>
    <col min="4613" max="4613" width="44.85546875" style="136" customWidth="1"/>
    <col min="4614" max="4616" width="9.7109375" style="136" customWidth="1"/>
    <col min="4617" max="4865" width="9" style="136"/>
    <col min="4866" max="4866" width="5.42578125" style="136" customWidth="1"/>
    <col min="4867" max="4868" width="4.7109375" style="136" customWidth="1"/>
    <col min="4869" max="4869" width="44.85546875" style="136" customWidth="1"/>
    <col min="4870" max="4872" width="9.7109375" style="136" customWidth="1"/>
    <col min="4873" max="5121" width="9" style="136"/>
    <col min="5122" max="5122" width="5.42578125" style="136" customWidth="1"/>
    <col min="5123" max="5124" width="4.7109375" style="136" customWidth="1"/>
    <col min="5125" max="5125" width="44.85546875" style="136" customWidth="1"/>
    <col min="5126" max="5128" width="9.7109375" style="136" customWidth="1"/>
    <col min="5129" max="5377" width="9" style="136"/>
    <col min="5378" max="5378" width="5.42578125" style="136" customWidth="1"/>
    <col min="5379" max="5380" width="4.7109375" style="136" customWidth="1"/>
    <col min="5381" max="5381" width="44.85546875" style="136" customWidth="1"/>
    <col min="5382" max="5384" width="9.7109375" style="136" customWidth="1"/>
    <col min="5385" max="5633" width="9" style="136"/>
    <col min="5634" max="5634" width="5.42578125" style="136" customWidth="1"/>
    <col min="5635" max="5636" width="4.7109375" style="136" customWidth="1"/>
    <col min="5637" max="5637" width="44.85546875" style="136" customWidth="1"/>
    <col min="5638" max="5640" width="9.7109375" style="136" customWidth="1"/>
    <col min="5641" max="5889" width="9" style="136"/>
    <col min="5890" max="5890" width="5.42578125" style="136" customWidth="1"/>
    <col min="5891" max="5892" width="4.7109375" style="136" customWidth="1"/>
    <col min="5893" max="5893" width="44.85546875" style="136" customWidth="1"/>
    <col min="5894" max="5896" width="9.7109375" style="136" customWidth="1"/>
    <col min="5897" max="6145" width="9" style="136"/>
    <col min="6146" max="6146" width="5.42578125" style="136" customWidth="1"/>
    <col min="6147" max="6148" width="4.7109375" style="136" customWidth="1"/>
    <col min="6149" max="6149" width="44.85546875" style="136" customWidth="1"/>
    <col min="6150" max="6152" width="9.7109375" style="136" customWidth="1"/>
    <col min="6153" max="6401" width="9" style="136"/>
    <col min="6402" max="6402" width="5.42578125" style="136" customWidth="1"/>
    <col min="6403" max="6404" width="4.7109375" style="136" customWidth="1"/>
    <col min="6405" max="6405" width="44.85546875" style="136" customWidth="1"/>
    <col min="6406" max="6408" width="9.7109375" style="136" customWidth="1"/>
    <col min="6409" max="6657" width="9" style="136"/>
    <col min="6658" max="6658" width="5.42578125" style="136" customWidth="1"/>
    <col min="6659" max="6660" width="4.7109375" style="136" customWidth="1"/>
    <col min="6661" max="6661" width="44.85546875" style="136" customWidth="1"/>
    <col min="6662" max="6664" width="9.7109375" style="136" customWidth="1"/>
    <col min="6665" max="6913" width="9" style="136"/>
    <col min="6914" max="6914" width="5.42578125" style="136" customWidth="1"/>
    <col min="6915" max="6916" width="4.7109375" style="136" customWidth="1"/>
    <col min="6917" max="6917" width="44.85546875" style="136" customWidth="1"/>
    <col min="6918" max="6920" width="9.7109375" style="136" customWidth="1"/>
    <col min="6921" max="7169" width="9" style="136"/>
    <col min="7170" max="7170" width="5.42578125" style="136" customWidth="1"/>
    <col min="7171" max="7172" width="4.7109375" style="136" customWidth="1"/>
    <col min="7173" max="7173" width="44.85546875" style="136" customWidth="1"/>
    <col min="7174" max="7176" width="9.7109375" style="136" customWidth="1"/>
    <col min="7177" max="7425" width="9" style="136"/>
    <col min="7426" max="7426" width="5.42578125" style="136" customWidth="1"/>
    <col min="7427" max="7428" width="4.7109375" style="136" customWidth="1"/>
    <col min="7429" max="7429" width="44.85546875" style="136" customWidth="1"/>
    <col min="7430" max="7432" width="9.7109375" style="136" customWidth="1"/>
    <col min="7433" max="7681" width="9" style="136"/>
    <col min="7682" max="7682" width="5.42578125" style="136" customWidth="1"/>
    <col min="7683" max="7684" width="4.7109375" style="136" customWidth="1"/>
    <col min="7685" max="7685" width="44.85546875" style="136" customWidth="1"/>
    <col min="7686" max="7688" width="9.7109375" style="136" customWidth="1"/>
    <col min="7689" max="7937" width="9" style="136"/>
    <col min="7938" max="7938" width="5.42578125" style="136" customWidth="1"/>
    <col min="7939" max="7940" width="4.7109375" style="136" customWidth="1"/>
    <col min="7941" max="7941" width="44.85546875" style="136" customWidth="1"/>
    <col min="7942" max="7944" width="9.7109375" style="136" customWidth="1"/>
    <col min="7945" max="8193" width="9" style="136"/>
    <col min="8194" max="8194" width="5.42578125" style="136" customWidth="1"/>
    <col min="8195" max="8196" width="4.7109375" style="136" customWidth="1"/>
    <col min="8197" max="8197" width="44.85546875" style="136" customWidth="1"/>
    <col min="8198" max="8200" width="9.7109375" style="136" customWidth="1"/>
    <col min="8201" max="8449" width="9" style="136"/>
    <col min="8450" max="8450" width="5.42578125" style="136" customWidth="1"/>
    <col min="8451" max="8452" width="4.7109375" style="136" customWidth="1"/>
    <col min="8453" max="8453" width="44.85546875" style="136" customWidth="1"/>
    <col min="8454" max="8456" width="9.7109375" style="136" customWidth="1"/>
    <col min="8457" max="8705" width="9" style="136"/>
    <col min="8706" max="8706" width="5.42578125" style="136" customWidth="1"/>
    <col min="8707" max="8708" width="4.7109375" style="136" customWidth="1"/>
    <col min="8709" max="8709" width="44.85546875" style="136" customWidth="1"/>
    <col min="8710" max="8712" width="9.7109375" style="136" customWidth="1"/>
    <col min="8713" max="8961" width="9" style="136"/>
    <col min="8962" max="8962" width="5.42578125" style="136" customWidth="1"/>
    <col min="8963" max="8964" width="4.7109375" style="136" customWidth="1"/>
    <col min="8965" max="8965" width="44.85546875" style="136" customWidth="1"/>
    <col min="8966" max="8968" width="9.7109375" style="136" customWidth="1"/>
    <col min="8969" max="9217" width="9" style="136"/>
    <col min="9218" max="9218" width="5.42578125" style="136" customWidth="1"/>
    <col min="9219" max="9220" width="4.7109375" style="136" customWidth="1"/>
    <col min="9221" max="9221" width="44.85546875" style="136" customWidth="1"/>
    <col min="9222" max="9224" width="9.7109375" style="136" customWidth="1"/>
    <col min="9225" max="9473" width="9" style="136"/>
    <col min="9474" max="9474" width="5.42578125" style="136" customWidth="1"/>
    <col min="9475" max="9476" width="4.7109375" style="136" customWidth="1"/>
    <col min="9477" max="9477" width="44.85546875" style="136" customWidth="1"/>
    <col min="9478" max="9480" width="9.7109375" style="136" customWidth="1"/>
    <col min="9481" max="9729" width="9" style="136"/>
    <col min="9730" max="9730" width="5.42578125" style="136" customWidth="1"/>
    <col min="9731" max="9732" width="4.7109375" style="136" customWidth="1"/>
    <col min="9733" max="9733" width="44.85546875" style="136" customWidth="1"/>
    <col min="9734" max="9736" width="9.7109375" style="136" customWidth="1"/>
    <col min="9737" max="9985" width="9" style="136"/>
    <col min="9986" max="9986" width="5.42578125" style="136" customWidth="1"/>
    <col min="9987" max="9988" width="4.7109375" style="136" customWidth="1"/>
    <col min="9989" max="9989" width="44.85546875" style="136" customWidth="1"/>
    <col min="9990" max="9992" width="9.7109375" style="136" customWidth="1"/>
    <col min="9993" max="10241" width="9" style="136"/>
    <col min="10242" max="10242" width="5.42578125" style="136" customWidth="1"/>
    <col min="10243" max="10244" width="4.7109375" style="136" customWidth="1"/>
    <col min="10245" max="10245" width="44.85546875" style="136" customWidth="1"/>
    <col min="10246" max="10248" width="9.7109375" style="136" customWidth="1"/>
    <col min="10249" max="10497" width="9" style="136"/>
    <col min="10498" max="10498" width="5.42578125" style="136" customWidth="1"/>
    <col min="10499" max="10500" width="4.7109375" style="136" customWidth="1"/>
    <col min="10501" max="10501" width="44.85546875" style="136" customWidth="1"/>
    <col min="10502" max="10504" width="9.7109375" style="136" customWidth="1"/>
    <col min="10505" max="10753" width="9" style="136"/>
    <col min="10754" max="10754" width="5.42578125" style="136" customWidth="1"/>
    <col min="10755" max="10756" width="4.7109375" style="136" customWidth="1"/>
    <col min="10757" max="10757" width="44.85546875" style="136" customWidth="1"/>
    <col min="10758" max="10760" width="9.7109375" style="136" customWidth="1"/>
    <col min="10761" max="11009" width="9" style="136"/>
    <col min="11010" max="11010" width="5.42578125" style="136" customWidth="1"/>
    <col min="11011" max="11012" width="4.7109375" style="136" customWidth="1"/>
    <col min="11013" max="11013" width="44.85546875" style="136" customWidth="1"/>
    <col min="11014" max="11016" width="9.7109375" style="136" customWidth="1"/>
    <col min="11017" max="11265" width="9" style="136"/>
    <col min="11266" max="11266" width="5.42578125" style="136" customWidth="1"/>
    <col min="11267" max="11268" width="4.7109375" style="136" customWidth="1"/>
    <col min="11269" max="11269" width="44.85546875" style="136" customWidth="1"/>
    <col min="11270" max="11272" width="9.7109375" style="136" customWidth="1"/>
    <col min="11273" max="11521" width="9" style="136"/>
    <col min="11522" max="11522" width="5.42578125" style="136" customWidth="1"/>
    <col min="11523" max="11524" width="4.7109375" style="136" customWidth="1"/>
    <col min="11525" max="11525" width="44.85546875" style="136" customWidth="1"/>
    <col min="11526" max="11528" width="9.7109375" style="136" customWidth="1"/>
    <col min="11529" max="11777" width="9" style="136"/>
    <col min="11778" max="11778" width="5.42578125" style="136" customWidth="1"/>
    <col min="11779" max="11780" width="4.7109375" style="136" customWidth="1"/>
    <col min="11781" max="11781" width="44.85546875" style="136" customWidth="1"/>
    <col min="11782" max="11784" width="9.7109375" style="136" customWidth="1"/>
    <col min="11785" max="12033" width="9" style="136"/>
    <col min="12034" max="12034" width="5.42578125" style="136" customWidth="1"/>
    <col min="12035" max="12036" width="4.7109375" style="136" customWidth="1"/>
    <col min="12037" max="12037" width="44.85546875" style="136" customWidth="1"/>
    <col min="12038" max="12040" width="9.7109375" style="136" customWidth="1"/>
    <col min="12041" max="12289" width="9" style="136"/>
    <col min="12290" max="12290" width="5.42578125" style="136" customWidth="1"/>
    <col min="12291" max="12292" width="4.7109375" style="136" customWidth="1"/>
    <col min="12293" max="12293" width="44.85546875" style="136" customWidth="1"/>
    <col min="12294" max="12296" width="9.7109375" style="136" customWidth="1"/>
    <col min="12297" max="12545" width="9" style="136"/>
    <col min="12546" max="12546" width="5.42578125" style="136" customWidth="1"/>
    <col min="12547" max="12548" width="4.7109375" style="136" customWidth="1"/>
    <col min="12549" max="12549" width="44.85546875" style="136" customWidth="1"/>
    <col min="12550" max="12552" width="9.7109375" style="136" customWidth="1"/>
    <col min="12553" max="12801" width="9" style="136"/>
    <col min="12802" max="12802" width="5.42578125" style="136" customWidth="1"/>
    <col min="12803" max="12804" width="4.7109375" style="136" customWidth="1"/>
    <col min="12805" max="12805" width="44.85546875" style="136" customWidth="1"/>
    <col min="12806" max="12808" width="9.7109375" style="136" customWidth="1"/>
    <col min="12809" max="13057" width="9" style="136"/>
    <col min="13058" max="13058" width="5.42578125" style="136" customWidth="1"/>
    <col min="13059" max="13060" width="4.7109375" style="136" customWidth="1"/>
    <col min="13061" max="13061" width="44.85546875" style="136" customWidth="1"/>
    <col min="13062" max="13064" width="9.7109375" style="136" customWidth="1"/>
    <col min="13065" max="13313" width="9" style="136"/>
    <col min="13314" max="13314" width="5.42578125" style="136" customWidth="1"/>
    <col min="13315" max="13316" width="4.7109375" style="136" customWidth="1"/>
    <col min="13317" max="13317" width="44.85546875" style="136" customWidth="1"/>
    <col min="13318" max="13320" width="9.7109375" style="136" customWidth="1"/>
    <col min="13321" max="13569" width="9" style="136"/>
    <col min="13570" max="13570" width="5.42578125" style="136" customWidth="1"/>
    <col min="13571" max="13572" width="4.7109375" style="136" customWidth="1"/>
    <col min="13573" max="13573" width="44.85546875" style="136" customWidth="1"/>
    <col min="13574" max="13576" width="9.7109375" style="136" customWidth="1"/>
    <col min="13577" max="13825" width="9" style="136"/>
    <col min="13826" max="13826" width="5.42578125" style="136" customWidth="1"/>
    <col min="13827" max="13828" width="4.7109375" style="136" customWidth="1"/>
    <col min="13829" max="13829" width="44.85546875" style="136" customWidth="1"/>
    <col min="13830" max="13832" width="9.7109375" style="136" customWidth="1"/>
    <col min="13833" max="14081" width="9" style="136"/>
    <col min="14082" max="14082" width="5.42578125" style="136" customWidth="1"/>
    <col min="14083" max="14084" width="4.7109375" style="136" customWidth="1"/>
    <col min="14085" max="14085" width="44.85546875" style="136" customWidth="1"/>
    <col min="14086" max="14088" width="9.7109375" style="136" customWidth="1"/>
    <col min="14089" max="14337" width="9" style="136"/>
    <col min="14338" max="14338" width="5.42578125" style="136" customWidth="1"/>
    <col min="14339" max="14340" width="4.7109375" style="136" customWidth="1"/>
    <col min="14341" max="14341" width="44.85546875" style="136" customWidth="1"/>
    <col min="14342" max="14344" width="9.7109375" style="136" customWidth="1"/>
    <col min="14345" max="14593" width="9" style="136"/>
    <col min="14594" max="14594" width="5.42578125" style="136" customWidth="1"/>
    <col min="14595" max="14596" width="4.7109375" style="136" customWidth="1"/>
    <col min="14597" max="14597" width="44.85546875" style="136" customWidth="1"/>
    <col min="14598" max="14600" width="9.7109375" style="136" customWidth="1"/>
    <col min="14601" max="14849" width="9" style="136"/>
    <col min="14850" max="14850" width="5.42578125" style="136" customWidth="1"/>
    <col min="14851" max="14852" width="4.7109375" style="136" customWidth="1"/>
    <col min="14853" max="14853" width="44.85546875" style="136" customWidth="1"/>
    <col min="14854" max="14856" width="9.7109375" style="136" customWidth="1"/>
    <col min="14857" max="15105" width="9" style="136"/>
    <col min="15106" max="15106" width="5.42578125" style="136" customWidth="1"/>
    <col min="15107" max="15108" width="4.7109375" style="136" customWidth="1"/>
    <col min="15109" max="15109" width="44.85546875" style="136" customWidth="1"/>
    <col min="15110" max="15112" width="9.7109375" style="136" customWidth="1"/>
    <col min="15113" max="15361" width="9" style="136"/>
    <col min="15362" max="15362" width="5.42578125" style="136" customWidth="1"/>
    <col min="15363" max="15364" width="4.7109375" style="136" customWidth="1"/>
    <col min="15365" max="15365" width="44.85546875" style="136" customWidth="1"/>
    <col min="15366" max="15368" width="9.7109375" style="136" customWidth="1"/>
    <col min="15369" max="15617" width="9" style="136"/>
    <col min="15618" max="15618" width="5.42578125" style="136" customWidth="1"/>
    <col min="15619" max="15620" width="4.7109375" style="136" customWidth="1"/>
    <col min="15621" max="15621" width="44.85546875" style="136" customWidth="1"/>
    <col min="15622" max="15624" width="9.7109375" style="136" customWidth="1"/>
    <col min="15625" max="15873" width="9" style="136"/>
    <col min="15874" max="15874" width="5.42578125" style="136" customWidth="1"/>
    <col min="15875" max="15876" width="4.7109375" style="136" customWidth="1"/>
    <col min="15877" max="15877" width="44.85546875" style="136" customWidth="1"/>
    <col min="15878" max="15880" width="9.7109375" style="136" customWidth="1"/>
    <col min="15881" max="16129" width="9" style="136"/>
    <col min="16130" max="16130" width="5.42578125" style="136" customWidth="1"/>
    <col min="16131" max="16132" width="4.7109375" style="136" customWidth="1"/>
    <col min="16133" max="16133" width="44.85546875" style="136" customWidth="1"/>
    <col min="16134" max="16136" width="9.7109375" style="136" customWidth="1"/>
    <col min="16137" max="16384" width="9" style="136"/>
  </cols>
  <sheetData>
    <row r="1" spans="2:10" s="92" customFormat="1" ht="16.5" x14ac:dyDescent="0.3">
      <c r="B1" s="93" t="s">
        <v>192</v>
      </c>
      <c r="C1" s="94"/>
      <c r="D1" s="95"/>
      <c r="E1" s="95"/>
      <c r="F1" s="95"/>
      <c r="G1" s="95"/>
      <c r="H1" s="95"/>
      <c r="I1" s="95"/>
      <c r="J1" s="145"/>
    </row>
    <row r="2" spans="2:10" s="92" customFormat="1" ht="16.5" x14ac:dyDescent="0.3">
      <c r="B2" s="97" t="s">
        <v>106</v>
      </c>
      <c r="C2" s="94"/>
      <c r="D2" s="95"/>
      <c r="E2" s="95"/>
      <c r="F2" s="95"/>
      <c r="G2" s="95"/>
      <c r="H2" s="95"/>
      <c r="I2" s="95"/>
      <c r="J2" s="145"/>
    </row>
    <row r="3" spans="2:10" s="92" customFormat="1" ht="14.25" x14ac:dyDescent="0.2">
      <c r="C3" s="98"/>
      <c r="D3" s="96"/>
      <c r="E3" s="96"/>
      <c r="F3" s="96"/>
      <c r="G3" s="96"/>
      <c r="H3" s="96"/>
      <c r="I3" s="96"/>
    </row>
    <row r="5" spans="2:10" ht="15.75" customHeight="1" x14ac:dyDescent="0.2">
      <c r="B5" s="133" t="s">
        <v>71</v>
      </c>
      <c r="E5" s="101" t="s">
        <v>109</v>
      </c>
      <c r="F5" s="101" t="s">
        <v>110</v>
      </c>
      <c r="G5" s="101" t="s">
        <v>111</v>
      </c>
      <c r="H5" s="101" t="s">
        <v>112</v>
      </c>
      <c r="I5" s="101" t="s">
        <v>113</v>
      </c>
      <c r="J5" s="148" t="s">
        <v>137</v>
      </c>
    </row>
    <row r="6" spans="2:10" ht="15.75" customHeight="1" x14ac:dyDescent="0.2">
      <c r="B6" s="137" t="s">
        <v>114</v>
      </c>
      <c r="C6" s="138"/>
      <c r="D6" s="138"/>
      <c r="E6" s="138" t="s">
        <v>8</v>
      </c>
      <c r="F6" s="138" t="s">
        <v>8</v>
      </c>
      <c r="G6" s="138" t="s">
        <v>8</v>
      </c>
      <c r="H6" s="138" t="s">
        <v>8</v>
      </c>
      <c r="I6" s="138" t="s">
        <v>8</v>
      </c>
      <c r="J6" s="150" t="s">
        <v>72</v>
      </c>
    </row>
    <row r="7" spans="2:10" ht="4.7" customHeight="1" x14ac:dyDescent="0.2">
      <c r="B7" s="139"/>
      <c r="E7" s="140"/>
      <c r="F7" s="140"/>
      <c r="G7" s="140"/>
      <c r="H7" s="140"/>
      <c r="I7" s="140"/>
      <c r="J7" s="224"/>
    </row>
    <row r="8" spans="2:10" ht="12" x14ac:dyDescent="0.2">
      <c r="B8" s="141" t="s">
        <v>193</v>
      </c>
      <c r="C8" s="141"/>
      <c r="D8" s="141"/>
      <c r="E8" s="141">
        <v>7</v>
      </c>
      <c r="F8" s="141">
        <v>8</v>
      </c>
      <c r="G8" s="141">
        <v>8</v>
      </c>
      <c r="H8" s="141">
        <v>8</v>
      </c>
      <c r="I8" s="141">
        <v>7</v>
      </c>
      <c r="J8" s="225">
        <v>38</v>
      </c>
    </row>
    <row r="9" spans="2:10" ht="12" x14ac:dyDescent="0.2">
      <c r="B9" s="139"/>
      <c r="C9" s="140"/>
      <c r="D9" s="140"/>
      <c r="E9" s="140"/>
      <c r="F9" s="140"/>
      <c r="G9" s="140"/>
      <c r="H9" s="140"/>
      <c r="I9" s="140"/>
      <c r="J9" s="224"/>
    </row>
    <row r="10" spans="2:10" ht="12" x14ac:dyDescent="0.2">
      <c r="B10" s="226" t="s">
        <v>194</v>
      </c>
      <c r="E10" s="140"/>
      <c r="F10" s="140"/>
      <c r="G10" s="140"/>
      <c r="H10" s="140"/>
      <c r="I10" s="140"/>
      <c r="J10" s="224"/>
    </row>
    <row r="11" spans="2:10" ht="15.75" customHeight="1" x14ac:dyDescent="0.2">
      <c r="B11" s="140" t="s">
        <v>195</v>
      </c>
      <c r="E11" s="141">
        <v>7</v>
      </c>
      <c r="F11" s="141">
        <v>7.9</v>
      </c>
      <c r="G11" s="141">
        <v>8</v>
      </c>
      <c r="H11" s="141">
        <v>7.9</v>
      </c>
      <c r="I11" s="141">
        <v>7</v>
      </c>
      <c r="J11" s="225">
        <v>37.799999999999997</v>
      </c>
    </row>
    <row r="12" spans="2:10" ht="15.75" customHeight="1" x14ac:dyDescent="0.2">
      <c r="B12" s="136" t="s">
        <v>196</v>
      </c>
      <c r="E12" s="141">
        <v>-7.3</v>
      </c>
      <c r="F12" s="141">
        <v>-11.2</v>
      </c>
      <c r="G12" s="141">
        <v>-5.8</v>
      </c>
      <c r="H12" s="141">
        <v>-11.1</v>
      </c>
      <c r="I12" s="141">
        <v>0</v>
      </c>
      <c r="J12" s="225">
        <v>-35.4</v>
      </c>
    </row>
    <row r="13" spans="2:10" ht="12" x14ac:dyDescent="0.2">
      <c r="B13" s="136" t="s">
        <v>197</v>
      </c>
      <c r="E13" s="227">
        <v>0</v>
      </c>
      <c r="F13" s="227">
        <v>-2</v>
      </c>
      <c r="G13" s="227">
        <v>0</v>
      </c>
      <c r="H13" s="227">
        <v>2.1</v>
      </c>
      <c r="I13" s="227">
        <v>-2.1</v>
      </c>
      <c r="J13" s="228">
        <v>-2</v>
      </c>
    </row>
    <row r="14" spans="2:10" s="230" customFormat="1" ht="15.75" customHeight="1" x14ac:dyDescent="0.2">
      <c r="B14" s="137" t="s">
        <v>198</v>
      </c>
      <c r="C14" s="138"/>
      <c r="D14" s="138"/>
      <c r="E14" s="142">
        <v>-0.29999999999999982</v>
      </c>
      <c r="F14" s="142">
        <v>-5.2999999999999989</v>
      </c>
      <c r="G14" s="142">
        <v>2.2000000000000002</v>
      </c>
      <c r="H14" s="142">
        <v>-1.0999999999999992</v>
      </c>
      <c r="I14" s="142">
        <v>4.9000000000000004</v>
      </c>
      <c r="J14" s="229">
        <v>0.40000000000000213</v>
      </c>
    </row>
    <row r="15" spans="2:10" ht="15.75" customHeight="1" x14ac:dyDescent="0.2">
      <c r="B15" s="231"/>
      <c r="C15" s="231"/>
      <c r="D15" s="231"/>
      <c r="E15" s="231"/>
      <c r="F15" s="231"/>
      <c r="G15" s="231"/>
      <c r="H15" s="231"/>
      <c r="I15" s="231"/>
      <c r="J15" s="231"/>
    </row>
    <row r="17" spans="7:20" ht="15.75" customHeight="1" x14ac:dyDescent="0.2">
      <c r="G17" s="136" t="s">
        <v>70</v>
      </c>
    </row>
    <row r="19" spans="7:20" ht="15.75" customHeight="1" x14ac:dyDescent="0.2">
      <c r="K19" s="136" t="s">
        <v>70</v>
      </c>
      <c r="L19" s="136" t="s">
        <v>70</v>
      </c>
      <c r="M19" s="136" t="s">
        <v>70</v>
      </c>
      <c r="N19" s="136" t="s">
        <v>70</v>
      </c>
      <c r="O19" s="136" t="s">
        <v>70</v>
      </c>
      <c r="P19" s="136" t="s">
        <v>70</v>
      </c>
      <c r="Q19" s="136" t="s">
        <v>70</v>
      </c>
      <c r="R19" s="136" t="s">
        <v>70</v>
      </c>
      <c r="S19" s="136" t="s">
        <v>70</v>
      </c>
      <c r="T19" s="136" t="s">
        <v>70</v>
      </c>
    </row>
  </sheetData>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O50"/>
  <sheetViews>
    <sheetView showGridLines="0" zoomScale="80" zoomScaleNormal="80" workbookViewId="0">
      <selection activeCell="H32" sqref="H32"/>
    </sheetView>
  </sheetViews>
  <sheetFormatPr defaultColWidth="9.140625" defaultRowHeight="16.5" x14ac:dyDescent="0.3"/>
  <cols>
    <col min="1" max="1" width="2.28515625" style="28" customWidth="1"/>
    <col min="2" max="2" width="39" style="28" customWidth="1"/>
    <col min="3" max="8" width="9.140625" style="28" customWidth="1"/>
    <col min="9" max="9" width="10.5703125" style="28" customWidth="1"/>
    <col min="10" max="16384" width="9.140625" style="28"/>
  </cols>
  <sheetData>
    <row r="1" spans="2:8" x14ac:dyDescent="0.3">
      <c r="B1" s="27" t="s">
        <v>22</v>
      </c>
      <c r="C1" s="27"/>
      <c r="D1" s="7"/>
      <c r="E1" s="27"/>
      <c r="F1" s="7"/>
      <c r="G1" s="7"/>
      <c r="H1" s="7"/>
    </row>
    <row r="2" spans="2:8" x14ac:dyDescent="0.3">
      <c r="B2" s="7" t="s">
        <v>23</v>
      </c>
      <c r="C2" s="29"/>
      <c r="D2" s="7"/>
      <c r="E2" s="29"/>
      <c r="F2" s="7"/>
      <c r="G2" s="7"/>
      <c r="H2" s="7"/>
    </row>
    <row r="3" spans="2:8" x14ac:dyDescent="0.3">
      <c r="B3" s="30"/>
      <c r="C3" s="30"/>
      <c r="D3" s="31"/>
      <c r="E3" s="30"/>
      <c r="F3" s="31"/>
      <c r="G3" s="32"/>
      <c r="H3" s="31"/>
    </row>
    <row r="4" spans="2:8" ht="15.95" customHeight="1" x14ac:dyDescent="0.3">
      <c r="B4" s="30"/>
      <c r="C4" s="30"/>
      <c r="D4" s="31"/>
      <c r="E4" s="30"/>
      <c r="F4" s="31"/>
      <c r="G4" s="32"/>
      <c r="H4" s="31"/>
    </row>
    <row r="5" spans="2:8" ht="15.95" customHeight="1" x14ac:dyDescent="0.3">
      <c r="B5" s="33" t="s">
        <v>24</v>
      </c>
      <c r="C5" s="34">
        <v>2017</v>
      </c>
      <c r="D5" s="34">
        <v>2018</v>
      </c>
      <c r="E5" s="34">
        <v>2019</v>
      </c>
      <c r="F5" s="34">
        <v>2020</v>
      </c>
      <c r="G5" s="34">
        <v>2021</v>
      </c>
      <c r="H5" s="34">
        <v>2022</v>
      </c>
    </row>
    <row r="6" spans="2:8" ht="15.95" customHeight="1" x14ac:dyDescent="0.3">
      <c r="B6" s="35"/>
      <c r="C6" s="36" t="s">
        <v>7</v>
      </c>
      <c r="D6" s="36" t="s">
        <v>8</v>
      </c>
      <c r="E6" s="36" t="s">
        <v>8</v>
      </c>
      <c r="F6" s="36" t="s">
        <v>8</v>
      </c>
      <c r="G6" s="36" t="s">
        <v>8</v>
      </c>
      <c r="H6" s="36" t="s">
        <v>8</v>
      </c>
    </row>
    <row r="7" spans="2:8" ht="15.95" customHeight="1" x14ac:dyDescent="0.3">
      <c r="B7" s="37" t="s">
        <v>25</v>
      </c>
      <c r="C7" s="38">
        <v>5.2</v>
      </c>
      <c r="D7" s="38">
        <v>4</v>
      </c>
      <c r="E7" s="38">
        <v>3.2</v>
      </c>
      <c r="F7" s="38">
        <v>2.5</v>
      </c>
      <c r="G7" s="38">
        <v>2.2999999999999998</v>
      </c>
      <c r="H7" s="38">
        <v>2.2999999999999998</v>
      </c>
    </row>
    <row r="8" spans="2:8" ht="15.95" customHeight="1" x14ac:dyDescent="0.3">
      <c r="B8" s="39" t="s">
        <v>26</v>
      </c>
      <c r="C8" s="38">
        <v>3.2</v>
      </c>
      <c r="D8" s="38">
        <v>4.4000000000000004</v>
      </c>
      <c r="E8" s="38">
        <v>1.7</v>
      </c>
      <c r="F8" s="38">
        <v>1.7</v>
      </c>
      <c r="G8" s="38">
        <v>1.8</v>
      </c>
      <c r="H8" s="38">
        <v>1.7</v>
      </c>
    </row>
    <row r="9" spans="2:8" ht="15.95" customHeight="1" x14ac:dyDescent="0.3">
      <c r="B9" s="33" t="s">
        <v>27</v>
      </c>
      <c r="C9" s="40">
        <v>4.7</v>
      </c>
      <c r="D9" s="40">
        <v>4.0999999999999996</v>
      </c>
      <c r="E9" s="40">
        <v>2.9</v>
      </c>
      <c r="F9" s="40">
        <v>2.2999999999999998</v>
      </c>
      <c r="G9" s="40">
        <v>2.2000000000000002</v>
      </c>
      <c r="H9" s="40">
        <v>2.2000000000000002</v>
      </c>
    </row>
    <row r="10" spans="2:8" ht="15.95" customHeight="1" x14ac:dyDescent="0.3">
      <c r="B10" s="39" t="s">
        <v>28</v>
      </c>
      <c r="C10" s="38">
        <v>4.9000000000000004</v>
      </c>
      <c r="D10" s="38">
        <v>2.2999999999999998</v>
      </c>
      <c r="E10" s="38">
        <v>1.4</v>
      </c>
      <c r="F10" s="38">
        <v>5</v>
      </c>
      <c r="G10" s="38">
        <v>5.5</v>
      </c>
      <c r="H10" s="38">
        <v>3.9</v>
      </c>
    </row>
    <row r="11" spans="2:8" ht="15.95" customHeight="1" x14ac:dyDescent="0.3">
      <c r="B11" s="39" t="s">
        <v>29</v>
      </c>
      <c r="C11" s="38">
        <v>3.9</v>
      </c>
      <c r="D11" s="38">
        <v>4.5</v>
      </c>
      <c r="E11" s="38">
        <v>5.3</v>
      </c>
      <c r="F11" s="38">
        <v>6.8</v>
      </c>
      <c r="G11" s="38">
        <v>4.0999999999999996</v>
      </c>
      <c r="H11" s="38">
        <v>3.2</v>
      </c>
    </row>
    <row r="12" spans="2:8" ht="15.95" customHeight="1" x14ac:dyDescent="0.3">
      <c r="B12" s="33" t="s">
        <v>30</v>
      </c>
      <c r="C12" s="41">
        <v>4.0999999999999996</v>
      </c>
      <c r="D12" s="41">
        <v>3.9</v>
      </c>
      <c r="E12" s="41">
        <v>4.3</v>
      </c>
      <c r="F12" s="41">
        <v>6.3</v>
      </c>
      <c r="G12" s="41">
        <v>4.4000000000000004</v>
      </c>
      <c r="H12" s="41">
        <v>3.3</v>
      </c>
    </row>
    <row r="13" spans="2:8" ht="18" customHeight="1" x14ac:dyDescent="0.3">
      <c r="B13" s="39" t="s">
        <v>31</v>
      </c>
      <c r="C13" s="38">
        <v>0.3</v>
      </c>
      <c r="D13" s="38">
        <v>-0.3</v>
      </c>
      <c r="E13" s="38">
        <v>0.2</v>
      </c>
      <c r="F13" s="38">
        <v>0</v>
      </c>
      <c r="G13" s="38">
        <v>0</v>
      </c>
      <c r="H13" s="38">
        <v>0</v>
      </c>
    </row>
    <row r="14" spans="2:8" ht="15.95" customHeight="1" x14ac:dyDescent="0.3">
      <c r="B14" s="33" t="s">
        <v>32</v>
      </c>
      <c r="C14" s="41">
        <v>4.7</v>
      </c>
      <c r="D14" s="41">
        <v>3.5</v>
      </c>
      <c r="E14" s="41">
        <v>3.6</v>
      </c>
      <c r="F14" s="41">
        <v>3.3</v>
      </c>
      <c r="G14" s="41">
        <v>2.7</v>
      </c>
      <c r="H14" s="41">
        <v>2.5</v>
      </c>
    </row>
    <row r="15" spans="2:8" ht="15.95" customHeight="1" x14ac:dyDescent="0.3">
      <c r="B15" s="39" t="s">
        <v>33</v>
      </c>
      <c r="C15" s="38">
        <v>0.1</v>
      </c>
      <c r="D15" s="38">
        <v>4.2</v>
      </c>
      <c r="E15" s="38">
        <v>2</v>
      </c>
      <c r="F15" s="38">
        <v>3.8</v>
      </c>
      <c r="G15" s="38">
        <v>2.8</v>
      </c>
      <c r="H15" s="38">
        <v>2.5</v>
      </c>
    </row>
    <row r="16" spans="2:8" ht="15.95" customHeight="1" x14ac:dyDescent="0.3">
      <c r="B16" s="39" t="s">
        <v>34</v>
      </c>
      <c r="C16" s="38">
        <v>6</v>
      </c>
      <c r="D16" s="38">
        <v>6.4</v>
      </c>
      <c r="E16" s="38">
        <v>3.2</v>
      </c>
      <c r="F16" s="38">
        <v>3.8</v>
      </c>
      <c r="G16" s="38">
        <v>2.9</v>
      </c>
      <c r="H16" s="38">
        <v>2.5</v>
      </c>
    </row>
    <row r="17" spans="2:15" ht="15.95" customHeight="1" x14ac:dyDescent="0.3">
      <c r="B17" s="33" t="s">
        <v>35</v>
      </c>
      <c r="C17" s="40">
        <v>3.1</v>
      </c>
      <c r="D17" s="40">
        <v>3.2</v>
      </c>
      <c r="E17" s="40">
        <v>3.1</v>
      </c>
      <c r="F17" s="40">
        <v>3.2</v>
      </c>
      <c r="G17" s="40">
        <v>2.7</v>
      </c>
      <c r="H17" s="40">
        <v>2.5</v>
      </c>
    </row>
    <row r="18" spans="2:15" ht="15.95" customHeight="1" x14ac:dyDescent="0.3">
      <c r="B18" s="33" t="s">
        <v>36</v>
      </c>
      <c r="C18" s="40">
        <v>3.3</v>
      </c>
      <c r="D18" s="40">
        <v>2.8</v>
      </c>
      <c r="E18" s="40">
        <v>3.3</v>
      </c>
      <c r="F18" s="40">
        <v>3.4</v>
      </c>
      <c r="G18" s="40">
        <v>2.7</v>
      </c>
      <c r="H18" s="40">
        <v>2.5</v>
      </c>
    </row>
    <row r="19" spans="2:15" ht="15.95" customHeight="1" x14ac:dyDescent="0.3">
      <c r="B19" s="39" t="s">
        <v>37</v>
      </c>
      <c r="C19" s="38">
        <v>1.2</v>
      </c>
      <c r="D19" s="38">
        <v>0.7</v>
      </c>
      <c r="E19" s="38">
        <v>1.3</v>
      </c>
      <c r="F19" s="38">
        <v>1.7</v>
      </c>
      <c r="G19" s="38">
        <v>1.3</v>
      </c>
      <c r="H19" s="38">
        <v>1.3</v>
      </c>
      <c r="L19" s="42"/>
    </row>
    <row r="20" spans="2:15" ht="15.95" customHeight="1" x14ac:dyDescent="0.3">
      <c r="B20" s="39" t="s">
        <v>38</v>
      </c>
      <c r="C20" s="38">
        <v>6.4</v>
      </c>
      <c r="D20" s="38">
        <v>6.1</v>
      </c>
      <c r="E20" s="38">
        <v>4.7</v>
      </c>
      <c r="F20" s="38">
        <v>5</v>
      </c>
      <c r="G20" s="38">
        <v>4.5999999999999996</v>
      </c>
      <c r="H20" s="38">
        <v>4.5</v>
      </c>
    </row>
    <row r="21" spans="2:15" ht="15.95" customHeight="1" x14ac:dyDescent="0.3">
      <c r="B21" s="39" t="s">
        <v>39</v>
      </c>
      <c r="C21" s="38">
        <v>3.1</v>
      </c>
      <c r="D21" s="38">
        <v>2.8</v>
      </c>
      <c r="E21" s="38">
        <v>1.5</v>
      </c>
      <c r="F21" s="38">
        <v>1.8</v>
      </c>
      <c r="G21" s="38">
        <v>1.9</v>
      </c>
      <c r="H21" s="38">
        <v>2</v>
      </c>
    </row>
    <row r="22" spans="2:15" ht="15.95" customHeight="1" x14ac:dyDescent="0.3">
      <c r="B22" s="43" t="s">
        <v>40</v>
      </c>
      <c r="C22" s="44">
        <v>3.1</v>
      </c>
      <c r="D22" s="44">
        <v>3</v>
      </c>
      <c r="E22" s="44">
        <v>2.9</v>
      </c>
      <c r="F22" s="44">
        <v>2.9</v>
      </c>
      <c r="G22" s="44">
        <v>2.8</v>
      </c>
      <c r="H22" s="44">
        <v>2.7</v>
      </c>
    </row>
    <row r="23" spans="2:15" ht="17.25" customHeight="1" x14ac:dyDescent="0.3">
      <c r="B23" s="39" t="s">
        <v>41</v>
      </c>
      <c r="C23" s="38">
        <v>0.2</v>
      </c>
      <c r="D23" s="38">
        <v>-0.1</v>
      </c>
      <c r="E23" s="38">
        <v>0.7</v>
      </c>
      <c r="F23" s="38">
        <v>0.8</v>
      </c>
      <c r="G23" s="38">
        <v>0.7</v>
      </c>
      <c r="H23" s="38">
        <v>0.4</v>
      </c>
    </row>
    <row r="24" spans="2:15" ht="15.95" customHeight="1" x14ac:dyDescent="0.3">
      <c r="B24" s="39" t="s">
        <v>42</v>
      </c>
      <c r="C24" s="38">
        <v>5.2</v>
      </c>
      <c r="D24" s="38">
        <v>3.8</v>
      </c>
      <c r="E24" s="38">
        <v>2.1</v>
      </c>
      <c r="F24" s="38">
        <v>1.9</v>
      </c>
      <c r="G24" s="38">
        <v>1.5</v>
      </c>
      <c r="H24" s="38">
        <v>1.3</v>
      </c>
    </row>
    <row r="25" spans="2:15" ht="17.25" customHeight="1" x14ac:dyDescent="0.3">
      <c r="B25" s="39" t="s">
        <v>43</v>
      </c>
      <c r="C25" s="38">
        <v>4.8</v>
      </c>
      <c r="D25" s="38">
        <v>4.5</v>
      </c>
      <c r="E25" s="38">
        <v>4.2</v>
      </c>
      <c r="F25" s="38">
        <v>4.0999999999999996</v>
      </c>
      <c r="G25" s="38">
        <v>4.0999999999999996</v>
      </c>
      <c r="H25" s="38">
        <v>4.2</v>
      </c>
    </row>
    <row r="26" spans="2:15" ht="17.25" customHeight="1" x14ac:dyDescent="0.3">
      <c r="B26" s="39" t="s">
        <v>44</v>
      </c>
      <c r="C26" s="38">
        <v>70.099999999999994</v>
      </c>
      <c r="D26" s="38">
        <v>71</v>
      </c>
      <c r="E26" s="38">
        <v>70.8</v>
      </c>
      <c r="F26" s="38">
        <v>70.8</v>
      </c>
      <c r="G26" s="38">
        <v>70.8</v>
      </c>
      <c r="H26" s="38">
        <v>70.8</v>
      </c>
    </row>
    <row r="27" spans="2:15" ht="18.75" customHeight="1" x14ac:dyDescent="0.3">
      <c r="B27" s="39" t="s">
        <v>45</v>
      </c>
      <c r="C27" s="38">
        <v>1.6</v>
      </c>
      <c r="D27" s="38">
        <v>3.2</v>
      </c>
      <c r="E27" s="38">
        <v>2.7</v>
      </c>
      <c r="F27" s="38">
        <v>3.1</v>
      </c>
      <c r="G27" s="38">
        <v>3.3</v>
      </c>
      <c r="H27" s="38">
        <v>3.4</v>
      </c>
    </row>
    <row r="28" spans="2:15" ht="18.75" customHeight="1" x14ac:dyDescent="0.3">
      <c r="B28" s="39" t="s">
        <v>46</v>
      </c>
      <c r="C28" s="38">
        <v>1.7</v>
      </c>
      <c r="D28" s="38">
        <v>1.4</v>
      </c>
      <c r="E28" s="38">
        <v>1.5</v>
      </c>
      <c r="F28" s="38">
        <v>1.8</v>
      </c>
      <c r="G28" s="38">
        <v>1.9</v>
      </c>
      <c r="H28" s="38">
        <v>2</v>
      </c>
    </row>
    <row r="29" spans="2:15" ht="18.75" customHeight="1" x14ac:dyDescent="0.3">
      <c r="B29" s="39" t="s">
        <v>47</v>
      </c>
      <c r="C29" s="38">
        <v>4.8</v>
      </c>
      <c r="D29" s="38">
        <v>5.0999999999999996</v>
      </c>
      <c r="E29" s="38">
        <v>-0.5</v>
      </c>
      <c r="F29" s="38">
        <v>0.8</v>
      </c>
      <c r="G29" s="38">
        <v>0.2</v>
      </c>
      <c r="H29" s="38">
        <v>0</v>
      </c>
    </row>
    <row r="30" spans="2:15" ht="18.75" customHeight="1" x14ac:dyDescent="0.3">
      <c r="B30" s="37" t="s">
        <v>48</v>
      </c>
      <c r="C30" s="38">
        <v>5.5</v>
      </c>
      <c r="D30" s="38">
        <v>7</v>
      </c>
      <c r="E30" s="38">
        <v>2.8</v>
      </c>
      <c r="F30" s="38">
        <v>2</v>
      </c>
      <c r="G30" s="38">
        <v>3.4</v>
      </c>
      <c r="H30" s="38">
        <v>3.7</v>
      </c>
    </row>
    <row r="31" spans="2:15" ht="15.95" customHeight="1" x14ac:dyDescent="0.3">
      <c r="B31" s="39" t="s">
        <v>49</v>
      </c>
      <c r="C31" s="38"/>
      <c r="D31" s="38"/>
      <c r="E31" s="38"/>
      <c r="F31" s="38"/>
      <c r="G31" s="38"/>
      <c r="H31" s="38"/>
    </row>
    <row r="32" spans="2:15" ht="15.95" customHeight="1" x14ac:dyDescent="0.3">
      <c r="B32" s="39" t="s">
        <v>50</v>
      </c>
      <c r="C32" s="38">
        <v>-7.4</v>
      </c>
      <c r="D32" s="38">
        <v>-7.6</v>
      </c>
      <c r="E32" s="38">
        <v>-9.4</v>
      </c>
      <c r="F32" s="38">
        <v>-9.5</v>
      </c>
      <c r="G32" s="38">
        <v>-10.1</v>
      </c>
      <c r="H32" s="38">
        <v>-11</v>
      </c>
      <c r="I32" s="45"/>
      <c r="J32" s="42"/>
      <c r="K32" s="42"/>
      <c r="L32" s="42"/>
      <c r="M32" s="42"/>
      <c r="N32" s="42"/>
      <c r="O32" s="42"/>
    </row>
    <row r="33" spans="2:15" ht="15.95" customHeight="1" x14ac:dyDescent="0.3">
      <c r="B33" s="39" t="s">
        <v>51</v>
      </c>
      <c r="C33" s="38">
        <v>-2.7</v>
      </c>
      <c r="D33" s="38">
        <v>-2.6</v>
      </c>
      <c r="E33" s="38">
        <v>-3.1</v>
      </c>
      <c r="F33" s="38">
        <v>-3</v>
      </c>
      <c r="G33" s="38">
        <v>-3</v>
      </c>
      <c r="H33" s="38">
        <v>-3.1</v>
      </c>
    </row>
    <row r="34" spans="2:15" ht="15.95" customHeight="1" x14ac:dyDescent="0.3">
      <c r="B34" s="46" t="s">
        <v>52</v>
      </c>
      <c r="C34" s="44">
        <v>-57.3</v>
      </c>
      <c r="D34" s="44">
        <v>-54.7</v>
      </c>
      <c r="E34" s="44">
        <v>-55.4</v>
      </c>
      <c r="F34" s="44">
        <v>-55.7</v>
      </c>
      <c r="G34" s="44">
        <v>-56.3</v>
      </c>
      <c r="H34" s="44">
        <v>-57</v>
      </c>
      <c r="I34" s="3"/>
      <c r="J34" s="3"/>
      <c r="K34" s="3"/>
      <c r="L34" s="3"/>
      <c r="M34" s="3"/>
      <c r="N34" s="3"/>
      <c r="O34" s="3"/>
    </row>
    <row r="35" spans="2:15" ht="18" customHeight="1" x14ac:dyDescent="0.3">
      <c r="B35" s="39" t="s">
        <v>53</v>
      </c>
      <c r="C35" s="38">
        <v>-2.8</v>
      </c>
      <c r="D35" s="38">
        <v>-2.1</v>
      </c>
      <c r="E35" s="38">
        <v>-0.6</v>
      </c>
      <c r="F35" s="38">
        <v>0.1</v>
      </c>
      <c r="G35" s="38">
        <v>0.9</v>
      </c>
      <c r="H35" s="38">
        <v>1</v>
      </c>
    </row>
    <row r="36" spans="2:15" ht="18" customHeight="1" x14ac:dyDescent="0.3">
      <c r="B36" s="39" t="s">
        <v>54</v>
      </c>
      <c r="C36" s="38">
        <v>76.5</v>
      </c>
      <c r="D36" s="38">
        <v>74.900000000000006</v>
      </c>
      <c r="E36" s="38">
        <v>75.8</v>
      </c>
      <c r="F36" s="38">
        <v>75.5</v>
      </c>
      <c r="G36" s="38">
        <v>75.400000000000006</v>
      </c>
      <c r="H36" s="38">
        <v>75</v>
      </c>
    </row>
    <row r="37" spans="2:15" ht="16.5" customHeight="1" x14ac:dyDescent="0.3">
      <c r="B37" s="39" t="s">
        <v>55</v>
      </c>
      <c r="C37" s="38">
        <v>2</v>
      </c>
      <c r="D37" s="38">
        <v>2</v>
      </c>
      <c r="E37" s="38">
        <v>2.6</v>
      </c>
      <c r="F37" s="38">
        <v>3.4</v>
      </c>
      <c r="G37" s="38">
        <v>3.9</v>
      </c>
      <c r="H37" s="38">
        <v>4</v>
      </c>
    </row>
    <row r="38" spans="2:15" ht="17.25" customHeight="1" x14ac:dyDescent="0.3">
      <c r="B38" s="47" t="s">
        <v>56</v>
      </c>
      <c r="C38" s="48">
        <v>2.9</v>
      </c>
      <c r="D38" s="48">
        <v>2.8</v>
      </c>
      <c r="E38" s="48">
        <v>3.4</v>
      </c>
      <c r="F38" s="48">
        <v>3.9</v>
      </c>
      <c r="G38" s="48">
        <v>4.2</v>
      </c>
      <c r="H38" s="48">
        <v>4.3</v>
      </c>
    </row>
    <row r="40" spans="2:15" x14ac:dyDescent="0.3">
      <c r="B40" s="52" t="s">
        <v>372</v>
      </c>
      <c r="C40" s="49" t="s">
        <v>57</v>
      </c>
      <c r="G40" s="50"/>
    </row>
    <row r="41" spans="2:15" x14ac:dyDescent="0.3">
      <c r="B41" s="51">
        <v>2</v>
      </c>
      <c r="C41" s="49" t="s">
        <v>58</v>
      </c>
      <c r="D41" s="3"/>
      <c r="G41" s="50"/>
    </row>
    <row r="42" spans="2:15" x14ac:dyDescent="0.3">
      <c r="B42" s="51">
        <v>3</v>
      </c>
      <c r="C42" s="49" t="s">
        <v>59</v>
      </c>
      <c r="D42" s="3"/>
      <c r="E42" s="3"/>
      <c r="G42" s="50"/>
    </row>
    <row r="43" spans="2:15" x14ac:dyDescent="0.3">
      <c r="B43" s="51">
        <v>4</v>
      </c>
      <c r="C43" s="49" t="s">
        <v>60</v>
      </c>
      <c r="D43" s="3"/>
      <c r="E43" s="3"/>
      <c r="G43" s="50"/>
    </row>
    <row r="44" spans="2:15" x14ac:dyDescent="0.3">
      <c r="B44" s="51">
        <v>5</v>
      </c>
      <c r="C44" s="49" t="s">
        <v>61</v>
      </c>
      <c r="D44" s="3"/>
      <c r="E44" s="3"/>
      <c r="G44" s="50"/>
    </row>
    <row r="45" spans="2:15" x14ac:dyDescent="0.3">
      <c r="B45" s="51">
        <v>6</v>
      </c>
      <c r="C45" s="49" t="s">
        <v>62</v>
      </c>
      <c r="D45" s="3"/>
      <c r="E45" s="3"/>
      <c r="G45" s="50"/>
    </row>
    <row r="46" spans="2:15" x14ac:dyDescent="0.3">
      <c r="B46" s="51">
        <v>7</v>
      </c>
      <c r="C46" s="49" t="s">
        <v>63</v>
      </c>
      <c r="D46" s="3"/>
      <c r="E46" s="3"/>
      <c r="G46" s="50"/>
    </row>
    <row r="47" spans="2:15" x14ac:dyDescent="0.3">
      <c r="B47" s="51">
        <v>8</v>
      </c>
      <c r="C47" s="49" t="s">
        <v>64</v>
      </c>
      <c r="D47" s="3"/>
      <c r="E47" s="3"/>
      <c r="G47" s="50"/>
    </row>
    <row r="48" spans="2:15" x14ac:dyDescent="0.3">
      <c r="B48" s="51">
        <v>9</v>
      </c>
      <c r="C48" s="49" t="s">
        <v>65</v>
      </c>
      <c r="D48" s="3"/>
      <c r="G48" s="50"/>
    </row>
    <row r="49" spans="2:7" x14ac:dyDescent="0.3">
      <c r="B49" s="51">
        <v>10</v>
      </c>
      <c r="C49" s="49" t="s">
        <v>66</v>
      </c>
      <c r="D49" s="3"/>
      <c r="G49" s="50"/>
    </row>
    <row r="50" spans="2:7" x14ac:dyDescent="0.3">
      <c r="B50" s="51">
        <v>11</v>
      </c>
      <c r="C50" s="49" t="s">
        <v>67</v>
      </c>
      <c r="D50" s="3"/>
      <c r="G50" s="52"/>
    </row>
  </sheetData>
  <pageMargins left="0.7" right="0.7" top="0.75" bottom="0.75" header="0.3" footer="0.3"/>
  <pageSetup paperSize="9" scale="4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N40"/>
  <sheetViews>
    <sheetView showGridLines="0" topLeftCell="A4" zoomScaleNormal="100" workbookViewId="0">
      <selection activeCell="C22" sqref="C22"/>
    </sheetView>
  </sheetViews>
  <sheetFormatPr defaultRowHeight="15" x14ac:dyDescent="0.25"/>
  <cols>
    <col min="1" max="1" width="10" customWidth="1"/>
    <col min="2" max="2" width="3.5703125" customWidth="1"/>
    <col min="3" max="3" width="43.5703125" customWidth="1"/>
    <col min="4" max="4" width="8.42578125" customWidth="1"/>
    <col min="5" max="5" width="8.28515625" customWidth="1"/>
    <col min="6" max="6" width="8.140625" customWidth="1"/>
    <col min="7" max="7" width="8.42578125" customWidth="1"/>
  </cols>
  <sheetData>
    <row r="1" spans="2:14" ht="16.5" x14ac:dyDescent="0.3">
      <c r="B1" s="93" t="s">
        <v>199</v>
      </c>
      <c r="C1" s="94"/>
      <c r="D1" s="95"/>
      <c r="E1" s="95"/>
      <c r="F1" s="95"/>
      <c r="G1" s="95"/>
      <c r="H1" s="95"/>
    </row>
    <row r="2" spans="2:14" ht="16.5" x14ac:dyDescent="0.3">
      <c r="B2" s="97" t="s">
        <v>106</v>
      </c>
      <c r="C2" s="95"/>
      <c r="D2" s="95"/>
      <c r="E2" s="95"/>
      <c r="F2" s="95"/>
      <c r="G2" s="95"/>
      <c r="H2" s="95"/>
    </row>
    <row r="5" spans="2:14" ht="15" customHeight="1" x14ac:dyDescent="0.25">
      <c r="B5" s="232" t="s">
        <v>107</v>
      </c>
      <c r="C5" s="133"/>
      <c r="D5" s="101" t="s">
        <v>109</v>
      </c>
      <c r="E5" s="101" t="s">
        <v>110</v>
      </c>
      <c r="F5" s="101" t="s">
        <v>111</v>
      </c>
      <c r="G5" s="101" t="s">
        <v>112</v>
      </c>
      <c r="H5" s="101" t="s">
        <v>113</v>
      </c>
    </row>
    <row r="6" spans="2:14" x14ac:dyDescent="0.25">
      <c r="B6" s="233" t="s">
        <v>200</v>
      </c>
      <c r="C6" s="233"/>
      <c r="D6" s="138" t="s">
        <v>8</v>
      </c>
      <c r="E6" s="138" t="s">
        <v>8</v>
      </c>
      <c r="F6" s="138" t="s">
        <v>8</v>
      </c>
      <c r="G6" s="138" t="s">
        <v>8</v>
      </c>
      <c r="H6" s="138" t="s">
        <v>8</v>
      </c>
    </row>
    <row r="7" spans="2:14" x14ac:dyDescent="0.25">
      <c r="B7" s="226" t="s">
        <v>16</v>
      </c>
      <c r="C7" s="139"/>
      <c r="D7" s="139"/>
      <c r="E7" s="139"/>
      <c r="F7" s="139"/>
      <c r="G7" s="226"/>
      <c r="H7" s="226"/>
    </row>
    <row r="8" spans="2:14" x14ac:dyDescent="0.25">
      <c r="B8" s="234"/>
      <c r="C8" s="139" t="s">
        <v>81</v>
      </c>
      <c r="D8" s="141">
        <v>79.5</v>
      </c>
      <c r="E8" s="141">
        <v>83.9</v>
      </c>
      <c r="F8" s="141">
        <v>89</v>
      </c>
      <c r="G8" s="141">
        <v>93.9</v>
      </c>
      <c r="H8" s="141">
        <v>99</v>
      </c>
      <c r="J8" s="235"/>
      <c r="K8" s="235"/>
      <c r="L8" s="235"/>
      <c r="M8" s="235"/>
      <c r="N8" s="235"/>
    </row>
    <row r="9" spans="2:14" x14ac:dyDescent="0.25">
      <c r="B9" s="139"/>
      <c r="C9" s="139" t="s">
        <v>82</v>
      </c>
      <c r="D9" s="236">
        <v>78.2</v>
      </c>
      <c r="E9" s="236">
        <v>82.8</v>
      </c>
      <c r="F9" s="236">
        <v>87.8</v>
      </c>
      <c r="G9" s="236">
        <v>93</v>
      </c>
      <c r="H9" s="236">
        <v>97.8</v>
      </c>
      <c r="J9" s="235"/>
      <c r="K9" s="235"/>
      <c r="L9" s="235"/>
      <c r="M9" s="235"/>
      <c r="N9" s="235"/>
    </row>
    <row r="10" spans="2:14" x14ac:dyDescent="0.25">
      <c r="B10" s="226"/>
      <c r="C10" s="226" t="s">
        <v>127</v>
      </c>
      <c r="D10" s="237">
        <v>1.3</v>
      </c>
      <c r="E10" s="237">
        <v>1.1000000000000001</v>
      </c>
      <c r="F10" s="237">
        <v>1.2</v>
      </c>
      <c r="G10" s="237">
        <v>0.9</v>
      </c>
      <c r="H10" s="237">
        <v>1.2</v>
      </c>
      <c r="J10" s="235"/>
      <c r="K10" s="235"/>
      <c r="L10" s="235"/>
      <c r="M10" s="235"/>
      <c r="N10" s="235"/>
    </row>
    <row r="11" spans="2:14" x14ac:dyDescent="0.25">
      <c r="B11" s="226"/>
      <c r="C11" s="226"/>
      <c r="D11" s="237"/>
      <c r="E11" s="237"/>
      <c r="F11" s="237"/>
      <c r="G11" s="237"/>
      <c r="H11" s="237"/>
      <c r="J11" s="235"/>
      <c r="K11" s="235"/>
      <c r="L11" s="235"/>
      <c r="M11" s="235"/>
      <c r="N11" s="235"/>
    </row>
    <row r="12" spans="2:14" x14ac:dyDescent="0.25">
      <c r="B12" s="226" t="s">
        <v>17</v>
      </c>
      <c r="C12" s="238"/>
      <c r="D12" s="141"/>
      <c r="E12" s="141"/>
      <c r="F12" s="141"/>
      <c r="G12" s="141"/>
      <c r="H12" s="141"/>
      <c r="J12" s="235"/>
      <c r="K12" s="235"/>
      <c r="L12" s="235"/>
      <c r="M12" s="235"/>
      <c r="N12" s="235"/>
    </row>
    <row r="13" spans="2:14" x14ac:dyDescent="0.25">
      <c r="B13" s="139"/>
      <c r="C13" s="139" t="s">
        <v>81</v>
      </c>
      <c r="D13" s="141">
        <v>81.7</v>
      </c>
      <c r="E13" s="141">
        <v>86.7</v>
      </c>
      <c r="F13" s="141">
        <v>90.1</v>
      </c>
      <c r="G13" s="141">
        <v>94.7</v>
      </c>
      <c r="H13" s="141">
        <v>98.1</v>
      </c>
      <c r="J13" s="235"/>
      <c r="K13" s="235"/>
      <c r="L13" s="235"/>
      <c r="M13" s="235"/>
      <c r="N13" s="235"/>
    </row>
    <row r="14" spans="2:14" x14ac:dyDescent="0.25">
      <c r="B14" s="139"/>
      <c r="C14" s="139" t="s">
        <v>82</v>
      </c>
      <c r="D14" s="236">
        <v>81.7</v>
      </c>
      <c r="E14" s="236">
        <v>86.3</v>
      </c>
      <c r="F14" s="236">
        <v>89.2</v>
      </c>
      <c r="G14" s="236">
        <v>92.7</v>
      </c>
      <c r="H14" s="236">
        <v>95.3</v>
      </c>
      <c r="J14" s="235"/>
      <c r="K14" s="235"/>
      <c r="L14" s="235"/>
      <c r="M14" s="235"/>
      <c r="N14" s="235"/>
    </row>
    <row r="15" spans="2:14" x14ac:dyDescent="0.25">
      <c r="B15" s="226"/>
      <c r="C15" s="226" t="s">
        <v>127</v>
      </c>
      <c r="D15" s="237">
        <v>0</v>
      </c>
      <c r="E15" s="237">
        <v>-0.4</v>
      </c>
      <c r="F15" s="237">
        <v>-0.9</v>
      </c>
      <c r="G15" s="237">
        <v>-2</v>
      </c>
      <c r="H15" s="237">
        <v>-2.8</v>
      </c>
      <c r="J15" s="235"/>
      <c r="K15" s="235"/>
      <c r="L15" s="235"/>
      <c r="M15" s="235"/>
      <c r="N15" s="235"/>
    </row>
    <row r="16" spans="2:14" x14ac:dyDescent="0.25">
      <c r="B16" s="226"/>
      <c r="C16" s="226"/>
      <c r="D16" s="237"/>
      <c r="E16" s="237"/>
      <c r="F16" s="237"/>
      <c r="G16" s="237"/>
      <c r="H16" s="237"/>
      <c r="J16" s="235"/>
      <c r="K16" s="235"/>
      <c r="L16" s="235"/>
      <c r="M16" s="235"/>
      <c r="N16" s="235"/>
    </row>
    <row r="17" spans="2:14" x14ac:dyDescent="0.25">
      <c r="B17" s="226" t="s">
        <v>376</v>
      </c>
      <c r="C17" s="238"/>
      <c r="D17" s="141"/>
      <c r="E17" s="141"/>
      <c r="F17" s="141"/>
      <c r="G17" s="141"/>
      <c r="H17" s="141"/>
      <c r="J17" s="235"/>
      <c r="K17" s="235"/>
      <c r="L17" s="235"/>
      <c r="M17" s="235"/>
      <c r="N17" s="235"/>
    </row>
    <row r="18" spans="2:14" x14ac:dyDescent="0.25">
      <c r="B18" s="139"/>
      <c r="C18" s="139" t="s">
        <v>81</v>
      </c>
      <c r="D18" s="141">
        <v>3.1</v>
      </c>
      <c r="E18" s="141">
        <v>3.7</v>
      </c>
      <c r="F18" s="141">
        <v>5.4</v>
      </c>
      <c r="G18" s="141">
        <v>5.7</v>
      </c>
      <c r="H18" s="141">
        <v>7.3</v>
      </c>
      <c r="J18" s="235"/>
      <c r="K18" s="235"/>
      <c r="L18" s="235"/>
      <c r="M18" s="235"/>
      <c r="N18" s="235"/>
    </row>
    <row r="19" spans="2:14" x14ac:dyDescent="0.25">
      <c r="B19" s="139"/>
      <c r="C19" s="139" t="s">
        <v>82</v>
      </c>
      <c r="D19" s="236">
        <v>2.5</v>
      </c>
      <c r="E19" s="236">
        <v>2.8</v>
      </c>
      <c r="F19" s="236">
        <v>5</v>
      </c>
      <c r="G19" s="236">
        <v>6.5</v>
      </c>
      <c r="H19" s="236">
        <v>8.8000000000000007</v>
      </c>
      <c r="J19" s="235"/>
      <c r="K19" s="235"/>
      <c r="L19" s="235"/>
      <c r="M19" s="235"/>
      <c r="N19" s="235"/>
    </row>
    <row r="20" spans="2:14" x14ac:dyDescent="0.25">
      <c r="B20" s="226"/>
      <c r="C20" s="226" t="s">
        <v>127</v>
      </c>
      <c r="D20" s="237">
        <v>0.6</v>
      </c>
      <c r="E20" s="237">
        <v>0.9</v>
      </c>
      <c r="F20" s="237">
        <v>0.4</v>
      </c>
      <c r="G20" s="237">
        <v>-0.8</v>
      </c>
      <c r="H20" s="237">
        <v>-1.5</v>
      </c>
      <c r="J20" s="235"/>
      <c r="K20" s="235"/>
      <c r="L20" s="235"/>
      <c r="M20" s="235"/>
      <c r="N20" s="235"/>
    </row>
    <row r="21" spans="2:14" x14ac:dyDescent="0.25">
      <c r="B21" s="226"/>
      <c r="C21" s="226"/>
      <c r="D21" s="237"/>
      <c r="E21" s="237"/>
      <c r="F21" s="237"/>
      <c r="G21" s="237"/>
      <c r="H21" s="237"/>
      <c r="J21" s="235"/>
      <c r="K21" s="235"/>
      <c r="L21" s="235"/>
      <c r="M21" s="235"/>
      <c r="N21" s="235"/>
    </row>
    <row r="22" spans="2:14" x14ac:dyDescent="0.25">
      <c r="B22" s="226" t="s">
        <v>19</v>
      </c>
      <c r="C22" s="238"/>
      <c r="D22" s="239"/>
      <c r="E22" s="239"/>
      <c r="F22" s="239"/>
      <c r="G22" s="239"/>
      <c r="H22" s="239"/>
      <c r="J22" s="235"/>
      <c r="K22" s="235"/>
      <c r="L22" s="235"/>
      <c r="M22" s="235"/>
      <c r="N22" s="235"/>
    </row>
    <row r="23" spans="2:14" x14ac:dyDescent="0.25">
      <c r="B23" s="139"/>
      <c r="C23" s="139" t="s">
        <v>81</v>
      </c>
      <c r="D23" s="141">
        <v>-1.3</v>
      </c>
      <c r="E23" s="141">
        <v>-3.9</v>
      </c>
      <c r="F23" s="141">
        <v>-1.7</v>
      </c>
      <c r="G23" s="141">
        <v>-1.9</v>
      </c>
      <c r="H23" s="141">
        <v>0.7</v>
      </c>
      <c r="J23" s="235"/>
      <c r="K23" s="235"/>
      <c r="L23" s="235"/>
      <c r="M23" s="235"/>
      <c r="N23" s="235"/>
    </row>
    <row r="24" spans="2:14" x14ac:dyDescent="0.25">
      <c r="B24" s="139"/>
      <c r="C24" s="139" t="s">
        <v>82</v>
      </c>
      <c r="D24" s="236">
        <v>-2.6</v>
      </c>
      <c r="E24" s="236">
        <v>-4.7</v>
      </c>
      <c r="F24" s="236">
        <v>-2.6</v>
      </c>
      <c r="G24" s="236">
        <v>0.3</v>
      </c>
      <c r="H24" s="236">
        <v>2.2999999999999998</v>
      </c>
      <c r="J24" s="235"/>
      <c r="K24" s="235"/>
      <c r="L24" s="235"/>
      <c r="M24" s="235"/>
      <c r="N24" s="235"/>
    </row>
    <row r="25" spans="2:14" x14ac:dyDescent="0.25">
      <c r="B25" s="226"/>
      <c r="C25" s="226" t="s">
        <v>127</v>
      </c>
      <c r="D25" s="237">
        <v>1.3</v>
      </c>
      <c r="E25" s="237">
        <v>0.8</v>
      </c>
      <c r="F25" s="237">
        <v>0.9</v>
      </c>
      <c r="G25" s="237">
        <v>-2.2000000000000002</v>
      </c>
      <c r="H25" s="237">
        <v>-1.6</v>
      </c>
      <c r="J25" s="235"/>
      <c r="K25" s="235"/>
      <c r="L25" s="235"/>
      <c r="M25" s="235"/>
      <c r="N25" s="235"/>
    </row>
    <row r="26" spans="2:14" x14ac:dyDescent="0.25">
      <c r="B26" s="226"/>
      <c r="C26" s="226"/>
      <c r="D26" s="237"/>
      <c r="E26" s="237"/>
      <c r="F26" s="237"/>
      <c r="G26" s="237"/>
      <c r="H26" s="237"/>
      <c r="J26" s="235"/>
      <c r="K26" s="235"/>
      <c r="L26" s="235"/>
      <c r="M26" s="235"/>
      <c r="N26" s="235"/>
    </row>
    <row r="27" spans="2:14" x14ac:dyDescent="0.25">
      <c r="B27" s="230" t="s">
        <v>201</v>
      </c>
      <c r="C27" s="238"/>
      <c r="D27" s="239"/>
      <c r="E27" s="239"/>
      <c r="F27" s="239"/>
      <c r="G27" s="239"/>
      <c r="H27" s="239"/>
      <c r="J27" s="235"/>
      <c r="K27" s="235"/>
      <c r="L27" s="235"/>
      <c r="M27" s="235"/>
      <c r="N27" s="235"/>
    </row>
    <row r="28" spans="2:14" x14ac:dyDescent="0.25">
      <c r="B28" s="136"/>
      <c r="C28" s="139" t="s">
        <v>81</v>
      </c>
      <c r="D28" s="141">
        <v>60.4</v>
      </c>
      <c r="E28" s="141">
        <v>64.2</v>
      </c>
      <c r="F28" s="141">
        <v>65.900000000000006</v>
      </c>
      <c r="G28" s="141">
        <v>67.599999999999994</v>
      </c>
      <c r="H28" s="141">
        <v>67</v>
      </c>
      <c r="J28" s="235"/>
      <c r="K28" s="235"/>
      <c r="L28" s="235"/>
      <c r="M28" s="235"/>
      <c r="N28" s="235"/>
    </row>
    <row r="29" spans="2:14" x14ac:dyDescent="0.25">
      <c r="B29" s="136"/>
      <c r="C29" s="139" t="s">
        <v>82</v>
      </c>
      <c r="D29" s="236">
        <v>62.1</v>
      </c>
      <c r="E29" s="236">
        <v>66.8</v>
      </c>
      <c r="F29" s="236">
        <v>69.400000000000006</v>
      </c>
      <c r="G29" s="236">
        <v>69</v>
      </c>
      <c r="H29" s="236">
        <v>66.8</v>
      </c>
      <c r="J29" s="235"/>
      <c r="K29" s="235"/>
      <c r="L29" s="235"/>
      <c r="M29" s="235"/>
      <c r="N29" s="235"/>
    </row>
    <row r="30" spans="2:14" x14ac:dyDescent="0.25">
      <c r="B30" s="234"/>
      <c r="C30" s="226" t="s">
        <v>127</v>
      </c>
      <c r="D30" s="237">
        <v>1.7</v>
      </c>
      <c r="E30" s="237">
        <v>2.6</v>
      </c>
      <c r="F30" s="237">
        <v>3.5</v>
      </c>
      <c r="G30" s="237">
        <v>1.4</v>
      </c>
      <c r="H30" s="237">
        <v>-0.2</v>
      </c>
      <c r="J30" s="235"/>
      <c r="K30" s="235"/>
      <c r="L30" s="235"/>
      <c r="M30" s="235"/>
      <c r="N30" s="235"/>
    </row>
    <row r="31" spans="2:14" x14ac:dyDescent="0.25">
      <c r="B31" s="234"/>
      <c r="C31" s="226"/>
      <c r="D31" s="237"/>
      <c r="E31" s="237"/>
      <c r="F31" s="237"/>
      <c r="G31" s="237"/>
      <c r="H31" s="237"/>
      <c r="J31" s="235"/>
      <c r="K31" s="235"/>
      <c r="L31" s="235"/>
      <c r="M31" s="235"/>
      <c r="N31" s="235"/>
    </row>
    <row r="32" spans="2:14" x14ac:dyDescent="0.25">
      <c r="B32" s="230" t="s">
        <v>21</v>
      </c>
      <c r="C32" s="238"/>
      <c r="D32" s="239"/>
      <c r="E32" s="239"/>
      <c r="F32" s="239"/>
      <c r="G32" s="239"/>
      <c r="H32" s="239"/>
      <c r="J32" s="235"/>
      <c r="K32" s="235"/>
      <c r="L32" s="235"/>
      <c r="M32" s="235"/>
      <c r="N32" s="235"/>
    </row>
    <row r="33" spans="2:14" x14ac:dyDescent="0.25">
      <c r="B33" s="136"/>
      <c r="C33" s="139" t="s">
        <v>81</v>
      </c>
      <c r="D33" s="141">
        <v>117.6</v>
      </c>
      <c r="E33" s="141">
        <v>124.5</v>
      </c>
      <c r="F33" s="141">
        <v>133.30000000000001</v>
      </c>
      <c r="G33" s="141">
        <v>142.9</v>
      </c>
      <c r="H33" s="141">
        <v>154.69999999999999</v>
      </c>
      <c r="J33" s="235"/>
      <c r="K33" s="235"/>
      <c r="L33" s="235"/>
      <c r="M33" s="235"/>
      <c r="N33" s="235"/>
    </row>
    <row r="34" spans="2:14" x14ac:dyDescent="0.25">
      <c r="B34" s="136"/>
      <c r="C34" s="139" t="s">
        <v>82</v>
      </c>
      <c r="D34" s="236">
        <v>116.6</v>
      </c>
      <c r="E34" s="236">
        <v>122.5</v>
      </c>
      <c r="F34" s="236">
        <v>131.1</v>
      </c>
      <c r="G34" s="236">
        <v>141.5</v>
      </c>
      <c r="H34" s="236">
        <v>154.6</v>
      </c>
      <c r="J34" s="235"/>
      <c r="K34" s="235"/>
      <c r="L34" s="235"/>
      <c r="M34" s="235"/>
      <c r="N34" s="235"/>
    </row>
    <row r="35" spans="2:14" x14ac:dyDescent="0.25">
      <c r="B35" s="234"/>
      <c r="C35" s="226" t="s">
        <v>127</v>
      </c>
      <c r="D35" s="237">
        <v>1</v>
      </c>
      <c r="E35" s="237">
        <v>2</v>
      </c>
      <c r="F35" s="237">
        <v>2.2000000000000002</v>
      </c>
      <c r="G35" s="237">
        <v>1.4</v>
      </c>
      <c r="H35" s="237">
        <v>0.1</v>
      </c>
      <c r="J35" s="235"/>
      <c r="K35" s="235"/>
      <c r="L35" s="235"/>
      <c r="M35" s="235"/>
      <c r="N35" s="235"/>
    </row>
    <row r="36" spans="2:14" x14ac:dyDescent="0.25">
      <c r="B36" s="240"/>
      <c r="C36" s="241"/>
      <c r="D36" s="242"/>
      <c r="E36" s="242"/>
      <c r="F36" s="242"/>
      <c r="G36" s="243"/>
      <c r="H36" s="244"/>
    </row>
    <row r="39" spans="2:14" x14ac:dyDescent="0.25">
      <c r="B39" s="485" t="s">
        <v>374</v>
      </c>
    </row>
    <row r="40" spans="2:14" x14ac:dyDescent="0.25">
      <c r="B40" s="485" t="s">
        <v>375</v>
      </c>
    </row>
  </sheetData>
  <pageMargins left="0.70866141732283472" right="0.70866141732283472" top="0.74803149606299213" bottom="0.74803149606299213" header="0.31496062992125984" footer="0.31496062992125984"/>
  <pageSetup paperSize="9" scale="8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L30"/>
  <sheetViews>
    <sheetView zoomScaleNormal="100" workbookViewId="0">
      <selection activeCell="N11" sqref="N11"/>
    </sheetView>
  </sheetViews>
  <sheetFormatPr defaultRowHeight="15.75" customHeight="1" x14ac:dyDescent="0.2"/>
  <cols>
    <col min="1" max="1" width="10" style="147" customWidth="1"/>
    <col min="2" max="2" width="2.42578125" style="147" customWidth="1"/>
    <col min="3" max="3" width="33.42578125" style="147" customWidth="1"/>
    <col min="4" max="4" width="7" style="147" bestFit="1" customWidth="1"/>
    <col min="5" max="10" width="9.28515625" style="147" customWidth="1"/>
    <col min="11" max="238" width="9" style="147"/>
    <col min="239" max="239" width="1.140625" style="147" customWidth="1"/>
    <col min="240" max="240" width="1.85546875" style="147" customWidth="1"/>
    <col min="241" max="241" width="2.42578125" style="147" customWidth="1"/>
    <col min="242" max="242" width="42.42578125" style="147" customWidth="1"/>
    <col min="243" max="243" width="10.42578125" style="147" bestFit="1" customWidth="1"/>
    <col min="244" max="244" width="10.42578125" style="147" customWidth="1"/>
    <col min="245" max="245" width="9.5703125" style="147" customWidth="1"/>
    <col min="246" max="248" width="9.28515625" style="147" customWidth="1"/>
    <col min="249" max="249" width="11" style="147" customWidth="1"/>
    <col min="250" max="494" width="9" style="147"/>
    <col min="495" max="495" width="1.140625" style="147" customWidth="1"/>
    <col min="496" max="496" width="1.85546875" style="147" customWidth="1"/>
    <col min="497" max="497" width="2.42578125" style="147" customWidth="1"/>
    <col min="498" max="498" width="42.42578125" style="147" customWidth="1"/>
    <col min="499" max="499" width="10.42578125" style="147" bestFit="1" customWidth="1"/>
    <col min="500" max="500" width="10.42578125" style="147" customWidth="1"/>
    <col min="501" max="501" width="9.5703125" style="147" customWidth="1"/>
    <col min="502" max="504" width="9.28515625" style="147" customWidth="1"/>
    <col min="505" max="505" width="11" style="147" customWidth="1"/>
    <col min="506" max="750" width="9" style="147"/>
    <col min="751" max="751" width="1.140625" style="147" customWidth="1"/>
    <col min="752" max="752" width="1.85546875" style="147" customWidth="1"/>
    <col min="753" max="753" width="2.42578125" style="147" customWidth="1"/>
    <col min="754" max="754" width="42.42578125" style="147" customWidth="1"/>
    <col min="755" max="755" width="10.42578125" style="147" bestFit="1" customWidth="1"/>
    <col min="756" max="756" width="10.42578125" style="147" customWidth="1"/>
    <col min="757" max="757" width="9.5703125" style="147" customWidth="1"/>
    <col min="758" max="760" width="9.28515625" style="147" customWidth="1"/>
    <col min="761" max="761" width="11" style="147" customWidth="1"/>
    <col min="762" max="1006" width="9" style="147"/>
    <col min="1007" max="1007" width="1.140625" style="147" customWidth="1"/>
    <col min="1008" max="1008" width="1.85546875" style="147" customWidth="1"/>
    <col min="1009" max="1009" width="2.42578125" style="147" customWidth="1"/>
    <col min="1010" max="1010" width="42.42578125" style="147" customWidth="1"/>
    <col min="1011" max="1011" width="10.42578125" style="147" bestFit="1" customWidth="1"/>
    <col min="1012" max="1012" width="10.42578125" style="147" customWidth="1"/>
    <col min="1013" max="1013" width="9.5703125" style="147" customWidth="1"/>
    <col min="1014" max="1016" width="9.28515625" style="147" customWidth="1"/>
    <col min="1017" max="1017" width="11" style="147" customWidth="1"/>
    <col min="1018" max="1262" width="9" style="147"/>
    <col min="1263" max="1263" width="1.140625" style="147" customWidth="1"/>
    <col min="1264" max="1264" width="1.85546875" style="147" customWidth="1"/>
    <col min="1265" max="1265" width="2.42578125" style="147" customWidth="1"/>
    <col min="1266" max="1266" width="42.42578125" style="147" customWidth="1"/>
    <col min="1267" max="1267" width="10.42578125" style="147" bestFit="1" customWidth="1"/>
    <col min="1268" max="1268" width="10.42578125" style="147" customWidth="1"/>
    <col min="1269" max="1269" width="9.5703125" style="147" customWidth="1"/>
    <col min="1270" max="1272" width="9.28515625" style="147" customWidth="1"/>
    <col min="1273" max="1273" width="11" style="147" customWidth="1"/>
    <col min="1274" max="1518" width="9" style="147"/>
    <col min="1519" max="1519" width="1.140625" style="147" customWidth="1"/>
    <col min="1520" max="1520" width="1.85546875" style="147" customWidth="1"/>
    <col min="1521" max="1521" width="2.42578125" style="147" customWidth="1"/>
    <col min="1522" max="1522" width="42.42578125" style="147" customWidth="1"/>
    <col min="1523" max="1523" width="10.42578125" style="147" bestFit="1" customWidth="1"/>
    <col min="1524" max="1524" width="10.42578125" style="147" customWidth="1"/>
    <col min="1525" max="1525" width="9.5703125" style="147" customWidth="1"/>
    <col min="1526" max="1528" width="9.28515625" style="147" customWidth="1"/>
    <col min="1529" max="1529" width="11" style="147" customWidth="1"/>
    <col min="1530" max="1774" width="9" style="147"/>
    <col min="1775" max="1775" width="1.140625" style="147" customWidth="1"/>
    <col min="1776" max="1776" width="1.85546875" style="147" customWidth="1"/>
    <col min="1777" max="1777" width="2.42578125" style="147" customWidth="1"/>
    <col min="1778" max="1778" width="42.42578125" style="147" customWidth="1"/>
    <col min="1779" max="1779" width="10.42578125" style="147" bestFit="1" customWidth="1"/>
    <col min="1780" max="1780" width="10.42578125" style="147" customWidth="1"/>
    <col min="1781" max="1781" width="9.5703125" style="147" customWidth="1"/>
    <col min="1782" max="1784" width="9.28515625" style="147" customWidth="1"/>
    <col min="1785" max="1785" width="11" style="147" customWidth="1"/>
    <col min="1786" max="2030" width="9" style="147"/>
    <col min="2031" max="2031" width="1.140625" style="147" customWidth="1"/>
    <col min="2032" max="2032" width="1.85546875" style="147" customWidth="1"/>
    <col min="2033" max="2033" width="2.42578125" style="147" customWidth="1"/>
    <col min="2034" max="2034" width="42.42578125" style="147" customWidth="1"/>
    <col min="2035" max="2035" width="10.42578125" style="147" bestFit="1" customWidth="1"/>
    <col min="2036" max="2036" width="10.42578125" style="147" customWidth="1"/>
    <col min="2037" max="2037" width="9.5703125" style="147" customWidth="1"/>
    <col min="2038" max="2040" width="9.28515625" style="147" customWidth="1"/>
    <col min="2041" max="2041" width="11" style="147" customWidth="1"/>
    <col min="2042" max="2286" width="9" style="147"/>
    <col min="2287" max="2287" width="1.140625" style="147" customWidth="1"/>
    <col min="2288" max="2288" width="1.85546875" style="147" customWidth="1"/>
    <col min="2289" max="2289" width="2.42578125" style="147" customWidth="1"/>
    <col min="2290" max="2290" width="42.42578125" style="147" customWidth="1"/>
    <col min="2291" max="2291" width="10.42578125" style="147" bestFit="1" customWidth="1"/>
    <col min="2292" max="2292" width="10.42578125" style="147" customWidth="1"/>
    <col min="2293" max="2293" width="9.5703125" style="147" customWidth="1"/>
    <col min="2294" max="2296" width="9.28515625" style="147" customWidth="1"/>
    <col min="2297" max="2297" width="11" style="147" customWidth="1"/>
    <col min="2298" max="2542" width="9" style="147"/>
    <col min="2543" max="2543" width="1.140625" style="147" customWidth="1"/>
    <col min="2544" max="2544" width="1.85546875" style="147" customWidth="1"/>
    <col min="2545" max="2545" width="2.42578125" style="147" customWidth="1"/>
    <col min="2546" max="2546" width="42.42578125" style="147" customWidth="1"/>
    <col min="2547" max="2547" width="10.42578125" style="147" bestFit="1" customWidth="1"/>
    <col min="2548" max="2548" width="10.42578125" style="147" customWidth="1"/>
    <col min="2549" max="2549" width="9.5703125" style="147" customWidth="1"/>
    <col min="2550" max="2552" width="9.28515625" style="147" customWidth="1"/>
    <col min="2553" max="2553" width="11" style="147" customWidth="1"/>
    <col min="2554" max="2798" width="9" style="147"/>
    <col min="2799" max="2799" width="1.140625" style="147" customWidth="1"/>
    <col min="2800" max="2800" width="1.85546875" style="147" customWidth="1"/>
    <col min="2801" max="2801" width="2.42578125" style="147" customWidth="1"/>
    <col min="2802" max="2802" width="42.42578125" style="147" customWidth="1"/>
    <col min="2803" max="2803" width="10.42578125" style="147" bestFit="1" customWidth="1"/>
    <col min="2804" max="2804" width="10.42578125" style="147" customWidth="1"/>
    <col min="2805" max="2805" width="9.5703125" style="147" customWidth="1"/>
    <col min="2806" max="2808" width="9.28515625" style="147" customWidth="1"/>
    <col min="2809" max="2809" width="11" style="147" customWidth="1"/>
    <col min="2810" max="3054" width="9" style="147"/>
    <col min="3055" max="3055" width="1.140625" style="147" customWidth="1"/>
    <col min="3056" max="3056" width="1.85546875" style="147" customWidth="1"/>
    <col min="3057" max="3057" width="2.42578125" style="147" customWidth="1"/>
    <col min="3058" max="3058" width="42.42578125" style="147" customWidth="1"/>
    <col min="3059" max="3059" width="10.42578125" style="147" bestFit="1" customWidth="1"/>
    <col min="3060" max="3060" width="10.42578125" style="147" customWidth="1"/>
    <col min="3061" max="3061" width="9.5703125" style="147" customWidth="1"/>
    <col min="3062" max="3064" width="9.28515625" style="147" customWidth="1"/>
    <col min="3065" max="3065" width="11" style="147" customWidth="1"/>
    <col min="3066" max="3310" width="9" style="147"/>
    <col min="3311" max="3311" width="1.140625" style="147" customWidth="1"/>
    <col min="3312" max="3312" width="1.85546875" style="147" customWidth="1"/>
    <col min="3313" max="3313" width="2.42578125" style="147" customWidth="1"/>
    <col min="3314" max="3314" width="42.42578125" style="147" customWidth="1"/>
    <col min="3315" max="3315" width="10.42578125" style="147" bestFit="1" customWidth="1"/>
    <col min="3316" max="3316" width="10.42578125" style="147" customWidth="1"/>
    <col min="3317" max="3317" width="9.5703125" style="147" customWidth="1"/>
    <col min="3318" max="3320" width="9.28515625" style="147" customWidth="1"/>
    <col min="3321" max="3321" width="11" style="147" customWidth="1"/>
    <col min="3322" max="3566" width="9" style="147"/>
    <col min="3567" max="3567" width="1.140625" style="147" customWidth="1"/>
    <col min="3568" max="3568" width="1.85546875" style="147" customWidth="1"/>
    <col min="3569" max="3569" width="2.42578125" style="147" customWidth="1"/>
    <col min="3570" max="3570" width="42.42578125" style="147" customWidth="1"/>
    <col min="3571" max="3571" width="10.42578125" style="147" bestFit="1" customWidth="1"/>
    <col min="3572" max="3572" width="10.42578125" style="147" customWidth="1"/>
    <col min="3573" max="3573" width="9.5703125" style="147" customWidth="1"/>
    <col min="3574" max="3576" width="9.28515625" style="147" customWidth="1"/>
    <col min="3577" max="3577" width="11" style="147" customWidth="1"/>
    <col min="3578" max="3822" width="9" style="147"/>
    <col min="3823" max="3823" width="1.140625" style="147" customWidth="1"/>
    <col min="3824" max="3824" width="1.85546875" style="147" customWidth="1"/>
    <col min="3825" max="3825" width="2.42578125" style="147" customWidth="1"/>
    <col min="3826" max="3826" width="42.42578125" style="147" customWidth="1"/>
    <col min="3827" max="3827" width="10.42578125" style="147" bestFit="1" customWidth="1"/>
    <col min="3828" max="3828" width="10.42578125" style="147" customWidth="1"/>
    <col min="3829" max="3829" width="9.5703125" style="147" customWidth="1"/>
    <col min="3830" max="3832" width="9.28515625" style="147" customWidth="1"/>
    <col min="3833" max="3833" width="11" style="147" customWidth="1"/>
    <col min="3834" max="4078" width="9" style="147"/>
    <col min="4079" max="4079" width="1.140625" style="147" customWidth="1"/>
    <col min="4080" max="4080" width="1.85546875" style="147" customWidth="1"/>
    <col min="4081" max="4081" width="2.42578125" style="147" customWidth="1"/>
    <col min="4082" max="4082" width="42.42578125" style="147" customWidth="1"/>
    <col min="4083" max="4083" width="10.42578125" style="147" bestFit="1" customWidth="1"/>
    <col min="4084" max="4084" width="10.42578125" style="147" customWidth="1"/>
    <col min="4085" max="4085" width="9.5703125" style="147" customWidth="1"/>
    <col min="4086" max="4088" width="9.28515625" style="147" customWidth="1"/>
    <col min="4089" max="4089" width="11" style="147" customWidth="1"/>
    <col min="4090" max="4334" width="9" style="147"/>
    <col min="4335" max="4335" width="1.140625" style="147" customWidth="1"/>
    <col min="4336" max="4336" width="1.85546875" style="147" customWidth="1"/>
    <col min="4337" max="4337" width="2.42578125" style="147" customWidth="1"/>
    <col min="4338" max="4338" width="42.42578125" style="147" customWidth="1"/>
    <col min="4339" max="4339" width="10.42578125" style="147" bestFit="1" customWidth="1"/>
    <col min="4340" max="4340" width="10.42578125" style="147" customWidth="1"/>
    <col min="4341" max="4341" width="9.5703125" style="147" customWidth="1"/>
    <col min="4342" max="4344" width="9.28515625" style="147" customWidth="1"/>
    <col min="4345" max="4345" width="11" style="147" customWidth="1"/>
    <col min="4346" max="4590" width="9" style="147"/>
    <col min="4591" max="4591" width="1.140625" style="147" customWidth="1"/>
    <col min="4592" max="4592" width="1.85546875" style="147" customWidth="1"/>
    <col min="4593" max="4593" width="2.42578125" style="147" customWidth="1"/>
    <col min="4594" max="4594" width="42.42578125" style="147" customWidth="1"/>
    <col min="4595" max="4595" width="10.42578125" style="147" bestFit="1" customWidth="1"/>
    <col min="4596" max="4596" width="10.42578125" style="147" customWidth="1"/>
    <col min="4597" max="4597" width="9.5703125" style="147" customWidth="1"/>
    <col min="4598" max="4600" width="9.28515625" style="147" customWidth="1"/>
    <col min="4601" max="4601" width="11" style="147" customWidth="1"/>
    <col min="4602" max="4846" width="9" style="147"/>
    <col min="4847" max="4847" width="1.140625" style="147" customWidth="1"/>
    <col min="4848" max="4848" width="1.85546875" style="147" customWidth="1"/>
    <col min="4849" max="4849" width="2.42578125" style="147" customWidth="1"/>
    <col min="4850" max="4850" width="42.42578125" style="147" customWidth="1"/>
    <col min="4851" max="4851" width="10.42578125" style="147" bestFit="1" customWidth="1"/>
    <col min="4852" max="4852" width="10.42578125" style="147" customWidth="1"/>
    <col min="4853" max="4853" width="9.5703125" style="147" customWidth="1"/>
    <col min="4854" max="4856" width="9.28515625" style="147" customWidth="1"/>
    <col min="4857" max="4857" width="11" style="147" customWidth="1"/>
    <col min="4858" max="5102" width="9" style="147"/>
    <col min="5103" max="5103" width="1.140625" style="147" customWidth="1"/>
    <col min="5104" max="5104" width="1.85546875" style="147" customWidth="1"/>
    <col min="5105" max="5105" width="2.42578125" style="147" customWidth="1"/>
    <col min="5106" max="5106" width="42.42578125" style="147" customWidth="1"/>
    <col min="5107" max="5107" width="10.42578125" style="147" bestFit="1" customWidth="1"/>
    <col min="5108" max="5108" width="10.42578125" style="147" customWidth="1"/>
    <col min="5109" max="5109" width="9.5703125" style="147" customWidth="1"/>
    <col min="5110" max="5112" width="9.28515625" style="147" customWidth="1"/>
    <col min="5113" max="5113" width="11" style="147" customWidth="1"/>
    <col min="5114" max="5358" width="9" style="147"/>
    <col min="5359" max="5359" width="1.140625" style="147" customWidth="1"/>
    <col min="5360" max="5360" width="1.85546875" style="147" customWidth="1"/>
    <col min="5361" max="5361" width="2.42578125" style="147" customWidth="1"/>
    <col min="5362" max="5362" width="42.42578125" style="147" customWidth="1"/>
    <col min="5363" max="5363" width="10.42578125" style="147" bestFit="1" customWidth="1"/>
    <col min="5364" max="5364" width="10.42578125" style="147" customWidth="1"/>
    <col min="5365" max="5365" width="9.5703125" style="147" customWidth="1"/>
    <col min="5366" max="5368" width="9.28515625" style="147" customWidth="1"/>
    <col min="5369" max="5369" width="11" style="147" customWidth="1"/>
    <col min="5370" max="5614" width="9" style="147"/>
    <col min="5615" max="5615" width="1.140625" style="147" customWidth="1"/>
    <col min="5616" max="5616" width="1.85546875" style="147" customWidth="1"/>
    <col min="5617" max="5617" width="2.42578125" style="147" customWidth="1"/>
    <col min="5618" max="5618" width="42.42578125" style="147" customWidth="1"/>
    <col min="5619" max="5619" width="10.42578125" style="147" bestFit="1" customWidth="1"/>
    <col min="5620" max="5620" width="10.42578125" style="147" customWidth="1"/>
    <col min="5621" max="5621" width="9.5703125" style="147" customWidth="1"/>
    <col min="5622" max="5624" width="9.28515625" style="147" customWidth="1"/>
    <col min="5625" max="5625" width="11" style="147" customWidth="1"/>
    <col min="5626" max="5870" width="9" style="147"/>
    <col min="5871" max="5871" width="1.140625" style="147" customWidth="1"/>
    <col min="5872" max="5872" width="1.85546875" style="147" customWidth="1"/>
    <col min="5873" max="5873" width="2.42578125" style="147" customWidth="1"/>
    <col min="5874" max="5874" width="42.42578125" style="147" customWidth="1"/>
    <col min="5875" max="5875" width="10.42578125" style="147" bestFit="1" customWidth="1"/>
    <col min="5876" max="5876" width="10.42578125" style="147" customWidth="1"/>
    <col min="5877" max="5877" width="9.5703125" style="147" customWidth="1"/>
    <col min="5878" max="5880" width="9.28515625" style="147" customWidth="1"/>
    <col min="5881" max="5881" width="11" style="147" customWidth="1"/>
    <col min="5882" max="6126" width="9" style="147"/>
    <col min="6127" max="6127" width="1.140625" style="147" customWidth="1"/>
    <col min="6128" max="6128" width="1.85546875" style="147" customWidth="1"/>
    <col min="6129" max="6129" width="2.42578125" style="147" customWidth="1"/>
    <col min="6130" max="6130" width="42.42578125" style="147" customWidth="1"/>
    <col min="6131" max="6131" width="10.42578125" style="147" bestFit="1" customWidth="1"/>
    <col min="6132" max="6132" width="10.42578125" style="147" customWidth="1"/>
    <col min="6133" max="6133" width="9.5703125" style="147" customWidth="1"/>
    <col min="6134" max="6136" width="9.28515625" style="147" customWidth="1"/>
    <col min="6137" max="6137" width="11" style="147" customWidth="1"/>
    <col min="6138" max="6382" width="9" style="147"/>
    <col min="6383" max="6383" width="1.140625" style="147" customWidth="1"/>
    <col min="6384" max="6384" width="1.85546875" style="147" customWidth="1"/>
    <col min="6385" max="6385" width="2.42578125" style="147" customWidth="1"/>
    <col min="6386" max="6386" width="42.42578125" style="147" customWidth="1"/>
    <col min="6387" max="6387" width="10.42578125" style="147" bestFit="1" customWidth="1"/>
    <col min="6388" max="6388" width="10.42578125" style="147" customWidth="1"/>
    <col min="6389" max="6389" width="9.5703125" style="147" customWidth="1"/>
    <col min="6390" max="6392" width="9.28515625" style="147" customWidth="1"/>
    <col min="6393" max="6393" width="11" style="147" customWidth="1"/>
    <col min="6394" max="6638" width="9" style="147"/>
    <col min="6639" max="6639" width="1.140625" style="147" customWidth="1"/>
    <col min="6640" max="6640" width="1.85546875" style="147" customWidth="1"/>
    <col min="6641" max="6641" width="2.42578125" style="147" customWidth="1"/>
    <col min="6642" max="6642" width="42.42578125" style="147" customWidth="1"/>
    <col min="6643" max="6643" width="10.42578125" style="147" bestFit="1" customWidth="1"/>
    <col min="6644" max="6644" width="10.42578125" style="147" customWidth="1"/>
    <col min="6645" max="6645" width="9.5703125" style="147" customWidth="1"/>
    <col min="6646" max="6648" width="9.28515625" style="147" customWidth="1"/>
    <col min="6649" max="6649" width="11" style="147" customWidth="1"/>
    <col min="6650" max="6894" width="9" style="147"/>
    <col min="6895" max="6895" width="1.140625" style="147" customWidth="1"/>
    <col min="6896" max="6896" width="1.85546875" style="147" customWidth="1"/>
    <col min="6897" max="6897" width="2.42578125" style="147" customWidth="1"/>
    <col min="6898" max="6898" width="42.42578125" style="147" customWidth="1"/>
    <col min="6899" max="6899" width="10.42578125" style="147" bestFit="1" customWidth="1"/>
    <col min="6900" max="6900" width="10.42578125" style="147" customWidth="1"/>
    <col min="6901" max="6901" width="9.5703125" style="147" customWidth="1"/>
    <col min="6902" max="6904" width="9.28515625" style="147" customWidth="1"/>
    <col min="6905" max="6905" width="11" style="147" customWidth="1"/>
    <col min="6906" max="7150" width="9" style="147"/>
    <col min="7151" max="7151" width="1.140625" style="147" customWidth="1"/>
    <col min="7152" max="7152" width="1.85546875" style="147" customWidth="1"/>
    <col min="7153" max="7153" width="2.42578125" style="147" customWidth="1"/>
    <col min="7154" max="7154" width="42.42578125" style="147" customWidth="1"/>
    <col min="7155" max="7155" width="10.42578125" style="147" bestFit="1" customWidth="1"/>
    <col min="7156" max="7156" width="10.42578125" style="147" customWidth="1"/>
    <col min="7157" max="7157" width="9.5703125" style="147" customWidth="1"/>
    <col min="7158" max="7160" width="9.28515625" style="147" customWidth="1"/>
    <col min="7161" max="7161" width="11" style="147" customWidth="1"/>
    <col min="7162" max="7406" width="9" style="147"/>
    <col min="7407" max="7407" width="1.140625" style="147" customWidth="1"/>
    <col min="7408" max="7408" width="1.85546875" style="147" customWidth="1"/>
    <col min="7409" max="7409" width="2.42578125" style="147" customWidth="1"/>
    <col min="7410" max="7410" width="42.42578125" style="147" customWidth="1"/>
    <col min="7411" max="7411" width="10.42578125" style="147" bestFit="1" customWidth="1"/>
    <col min="7412" max="7412" width="10.42578125" style="147" customWidth="1"/>
    <col min="7413" max="7413" width="9.5703125" style="147" customWidth="1"/>
    <col min="7414" max="7416" width="9.28515625" style="147" customWidth="1"/>
    <col min="7417" max="7417" width="11" style="147" customWidth="1"/>
    <col min="7418" max="7662" width="9" style="147"/>
    <col min="7663" max="7663" width="1.140625" style="147" customWidth="1"/>
    <col min="7664" max="7664" width="1.85546875" style="147" customWidth="1"/>
    <col min="7665" max="7665" width="2.42578125" style="147" customWidth="1"/>
    <col min="7666" max="7666" width="42.42578125" style="147" customWidth="1"/>
    <col min="7667" max="7667" width="10.42578125" style="147" bestFit="1" customWidth="1"/>
    <col min="7668" max="7668" width="10.42578125" style="147" customWidth="1"/>
    <col min="7669" max="7669" width="9.5703125" style="147" customWidth="1"/>
    <col min="7670" max="7672" width="9.28515625" style="147" customWidth="1"/>
    <col min="7673" max="7673" width="11" style="147" customWidth="1"/>
    <col min="7674" max="7918" width="9" style="147"/>
    <col min="7919" max="7919" width="1.140625" style="147" customWidth="1"/>
    <col min="7920" max="7920" width="1.85546875" style="147" customWidth="1"/>
    <col min="7921" max="7921" width="2.42578125" style="147" customWidth="1"/>
    <col min="7922" max="7922" width="42.42578125" style="147" customWidth="1"/>
    <col min="7923" max="7923" width="10.42578125" style="147" bestFit="1" customWidth="1"/>
    <col min="7924" max="7924" width="10.42578125" style="147" customWidth="1"/>
    <col min="7925" max="7925" width="9.5703125" style="147" customWidth="1"/>
    <col min="7926" max="7928" width="9.28515625" style="147" customWidth="1"/>
    <col min="7929" max="7929" width="11" style="147" customWidth="1"/>
    <col min="7930" max="8174" width="9" style="147"/>
    <col min="8175" max="8175" width="1.140625" style="147" customWidth="1"/>
    <col min="8176" max="8176" width="1.85546875" style="147" customWidth="1"/>
    <col min="8177" max="8177" width="2.42578125" style="147" customWidth="1"/>
    <col min="8178" max="8178" width="42.42578125" style="147" customWidth="1"/>
    <col min="8179" max="8179" width="10.42578125" style="147" bestFit="1" customWidth="1"/>
    <col min="8180" max="8180" width="10.42578125" style="147" customWidth="1"/>
    <col min="8181" max="8181" width="9.5703125" style="147" customWidth="1"/>
    <col min="8182" max="8184" width="9.28515625" style="147" customWidth="1"/>
    <col min="8185" max="8185" width="11" style="147" customWidth="1"/>
    <col min="8186" max="8430" width="9" style="147"/>
    <col min="8431" max="8431" width="1.140625" style="147" customWidth="1"/>
    <col min="8432" max="8432" width="1.85546875" style="147" customWidth="1"/>
    <col min="8433" max="8433" width="2.42578125" style="147" customWidth="1"/>
    <col min="8434" max="8434" width="42.42578125" style="147" customWidth="1"/>
    <col min="8435" max="8435" width="10.42578125" style="147" bestFit="1" customWidth="1"/>
    <col min="8436" max="8436" width="10.42578125" style="147" customWidth="1"/>
    <col min="8437" max="8437" width="9.5703125" style="147" customWidth="1"/>
    <col min="8438" max="8440" width="9.28515625" style="147" customWidth="1"/>
    <col min="8441" max="8441" width="11" style="147" customWidth="1"/>
    <col min="8442" max="8686" width="9" style="147"/>
    <col min="8687" max="8687" width="1.140625" style="147" customWidth="1"/>
    <col min="8688" max="8688" width="1.85546875" style="147" customWidth="1"/>
    <col min="8689" max="8689" width="2.42578125" style="147" customWidth="1"/>
    <col min="8690" max="8690" width="42.42578125" style="147" customWidth="1"/>
    <col min="8691" max="8691" width="10.42578125" style="147" bestFit="1" customWidth="1"/>
    <col min="8692" max="8692" width="10.42578125" style="147" customWidth="1"/>
    <col min="8693" max="8693" width="9.5703125" style="147" customWidth="1"/>
    <col min="8694" max="8696" width="9.28515625" style="147" customWidth="1"/>
    <col min="8697" max="8697" width="11" style="147" customWidth="1"/>
    <col min="8698" max="8942" width="9" style="147"/>
    <col min="8943" max="8943" width="1.140625" style="147" customWidth="1"/>
    <col min="8944" max="8944" width="1.85546875" style="147" customWidth="1"/>
    <col min="8945" max="8945" width="2.42578125" style="147" customWidth="1"/>
    <col min="8946" max="8946" width="42.42578125" style="147" customWidth="1"/>
    <col min="8947" max="8947" width="10.42578125" style="147" bestFit="1" customWidth="1"/>
    <col min="8948" max="8948" width="10.42578125" style="147" customWidth="1"/>
    <col min="8949" max="8949" width="9.5703125" style="147" customWidth="1"/>
    <col min="8950" max="8952" width="9.28515625" style="147" customWidth="1"/>
    <col min="8953" max="8953" width="11" style="147" customWidth="1"/>
    <col min="8954" max="9198" width="9" style="147"/>
    <col min="9199" max="9199" width="1.140625" style="147" customWidth="1"/>
    <col min="9200" max="9200" width="1.85546875" style="147" customWidth="1"/>
    <col min="9201" max="9201" width="2.42578125" style="147" customWidth="1"/>
    <col min="9202" max="9202" width="42.42578125" style="147" customWidth="1"/>
    <col min="9203" max="9203" width="10.42578125" style="147" bestFit="1" customWidth="1"/>
    <col min="9204" max="9204" width="10.42578125" style="147" customWidth="1"/>
    <col min="9205" max="9205" width="9.5703125" style="147" customWidth="1"/>
    <col min="9206" max="9208" width="9.28515625" style="147" customWidth="1"/>
    <col min="9209" max="9209" width="11" style="147" customWidth="1"/>
    <col min="9210" max="9454" width="9" style="147"/>
    <col min="9455" max="9455" width="1.140625" style="147" customWidth="1"/>
    <col min="9456" max="9456" width="1.85546875" style="147" customWidth="1"/>
    <col min="9457" max="9457" width="2.42578125" style="147" customWidth="1"/>
    <col min="9458" max="9458" width="42.42578125" style="147" customWidth="1"/>
    <col min="9459" max="9459" width="10.42578125" style="147" bestFit="1" customWidth="1"/>
    <col min="9460" max="9460" width="10.42578125" style="147" customWidth="1"/>
    <col min="9461" max="9461" width="9.5703125" style="147" customWidth="1"/>
    <col min="9462" max="9464" width="9.28515625" style="147" customWidth="1"/>
    <col min="9465" max="9465" width="11" style="147" customWidth="1"/>
    <col min="9466" max="9710" width="9" style="147"/>
    <col min="9711" max="9711" width="1.140625" style="147" customWidth="1"/>
    <col min="9712" max="9712" width="1.85546875" style="147" customWidth="1"/>
    <col min="9713" max="9713" width="2.42578125" style="147" customWidth="1"/>
    <col min="9714" max="9714" width="42.42578125" style="147" customWidth="1"/>
    <col min="9715" max="9715" width="10.42578125" style="147" bestFit="1" customWidth="1"/>
    <col min="9716" max="9716" width="10.42578125" style="147" customWidth="1"/>
    <col min="9717" max="9717" width="9.5703125" style="147" customWidth="1"/>
    <col min="9718" max="9720" width="9.28515625" style="147" customWidth="1"/>
    <col min="9721" max="9721" width="11" style="147" customWidth="1"/>
    <col min="9722" max="9966" width="9" style="147"/>
    <col min="9967" max="9967" width="1.140625" style="147" customWidth="1"/>
    <col min="9968" max="9968" width="1.85546875" style="147" customWidth="1"/>
    <col min="9969" max="9969" width="2.42578125" style="147" customWidth="1"/>
    <col min="9970" max="9970" width="42.42578125" style="147" customWidth="1"/>
    <col min="9971" max="9971" width="10.42578125" style="147" bestFit="1" customWidth="1"/>
    <col min="9972" max="9972" width="10.42578125" style="147" customWidth="1"/>
    <col min="9973" max="9973" width="9.5703125" style="147" customWidth="1"/>
    <col min="9974" max="9976" width="9.28515625" style="147" customWidth="1"/>
    <col min="9977" max="9977" width="11" style="147" customWidth="1"/>
    <col min="9978" max="10222" width="9" style="147"/>
    <col min="10223" max="10223" width="1.140625" style="147" customWidth="1"/>
    <col min="10224" max="10224" width="1.85546875" style="147" customWidth="1"/>
    <col min="10225" max="10225" width="2.42578125" style="147" customWidth="1"/>
    <col min="10226" max="10226" width="42.42578125" style="147" customWidth="1"/>
    <col min="10227" max="10227" width="10.42578125" style="147" bestFit="1" customWidth="1"/>
    <col min="10228" max="10228" width="10.42578125" style="147" customWidth="1"/>
    <col min="10229" max="10229" width="9.5703125" style="147" customWidth="1"/>
    <col min="10230" max="10232" width="9.28515625" style="147" customWidth="1"/>
    <col min="10233" max="10233" width="11" style="147" customWidth="1"/>
    <col min="10234" max="10478" width="9" style="147"/>
    <col min="10479" max="10479" width="1.140625" style="147" customWidth="1"/>
    <col min="10480" max="10480" width="1.85546875" style="147" customWidth="1"/>
    <col min="10481" max="10481" width="2.42578125" style="147" customWidth="1"/>
    <col min="10482" max="10482" width="42.42578125" style="147" customWidth="1"/>
    <col min="10483" max="10483" width="10.42578125" style="147" bestFit="1" customWidth="1"/>
    <col min="10484" max="10484" width="10.42578125" style="147" customWidth="1"/>
    <col min="10485" max="10485" width="9.5703125" style="147" customWidth="1"/>
    <col min="10486" max="10488" width="9.28515625" style="147" customWidth="1"/>
    <col min="10489" max="10489" width="11" style="147" customWidth="1"/>
    <col min="10490" max="10734" width="9" style="147"/>
    <col min="10735" max="10735" width="1.140625" style="147" customWidth="1"/>
    <col min="10736" max="10736" width="1.85546875" style="147" customWidth="1"/>
    <col min="10737" max="10737" width="2.42578125" style="147" customWidth="1"/>
    <col min="10738" max="10738" width="42.42578125" style="147" customWidth="1"/>
    <col min="10739" max="10739" width="10.42578125" style="147" bestFit="1" customWidth="1"/>
    <col min="10740" max="10740" width="10.42578125" style="147" customWidth="1"/>
    <col min="10741" max="10741" width="9.5703125" style="147" customWidth="1"/>
    <col min="10742" max="10744" width="9.28515625" style="147" customWidth="1"/>
    <col min="10745" max="10745" width="11" style="147" customWidth="1"/>
    <col min="10746" max="10990" width="9" style="147"/>
    <col min="10991" max="10991" width="1.140625" style="147" customWidth="1"/>
    <col min="10992" max="10992" width="1.85546875" style="147" customWidth="1"/>
    <col min="10993" max="10993" width="2.42578125" style="147" customWidth="1"/>
    <col min="10994" max="10994" width="42.42578125" style="147" customWidth="1"/>
    <col min="10995" max="10995" width="10.42578125" style="147" bestFit="1" customWidth="1"/>
    <col min="10996" max="10996" width="10.42578125" style="147" customWidth="1"/>
    <col min="10997" max="10997" width="9.5703125" style="147" customWidth="1"/>
    <col min="10998" max="11000" width="9.28515625" style="147" customWidth="1"/>
    <col min="11001" max="11001" width="11" style="147" customWidth="1"/>
    <col min="11002" max="11246" width="9" style="147"/>
    <col min="11247" max="11247" width="1.140625" style="147" customWidth="1"/>
    <col min="11248" max="11248" width="1.85546875" style="147" customWidth="1"/>
    <col min="11249" max="11249" width="2.42578125" style="147" customWidth="1"/>
    <col min="11250" max="11250" width="42.42578125" style="147" customWidth="1"/>
    <col min="11251" max="11251" width="10.42578125" style="147" bestFit="1" customWidth="1"/>
    <col min="11252" max="11252" width="10.42578125" style="147" customWidth="1"/>
    <col min="11253" max="11253" width="9.5703125" style="147" customWidth="1"/>
    <col min="11254" max="11256" width="9.28515625" style="147" customWidth="1"/>
    <col min="11257" max="11257" width="11" style="147" customWidth="1"/>
    <col min="11258" max="11502" width="9" style="147"/>
    <col min="11503" max="11503" width="1.140625" style="147" customWidth="1"/>
    <col min="11504" max="11504" width="1.85546875" style="147" customWidth="1"/>
    <col min="11505" max="11505" width="2.42578125" style="147" customWidth="1"/>
    <col min="11506" max="11506" width="42.42578125" style="147" customWidth="1"/>
    <col min="11507" max="11507" width="10.42578125" style="147" bestFit="1" customWidth="1"/>
    <col min="11508" max="11508" width="10.42578125" style="147" customWidth="1"/>
    <col min="11509" max="11509" width="9.5703125" style="147" customWidth="1"/>
    <col min="11510" max="11512" width="9.28515625" style="147" customWidth="1"/>
    <col min="11513" max="11513" width="11" style="147" customWidth="1"/>
    <col min="11514" max="11758" width="9" style="147"/>
    <col min="11759" max="11759" width="1.140625" style="147" customWidth="1"/>
    <col min="11760" max="11760" width="1.85546875" style="147" customWidth="1"/>
    <col min="11761" max="11761" width="2.42578125" style="147" customWidth="1"/>
    <col min="11762" max="11762" width="42.42578125" style="147" customWidth="1"/>
    <col min="11763" max="11763" width="10.42578125" style="147" bestFit="1" customWidth="1"/>
    <col min="11764" max="11764" width="10.42578125" style="147" customWidth="1"/>
    <col min="11765" max="11765" width="9.5703125" style="147" customWidth="1"/>
    <col min="11766" max="11768" width="9.28515625" style="147" customWidth="1"/>
    <col min="11769" max="11769" width="11" style="147" customWidth="1"/>
    <col min="11770" max="12014" width="9" style="147"/>
    <col min="12015" max="12015" width="1.140625" style="147" customWidth="1"/>
    <col min="12016" max="12016" width="1.85546875" style="147" customWidth="1"/>
    <col min="12017" max="12017" width="2.42578125" style="147" customWidth="1"/>
    <col min="12018" max="12018" width="42.42578125" style="147" customWidth="1"/>
    <col min="12019" max="12019" width="10.42578125" style="147" bestFit="1" customWidth="1"/>
    <col min="12020" max="12020" width="10.42578125" style="147" customWidth="1"/>
    <col min="12021" max="12021" width="9.5703125" style="147" customWidth="1"/>
    <col min="12022" max="12024" width="9.28515625" style="147" customWidth="1"/>
    <col min="12025" max="12025" width="11" style="147" customWidth="1"/>
    <col min="12026" max="12270" width="9" style="147"/>
    <col min="12271" max="12271" width="1.140625" style="147" customWidth="1"/>
    <col min="12272" max="12272" width="1.85546875" style="147" customWidth="1"/>
    <col min="12273" max="12273" width="2.42578125" style="147" customWidth="1"/>
    <col min="12274" max="12274" width="42.42578125" style="147" customWidth="1"/>
    <col min="12275" max="12275" width="10.42578125" style="147" bestFit="1" customWidth="1"/>
    <col min="12276" max="12276" width="10.42578125" style="147" customWidth="1"/>
    <col min="12277" max="12277" width="9.5703125" style="147" customWidth="1"/>
    <col min="12278" max="12280" width="9.28515625" style="147" customWidth="1"/>
    <col min="12281" max="12281" width="11" style="147" customWidth="1"/>
    <col min="12282" max="12526" width="9" style="147"/>
    <col min="12527" max="12527" width="1.140625" style="147" customWidth="1"/>
    <col min="12528" max="12528" width="1.85546875" style="147" customWidth="1"/>
    <col min="12529" max="12529" width="2.42578125" style="147" customWidth="1"/>
    <col min="12530" max="12530" width="42.42578125" style="147" customWidth="1"/>
    <col min="12531" max="12531" width="10.42578125" style="147" bestFit="1" customWidth="1"/>
    <col min="12532" max="12532" width="10.42578125" style="147" customWidth="1"/>
    <col min="12533" max="12533" width="9.5703125" style="147" customWidth="1"/>
    <col min="12534" max="12536" width="9.28515625" style="147" customWidth="1"/>
    <col min="12537" max="12537" width="11" style="147" customWidth="1"/>
    <col min="12538" max="12782" width="9" style="147"/>
    <col min="12783" max="12783" width="1.140625" style="147" customWidth="1"/>
    <col min="12784" max="12784" width="1.85546875" style="147" customWidth="1"/>
    <col min="12785" max="12785" width="2.42578125" style="147" customWidth="1"/>
    <col min="12786" max="12786" width="42.42578125" style="147" customWidth="1"/>
    <col min="12787" max="12787" width="10.42578125" style="147" bestFit="1" customWidth="1"/>
    <col min="12788" max="12788" width="10.42578125" style="147" customWidth="1"/>
    <col min="12789" max="12789" width="9.5703125" style="147" customWidth="1"/>
    <col min="12790" max="12792" width="9.28515625" style="147" customWidth="1"/>
    <col min="12793" max="12793" width="11" style="147" customWidth="1"/>
    <col min="12794" max="13038" width="9" style="147"/>
    <col min="13039" max="13039" width="1.140625" style="147" customWidth="1"/>
    <col min="13040" max="13040" width="1.85546875" style="147" customWidth="1"/>
    <col min="13041" max="13041" width="2.42578125" style="147" customWidth="1"/>
    <col min="13042" max="13042" width="42.42578125" style="147" customWidth="1"/>
    <col min="13043" max="13043" width="10.42578125" style="147" bestFit="1" customWidth="1"/>
    <col min="13044" max="13044" width="10.42578125" style="147" customWidth="1"/>
    <col min="13045" max="13045" width="9.5703125" style="147" customWidth="1"/>
    <col min="13046" max="13048" width="9.28515625" style="147" customWidth="1"/>
    <col min="13049" max="13049" width="11" style="147" customWidth="1"/>
    <col min="13050" max="13294" width="9" style="147"/>
    <col min="13295" max="13295" width="1.140625" style="147" customWidth="1"/>
    <col min="13296" max="13296" width="1.85546875" style="147" customWidth="1"/>
    <col min="13297" max="13297" width="2.42578125" style="147" customWidth="1"/>
    <col min="13298" max="13298" width="42.42578125" style="147" customWidth="1"/>
    <col min="13299" max="13299" width="10.42578125" style="147" bestFit="1" customWidth="1"/>
    <col min="13300" max="13300" width="10.42578125" style="147" customWidth="1"/>
    <col min="13301" max="13301" width="9.5703125" style="147" customWidth="1"/>
    <col min="13302" max="13304" width="9.28515625" style="147" customWidth="1"/>
    <col min="13305" max="13305" width="11" style="147" customWidth="1"/>
    <col min="13306" max="13550" width="9" style="147"/>
    <col min="13551" max="13551" width="1.140625" style="147" customWidth="1"/>
    <col min="13552" max="13552" width="1.85546875" style="147" customWidth="1"/>
    <col min="13553" max="13553" width="2.42578125" style="147" customWidth="1"/>
    <col min="13554" max="13554" width="42.42578125" style="147" customWidth="1"/>
    <col min="13555" max="13555" width="10.42578125" style="147" bestFit="1" customWidth="1"/>
    <col min="13556" max="13556" width="10.42578125" style="147" customWidth="1"/>
    <col min="13557" max="13557" width="9.5703125" style="147" customWidth="1"/>
    <col min="13558" max="13560" width="9.28515625" style="147" customWidth="1"/>
    <col min="13561" max="13561" width="11" style="147" customWidth="1"/>
    <col min="13562" max="13806" width="9" style="147"/>
    <col min="13807" max="13807" width="1.140625" style="147" customWidth="1"/>
    <col min="13808" max="13808" width="1.85546875" style="147" customWidth="1"/>
    <col min="13809" max="13809" width="2.42578125" style="147" customWidth="1"/>
    <col min="13810" max="13810" width="42.42578125" style="147" customWidth="1"/>
    <col min="13811" max="13811" width="10.42578125" style="147" bestFit="1" customWidth="1"/>
    <col min="13812" max="13812" width="10.42578125" style="147" customWidth="1"/>
    <col min="13813" max="13813" width="9.5703125" style="147" customWidth="1"/>
    <col min="13814" max="13816" width="9.28515625" style="147" customWidth="1"/>
    <col min="13817" max="13817" width="11" style="147" customWidth="1"/>
    <col min="13818" max="14062" width="9" style="147"/>
    <col min="14063" max="14063" width="1.140625" style="147" customWidth="1"/>
    <col min="14064" max="14064" width="1.85546875" style="147" customWidth="1"/>
    <col min="14065" max="14065" width="2.42578125" style="147" customWidth="1"/>
    <col min="14066" max="14066" width="42.42578125" style="147" customWidth="1"/>
    <col min="14067" max="14067" width="10.42578125" style="147" bestFit="1" customWidth="1"/>
    <col min="14068" max="14068" width="10.42578125" style="147" customWidth="1"/>
    <col min="14069" max="14069" width="9.5703125" style="147" customWidth="1"/>
    <col min="14070" max="14072" width="9.28515625" style="147" customWidth="1"/>
    <col min="14073" max="14073" width="11" style="147" customWidth="1"/>
    <col min="14074" max="14318" width="9" style="147"/>
    <col min="14319" max="14319" width="1.140625" style="147" customWidth="1"/>
    <col min="14320" max="14320" width="1.85546875" style="147" customWidth="1"/>
    <col min="14321" max="14321" width="2.42578125" style="147" customWidth="1"/>
    <col min="14322" max="14322" width="42.42578125" style="147" customWidth="1"/>
    <col min="14323" max="14323" width="10.42578125" style="147" bestFit="1" customWidth="1"/>
    <col min="14324" max="14324" width="10.42578125" style="147" customWidth="1"/>
    <col min="14325" max="14325" width="9.5703125" style="147" customWidth="1"/>
    <col min="14326" max="14328" width="9.28515625" style="147" customWidth="1"/>
    <col min="14329" max="14329" width="11" style="147" customWidth="1"/>
    <col min="14330" max="14574" width="9" style="147"/>
    <col min="14575" max="14575" width="1.140625" style="147" customWidth="1"/>
    <col min="14576" max="14576" width="1.85546875" style="147" customWidth="1"/>
    <col min="14577" max="14577" width="2.42578125" style="147" customWidth="1"/>
    <col min="14578" max="14578" width="42.42578125" style="147" customWidth="1"/>
    <col min="14579" max="14579" width="10.42578125" style="147" bestFit="1" customWidth="1"/>
    <col min="14580" max="14580" width="10.42578125" style="147" customWidth="1"/>
    <col min="14581" max="14581" width="9.5703125" style="147" customWidth="1"/>
    <col min="14582" max="14584" width="9.28515625" style="147" customWidth="1"/>
    <col min="14585" max="14585" width="11" style="147" customWidth="1"/>
    <col min="14586" max="14830" width="9" style="147"/>
    <col min="14831" max="14831" width="1.140625" style="147" customWidth="1"/>
    <col min="14832" max="14832" width="1.85546875" style="147" customWidth="1"/>
    <col min="14833" max="14833" width="2.42578125" style="147" customWidth="1"/>
    <col min="14834" max="14834" width="42.42578125" style="147" customWidth="1"/>
    <col min="14835" max="14835" width="10.42578125" style="147" bestFit="1" customWidth="1"/>
    <col min="14836" max="14836" width="10.42578125" style="147" customWidth="1"/>
    <col min="14837" max="14837" width="9.5703125" style="147" customWidth="1"/>
    <col min="14838" max="14840" width="9.28515625" style="147" customWidth="1"/>
    <col min="14841" max="14841" width="11" style="147" customWidth="1"/>
    <col min="14842" max="15086" width="9" style="147"/>
    <col min="15087" max="15087" width="1.140625" style="147" customWidth="1"/>
    <col min="15088" max="15088" width="1.85546875" style="147" customWidth="1"/>
    <col min="15089" max="15089" width="2.42578125" style="147" customWidth="1"/>
    <col min="15090" max="15090" width="42.42578125" style="147" customWidth="1"/>
    <col min="15091" max="15091" width="10.42578125" style="147" bestFit="1" customWidth="1"/>
    <col min="15092" max="15092" width="10.42578125" style="147" customWidth="1"/>
    <col min="15093" max="15093" width="9.5703125" style="147" customWidth="1"/>
    <col min="15094" max="15096" width="9.28515625" style="147" customWidth="1"/>
    <col min="15097" max="15097" width="11" style="147" customWidth="1"/>
    <col min="15098" max="15342" width="9" style="147"/>
    <col min="15343" max="15343" width="1.140625" style="147" customWidth="1"/>
    <col min="15344" max="15344" width="1.85546875" style="147" customWidth="1"/>
    <col min="15345" max="15345" width="2.42578125" style="147" customWidth="1"/>
    <col min="15346" max="15346" width="42.42578125" style="147" customWidth="1"/>
    <col min="15347" max="15347" width="10.42578125" style="147" bestFit="1" customWidth="1"/>
    <col min="15348" max="15348" width="10.42578125" style="147" customWidth="1"/>
    <col min="15349" max="15349" width="9.5703125" style="147" customWidth="1"/>
    <col min="15350" max="15352" width="9.28515625" style="147" customWidth="1"/>
    <col min="15353" max="15353" width="11" style="147" customWidth="1"/>
    <col min="15354" max="15598" width="9" style="147"/>
    <col min="15599" max="15599" width="1.140625" style="147" customWidth="1"/>
    <col min="15600" max="15600" width="1.85546875" style="147" customWidth="1"/>
    <col min="15601" max="15601" width="2.42578125" style="147" customWidth="1"/>
    <col min="15602" max="15602" width="42.42578125" style="147" customWidth="1"/>
    <col min="15603" max="15603" width="10.42578125" style="147" bestFit="1" customWidth="1"/>
    <col min="15604" max="15604" width="10.42578125" style="147" customWidth="1"/>
    <col min="15605" max="15605" width="9.5703125" style="147" customWidth="1"/>
    <col min="15606" max="15608" width="9.28515625" style="147" customWidth="1"/>
    <col min="15609" max="15609" width="11" style="147" customWidth="1"/>
    <col min="15610" max="15854" width="9" style="147"/>
    <col min="15855" max="15855" width="1.140625" style="147" customWidth="1"/>
    <col min="15856" max="15856" width="1.85546875" style="147" customWidth="1"/>
    <col min="15857" max="15857" width="2.42578125" style="147" customWidth="1"/>
    <col min="15858" max="15858" width="42.42578125" style="147" customWidth="1"/>
    <col min="15859" max="15859" width="10.42578125" style="147" bestFit="1" customWidth="1"/>
    <col min="15860" max="15860" width="10.42578125" style="147" customWidth="1"/>
    <col min="15861" max="15861" width="9.5703125" style="147" customWidth="1"/>
    <col min="15862" max="15864" width="9.28515625" style="147" customWidth="1"/>
    <col min="15865" max="15865" width="11" style="147" customWidth="1"/>
    <col min="15866" max="16110" width="9" style="147"/>
    <col min="16111" max="16111" width="1.140625" style="147" customWidth="1"/>
    <col min="16112" max="16112" width="1.85546875" style="147" customWidth="1"/>
    <col min="16113" max="16113" width="2.42578125" style="147" customWidth="1"/>
    <col min="16114" max="16114" width="42.42578125" style="147" customWidth="1"/>
    <col min="16115" max="16115" width="10.42578125" style="147" bestFit="1" customWidth="1"/>
    <col min="16116" max="16116" width="10.42578125" style="147" customWidth="1"/>
    <col min="16117" max="16117" width="9.5703125" style="147" customWidth="1"/>
    <col min="16118" max="16120" width="9.28515625" style="147" customWidth="1"/>
    <col min="16121" max="16121" width="11" style="147" customWidth="1"/>
    <col min="16122" max="16366" width="9" style="147"/>
    <col min="16367" max="16373" width="9.140625" style="147" customWidth="1"/>
    <col min="16374" max="16384" width="9" style="147"/>
  </cols>
  <sheetData>
    <row r="1" spans="2:12" s="92" customFormat="1" ht="16.5" x14ac:dyDescent="0.3">
      <c r="B1" s="93" t="s">
        <v>202</v>
      </c>
      <c r="C1" s="95"/>
      <c r="D1" s="95"/>
      <c r="E1" s="95"/>
      <c r="F1" s="95"/>
      <c r="G1" s="95"/>
      <c r="H1" s="95"/>
      <c r="I1" s="95"/>
      <c r="J1" s="95"/>
      <c r="K1" s="146"/>
      <c r="L1" s="146"/>
    </row>
    <row r="2" spans="2:12" s="92" customFormat="1" ht="16.5" x14ac:dyDescent="0.3">
      <c r="B2" s="97" t="s">
        <v>106</v>
      </c>
      <c r="C2" s="95"/>
      <c r="D2" s="95"/>
      <c r="E2" s="95"/>
      <c r="F2" s="95"/>
      <c r="G2" s="95"/>
      <c r="H2" s="95"/>
      <c r="I2" s="95"/>
      <c r="J2" s="95"/>
      <c r="K2" s="146"/>
      <c r="L2" s="146"/>
    </row>
    <row r="3" spans="2:12" s="92" customFormat="1" ht="15" customHeight="1" x14ac:dyDescent="0.25">
      <c r="B3" s="98"/>
      <c r="C3" s="96"/>
      <c r="D3" s="96"/>
      <c r="E3" s="96"/>
      <c r="F3" s="96"/>
      <c r="G3" s="96"/>
      <c r="H3" s="96"/>
      <c r="I3" s="96"/>
      <c r="J3" s="96"/>
      <c r="K3" s="146"/>
      <c r="L3" s="146"/>
    </row>
    <row r="4" spans="2:12" ht="15.75" customHeight="1" x14ac:dyDescent="0.25">
      <c r="K4" s="146"/>
      <c r="L4" s="146"/>
    </row>
    <row r="5" spans="2:12" ht="14.25" customHeight="1" x14ac:dyDescent="0.25">
      <c r="B5" s="133" t="s">
        <v>71</v>
      </c>
      <c r="C5" s="133"/>
      <c r="D5" s="101"/>
      <c r="E5" s="101" t="s">
        <v>109</v>
      </c>
      <c r="F5" s="101" t="s">
        <v>110</v>
      </c>
      <c r="G5" s="101" t="s">
        <v>111</v>
      </c>
      <c r="H5" s="101" t="s">
        <v>112</v>
      </c>
      <c r="I5" s="101" t="s">
        <v>113</v>
      </c>
      <c r="J5" s="148" t="s">
        <v>72</v>
      </c>
      <c r="K5" s="146"/>
      <c r="L5" s="146"/>
    </row>
    <row r="6" spans="2:12" ht="14.25" customHeight="1" x14ac:dyDescent="0.25">
      <c r="B6" s="149" t="s">
        <v>114</v>
      </c>
      <c r="C6" s="149"/>
      <c r="D6" s="138"/>
      <c r="E6" s="138" t="s">
        <v>8</v>
      </c>
      <c r="F6" s="138" t="s">
        <v>8</v>
      </c>
      <c r="G6" s="138" t="s">
        <v>8</v>
      </c>
      <c r="H6" s="138" t="s">
        <v>8</v>
      </c>
      <c r="I6" s="138" t="s">
        <v>8</v>
      </c>
      <c r="J6" s="150" t="s">
        <v>127</v>
      </c>
      <c r="K6" s="146"/>
      <c r="L6" s="146"/>
    </row>
    <row r="7" spans="2:12" ht="6.75" customHeight="1" x14ac:dyDescent="0.25">
      <c r="B7" s="133"/>
      <c r="C7" s="133"/>
      <c r="D7" s="133"/>
      <c r="E7" s="151"/>
      <c r="F7" s="151"/>
      <c r="G7" s="151"/>
      <c r="H7" s="151"/>
      <c r="I7" s="151"/>
      <c r="J7" s="152" t="s">
        <v>70</v>
      </c>
      <c r="K7" s="146"/>
      <c r="L7" s="146"/>
    </row>
    <row r="8" spans="2:12" ht="12" customHeight="1" x14ac:dyDescent="0.25">
      <c r="B8" s="499" t="s">
        <v>203</v>
      </c>
      <c r="C8" s="499"/>
      <c r="D8" s="165"/>
      <c r="E8" s="164"/>
      <c r="F8" s="164"/>
      <c r="G8" s="164"/>
      <c r="H8" s="164"/>
      <c r="I8" s="164"/>
      <c r="J8" s="245" t="s">
        <v>70</v>
      </c>
      <c r="K8" s="146"/>
      <c r="L8" s="146"/>
    </row>
    <row r="9" spans="2:12" ht="12.75" customHeight="1" x14ac:dyDescent="0.25">
      <c r="B9" s="498" t="s">
        <v>128</v>
      </c>
      <c r="C9" s="498"/>
      <c r="D9" s="153"/>
      <c r="E9" s="153">
        <v>0.3</v>
      </c>
      <c r="F9" s="153">
        <v>0.3</v>
      </c>
      <c r="G9" s="153">
        <v>0.5</v>
      </c>
      <c r="H9" s="153">
        <v>0.6</v>
      </c>
      <c r="I9" s="153">
        <v>0.8</v>
      </c>
      <c r="J9" s="154">
        <v>2.5</v>
      </c>
      <c r="K9" s="146"/>
      <c r="L9" s="146"/>
    </row>
    <row r="10" spans="2:12" ht="12.75" customHeight="1" x14ac:dyDescent="0.25">
      <c r="B10" s="498" t="s">
        <v>129</v>
      </c>
      <c r="C10" s="498"/>
      <c r="D10" s="153"/>
      <c r="E10" s="153">
        <v>0.4</v>
      </c>
      <c r="F10" s="153">
        <v>0.5</v>
      </c>
      <c r="G10" s="153">
        <v>0.3</v>
      </c>
      <c r="H10" s="153">
        <v>0.2</v>
      </c>
      <c r="I10" s="153">
        <v>0.3</v>
      </c>
      <c r="J10" s="154">
        <v>1.7</v>
      </c>
      <c r="K10" s="146"/>
      <c r="L10" s="146"/>
    </row>
    <row r="11" spans="2:12" ht="12.75" customHeight="1" x14ac:dyDescent="0.25">
      <c r="B11" s="500" t="s">
        <v>130</v>
      </c>
      <c r="C11" s="500"/>
      <c r="D11" s="153"/>
      <c r="E11" s="153">
        <v>0.4</v>
      </c>
      <c r="F11" s="153">
        <v>0.1</v>
      </c>
      <c r="G11" s="153">
        <v>0</v>
      </c>
      <c r="H11" s="153">
        <v>-0.1</v>
      </c>
      <c r="I11" s="153">
        <v>-0.1</v>
      </c>
      <c r="J11" s="154">
        <v>0.30000000000000004</v>
      </c>
      <c r="K11" s="146"/>
      <c r="L11" s="146"/>
    </row>
    <row r="12" spans="2:12" ht="12.75" customHeight="1" x14ac:dyDescent="0.25">
      <c r="B12" s="498" t="s">
        <v>204</v>
      </c>
      <c r="C12" s="498"/>
      <c r="D12" s="153"/>
      <c r="E12" s="153">
        <v>0</v>
      </c>
      <c r="F12" s="153">
        <v>0.1</v>
      </c>
      <c r="G12" s="153">
        <v>0.2</v>
      </c>
      <c r="H12" s="153">
        <v>0.3</v>
      </c>
      <c r="I12" s="153">
        <v>0.4</v>
      </c>
      <c r="J12" s="154">
        <v>1</v>
      </c>
      <c r="K12" s="146"/>
      <c r="L12" s="146"/>
    </row>
    <row r="13" spans="2:12" s="156" customFormat="1" ht="12.75" customHeight="1" x14ac:dyDescent="0.25">
      <c r="B13" s="498" t="s">
        <v>205</v>
      </c>
      <c r="C13" s="498"/>
      <c r="D13" s="153"/>
      <c r="E13" s="153">
        <v>0</v>
      </c>
      <c r="F13" s="153">
        <v>0</v>
      </c>
      <c r="G13" s="153">
        <v>0.1</v>
      </c>
      <c r="H13" s="153">
        <v>0</v>
      </c>
      <c r="I13" s="153">
        <v>-0.1</v>
      </c>
      <c r="J13" s="154">
        <v>0</v>
      </c>
      <c r="K13" s="146"/>
      <c r="L13" s="146"/>
    </row>
    <row r="14" spans="2:12" ht="12.75" customHeight="1" x14ac:dyDescent="0.25">
      <c r="B14" s="498" t="s">
        <v>132</v>
      </c>
      <c r="C14" s="498"/>
      <c r="D14" s="157"/>
      <c r="E14" s="157">
        <v>0.2</v>
      </c>
      <c r="F14" s="157">
        <v>0.1</v>
      </c>
      <c r="G14" s="157">
        <v>0.1</v>
      </c>
      <c r="H14" s="157">
        <v>-0.1</v>
      </c>
      <c r="I14" s="157">
        <v>-0.1</v>
      </c>
      <c r="J14" s="158">
        <v>0.20000000000000004</v>
      </c>
      <c r="K14" s="146"/>
      <c r="L14" s="146"/>
    </row>
    <row r="15" spans="2:12" ht="12.75" customHeight="1" x14ac:dyDescent="0.25">
      <c r="B15" s="501" t="s">
        <v>206</v>
      </c>
      <c r="C15" s="501"/>
      <c r="D15" s="159"/>
      <c r="E15" s="159">
        <v>1.3</v>
      </c>
      <c r="F15" s="159">
        <v>1.1000000000000001</v>
      </c>
      <c r="G15" s="159">
        <v>1.2000000000000002</v>
      </c>
      <c r="H15" s="159">
        <v>0.9</v>
      </c>
      <c r="I15" s="159">
        <v>1.1999999999999997</v>
      </c>
      <c r="J15" s="160">
        <v>5.7000000000000011</v>
      </c>
      <c r="K15" s="146"/>
      <c r="L15" s="146"/>
    </row>
    <row r="16" spans="2:12" ht="12.75" customHeight="1" x14ac:dyDescent="0.25">
      <c r="B16" s="498" t="s">
        <v>207</v>
      </c>
      <c r="C16" s="498"/>
      <c r="D16" s="157"/>
      <c r="E16" s="157">
        <v>78.2</v>
      </c>
      <c r="F16" s="157">
        <v>82.8</v>
      </c>
      <c r="G16" s="157">
        <v>87.8</v>
      </c>
      <c r="H16" s="157">
        <v>93</v>
      </c>
      <c r="I16" s="157">
        <v>97.8</v>
      </c>
      <c r="J16" s="158"/>
      <c r="K16" s="146"/>
      <c r="L16" s="146"/>
    </row>
    <row r="17" spans="1:12" ht="15.75" customHeight="1" x14ac:dyDescent="0.25">
      <c r="B17" s="499" t="s">
        <v>208</v>
      </c>
      <c r="C17" s="499"/>
      <c r="D17" s="159"/>
      <c r="E17" s="159">
        <v>79.5</v>
      </c>
      <c r="F17" s="159">
        <v>83.899999999999991</v>
      </c>
      <c r="G17" s="159">
        <v>89</v>
      </c>
      <c r="H17" s="159">
        <v>93.9</v>
      </c>
      <c r="I17" s="159">
        <v>99</v>
      </c>
      <c r="J17" s="160"/>
      <c r="K17" s="146"/>
      <c r="L17" s="146"/>
    </row>
    <row r="18" spans="1:12" ht="14.25" customHeight="1" x14ac:dyDescent="0.25">
      <c r="B18" s="161"/>
      <c r="C18" s="161" t="s">
        <v>135</v>
      </c>
      <c r="D18" s="162"/>
      <c r="E18" s="162">
        <v>0.27300000000000002</v>
      </c>
      <c r="F18" s="162">
        <v>0.27500000000000002</v>
      </c>
      <c r="G18" s="162">
        <v>0.27800000000000002</v>
      </c>
      <c r="H18" s="162">
        <v>0.28100000000000003</v>
      </c>
      <c r="I18" s="162">
        <v>0.28299999999999997</v>
      </c>
      <c r="J18" s="163"/>
      <c r="K18" s="146"/>
      <c r="L18" s="146"/>
    </row>
    <row r="19" spans="1:12" ht="6.75" customHeight="1" x14ac:dyDescent="0.25">
      <c r="B19" s="133"/>
      <c r="C19" s="133"/>
      <c r="D19" s="133"/>
      <c r="E19" s="151"/>
      <c r="F19" s="151"/>
      <c r="G19" s="151"/>
      <c r="H19" s="151"/>
      <c r="I19" s="151"/>
      <c r="J19" s="152"/>
      <c r="K19" s="146"/>
      <c r="L19" s="146"/>
    </row>
    <row r="20" spans="1:12" ht="12" customHeight="1" x14ac:dyDescent="0.25">
      <c r="B20" s="499" t="s">
        <v>209</v>
      </c>
      <c r="C20" s="499"/>
      <c r="D20" s="165"/>
      <c r="E20" s="164"/>
      <c r="F20" s="164"/>
      <c r="G20" s="164"/>
      <c r="H20" s="164"/>
      <c r="I20" s="164"/>
      <c r="J20" s="245"/>
      <c r="K20" s="146"/>
      <c r="L20" s="146"/>
    </row>
    <row r="21" spans="1:12" ht="12.75" customHeight="1" x14ac:dyDescent="0.25">
      <c r="B21" s="500" t="s">
        <v>210</v>
      </c>
      <c r="C21" s="500"/>
      <c r="D21" s="153"/>
      <c r="E21" s="153">
        <v>0</v>
      </c>
      <c r="F21" s="153">
        <v>0</v>
      </c>
      <c r="G21" s="153">
        <v>0.1</v>
      </c>
      <c r="H21" s="153">
        <v>0.3</v>
      </c>
      <c r="I21" s="153">
        <v>0.3</v>
      </c>
      <c r="J21" s="154">
        <v>0.7</v>
      </c>
      <c r="K21" s="146"/>
      <c r="L21" s="146"/>
    </row>
    <row r="22" spans="1:12" ht="12.75" customHeight="1" x14ac:dyDescent="0.25">
      <c r="B22" s="502" t="s">
        <v>211</v>
      </c>
      <c r="C22" s="502"/>
      <c r="D22" s="157"/>
      <c r="E22" s="157">
        <v>1.3</v>
      </c>
      <c r="F22" s="157">
        <v>1.1000000000000001</v>
      </c>
      <c r="G22" s="157">
        <v>1.1000000000000001</v>
      </c>
      <c r="H22" s="157">
        <v>0.6</v>
      </c>
      <c r="I22" s="157">
        <v>0.9</v>
      </c>
      <c r="J22" s="158">
        <v>5.0000000000000009</v>
      </c>
      <c r="K22" s="146"/>
      <c r="L22" s="146"/>
    </row>
    <row r="23" spans="1:12" ht="15.75" customHeight="1" x14ac:dyDescent="0.25">
      <c r="A23" s="246"/>
      <c r="B23" s="247"/>
      <c r="C23" s="247"/>
      <c r="D23" s="246"/>
      <c r="E23" s="246"/>
      <c r="F23" s="246"/>
      <c r="G23" s="246"/>
      <c r="H23" s="246"/>
      <c r="I23" s="246"/>
      <c r="J23" s="246"/>
      <c r="K23" s="146"/>
      <c r="L23" s="146"/>
    </row>
    <row r="24" spans="1:12" ht="15.75" customHeight="1" x14ac:dyDescent="0.25">
      <c r="A24" s="246"/>
      <c r="B24" s="247"/>
      <c r="C24" s="247"/>
      <c r="D24" s="246"/>
      <c r="E24" s="246"/>
      <c r="F24" s="246"/>
      <c r="G24" s="246"/>
      <c r="H24" s="246"/>
      <c r="I24" s="246"/>
      <c r="J24" s="246"/>
      <c r="K24" s="146"/>
      <c r="L24" s="146"/>
    </row>
    <row r="25" spans="1:12" ht="15.75" customHeight="1" x14ac:dyDescent="0.25">
      <c r="A25" s="246"/>
      <c r="B25" s="247"/>
      <c r="C25" s="247"/>
      <c r="D25" s="246"/>
      <c r="E25" s="246"/>
      <c r="F25" s="246"/>
      <c r="G25" s="246"/>
      <c r="H25" s="246"/>
      <c r="I25" s="246"/>
      <c r="J25" s="246"/>
      <c r="K25" s="146"/>
      <c r="L25" s="146"/>
    </row>
    <row r="26" spans="1:12" s="164" customFormat="1" ht="15.75" customHeight="1" x14ac:dyDescent="0.25">
      <c r="A26" s="246"/>
      <c r="B26" s="247"/>
      <c r="C26" s="247"/>
      <c r="D26" s="246"/>
      <c r="E26" s="246"/>
      <c r="F26" s="246"/>
      <c r="G26" s="246"/>
      <c r="H26" s="246"/>
      <c r="I26" s="246"/>
      <c r="J26" s="246"/>
      <c r="K26" s="146"/>
      <c r="L26" s="146"/>
    </row>
    <row r="27" spans="1:12" s="164" customFormat="1" ht="15.6" customHeight="1" x14ac:dyDescent="0.25">
      <c r="A27" s="246"/>
      <c r="B27" s="246"/>
      <c r="C27" s="246"/>
      <c r="D27" s="246"/>
      <c r="E27" s="246"/>
      <c r="F27" s="246"/>
      <c r="G27" s="246"/>
      <c r="H27" s="246"/>
      <c r="I27" s="246"/>
      <c r="J27" s="246"/>
      <c r="K27" s="146"/>
      <c r="L27" s="146"/>
    </row>
    <row r="28" spans="1:12" ht="15.75" customHeight="1" x14ac:dyDescent="0.25">
      <c r="A28" s="246"/>
      <c r="B28" s="246"/>
      <c r="C28" s="246"/>
      <c r="D28" s="246"/>
      <c r="E28" s="246"/>
      <c r="F28" s="246"/>
      <c r="G28" s="246"/>
      <c r="H28" s="246"/>
      <c r="I28" s="246"/>
      <c r="J28" s="246"/>
      <c r="K28" s="146"/>
      <c r="L28" s="146"/>
    </row>
    <row r="29" spans="1:12" ht="15.75" customHeight="1" x14ac:dyDescent="0.2">
      <c r="A29" s="246"/>
      <c r="B29" s="246"/>
      <c r="C29" s="246"/>
      <c r="D29" s="246"/>
      <c r="E29" s="246"/>
      <c r="F29" s="246"/>
      <c r="G29" s="246"/>
      <c r="H29" s="246"/>
      <c r="I29" s="246"/>
      <c r="J29" s="246"/>
    </row>
    <row r="30" spans="1:12" ht="15.75" customHeight="1" x14ac:dyDescent="0.2">
      <c r="A30" s="246"/>
      <c r="B30" s="246"/>
      <c r="C30" s="246"/>
      <c r="D30" s="246"/>
      <c r="E30" s="246"/>
      <c r="F30" s="246"/>
      <c r="G30" s="246"/>
      <c r="H30" s="246"/>
      <c r="I30" s="246"/>
      <c r="J30" s="246"/>
    </row>
  </sheetData>
  <mergeCells count="13">
    <mergeCell ref="B22:C22"/>
    <mergeCell ref="B14:C14"/>
    <mergeCell ref="B15:C15"/>
    <mergeCell ref="B16:C16"/>
    <mergeCell ref="B17:C17"/>
    <mergeCell ref="B20:C20"/>
    <mergeCell ref="B21:C21"/>
    <mergeCell ref="B13:C13"/>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scale="54"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M36"/>
  <sheetViews>
    <sheetView zoomScaleNormal="100" workbookViewId="0">
      <selection activeCell="I21" sqref="I21"/>
    </sheetView>
  </sheetViews>
  <sheetFormatPr defaultRowHeight="15.75" customHeight="1" x14ac:dyDescent="0.2"/>
  <cols>
    <col min="1" max="1" width="10" style="147" customWidth="1"/>
    <col min="2" max="2" width="2.42578125" style="147" customWidth="1"/>
    <col min="3" max="3" width="50.7109375" style="147" customWidth="1"/>
    <col min="4" max="8" width="9.28515625" style="147" customWidth="1"/>
    <col min="9" max="244" width="9" style="147"/>
    <col min="245" max="245" width="1.140625" style="147" customWidth="1"/>
    <col min="246" max="246" width="1.85546875" style="147" customWidth="1"/>
    <col min="247" max="247" width="2.42578125" style="147" customWidth="1"/>
    <col min="248" max="248" width="42.42578125" style="147" customWidth="1"/>
    <col min="249" max="249" width="10.42578125" style="147" bestFit="1" customWidth="1"/>
    <col min="250" max="250" width="10.42578125" style="147" customWidth="1"/>
    <col min="251" max="251" width="9.5703125" style="147" customWidth="1"/>
    <col min="252" max="254" width="9.28515625" style="147" customWidth="1"/>
    <col min="255" max="255" width="11" style="147" customWidth="1"/>
    <col min="256" max="500" width="9" style="147"/>
    <col min="501" max="501" width="1.140625" style="147" customWidth="1"/>
    <col min="502" max="502" width="1.85546875" style="147" customWidth="1"/>
    <col min="503" max="503" width="2.42578125" style="147" customWidth="1"/>
    <col min="504" max="504" width="42.42578125" style="147" customWidth="1"/>
    <col min="505" max="505" width="10.42578125" style="147" bestFit="1" customWidth="1"/>
    <col min="506" max="506" width="10.42578125" style="147" customWidth="1"/>
    <col min="507" max="507" width="9.5703125" style="147" customWidth="1"/>
    <col min="508" max="510" width="9.28515625" style="147" customWidth="1"/>
    <col min="511" max="511" width="11" style="147" customWidth="1"/>
    <col min="512" max="756" width="9" style="147"/>
    <col min="757" max="757" width="1.140625" style="147" customWidth="1"/>
    <col min="758" max="758" width="1.85546875" style="147" customWidth="1"/>
    <col min="759" max="759" width="2.42578125" style="147" customWidth="1"/>
    <col min="760" max="760" width="42.42578125" style="147" customWidth="1"/>
    <col min="761" max="761" width="10.42578125" style="147" bestFit="1" customWidth="1"/>
    <col min="762" max="762" width="10.42578125" style="147" customWidth="1"/>
    <col min="763" max="763" width="9.5703125" style="147" customWidth="1"/>
    <col min="764" max="766" width="9.28515625" style="147" customWidth="1"/>
    <col min="767" max="767" width="11" style="147" customWidth="1"/>
    <col min="768" max="1012" width="9" style="147"/>
    <col min="1013" max="1013" width="1.140625" style="147" customWidth="1"/>
    <col min="1014" max="1014" width="1.85546875" style="147" customWidth="1"/>
    <col min="1015" max="1015" width="2.42578125" style="147" customWidth="1"/>
    <col min="1016" max="1016" width="42.42578125" style="147" customWidth="1"/>
    <col min="1017" max="1017" width="10.42578125" style="147" bestFit="1" customWidth="1"/>
    <col min="1018" max="1018" width="10.42578125" style="147" customWidth="1"/>
    <col min="1019" max="1019" width="9.5703125" style="147" customWidth="1"/>
    <col min="1020" max="1022" width="9.28515625" style="147" customWidth="1"/>
    <col min="1023" max="1023" width="11" style="147" customWidth="1"/>
    <col min="1024" max="1268" width="9" style="147"/>
    <col min="1269" max="1269" width="1.140625" style="147" customWidth="1"/>
    <col min="1270" max="1270" width="1.85546875" style="147" customWidth="1"/>
    <col min="1271" max="1271" width="2.42578125" style="147" customWidth="1"/>
    <col min="1272" max="1272" width="42.42578125" style="147" customWidth="1"/>
    <col min="1273" max="1273" width="10.42578125" style="147" bestFit="1" customWidth="1"/>
    <col min="1274" max="1274" width="10.42578125" style="147" customWidth="1"/>
    <col min="1275" max="1275" width="9.5703125" style="147" customWidth="1"/>
    <col min="1276" max="1278" width="9.28515625" style="147" customWidth="1"/>
    <col min="1279" max="1279" width="11" style="147" customWidth="1"/>
    <col min="1280" max="1524" width="9" style="147"/>
    <col min="1525" max="1525" width="1.140625" style="147" customWidth="1"/>
    <col min="1526" max="1526" width="1.85546875" style="147" customWidth="1"/>
    <col min="1527" max="1527" width="2.42578125" style="147" customWidth="1"/>
    <col min="1528" max="1528" width="42.42578125" style="147" customWidth="1"/>
    <col min="1529" max="1529" width="10.42578125" style="147" bestFit="1" customWidth="1"/>
    <col min="1530" max="1530" width="10.42578125" style="147" customWidth="1"/>
    <col min="1531" max="1531" width="9.5703125" style="147" customWidth="1"/>
    <col min="1532" max="1534" width="9.28515625" style="147" customWidth="1"/>
    <col min="1535" max="1535" width="11" style="147" customWidth="1"/>
    <col min="1536" max="1780" width="9" style="147"/>
    <col min="1781" max="1781" width="1.140625" style="147" customWidth="1"/>
    <col min="1782" max="1782" width="1.85546875" style="147" customWidth="1"/>
    <col min="1783" max="1783" width="2.42578125" style="147" customWidth="1"/>
    <col min="1784" max="1784" width="42.42578125" style="147" customWidth="1"/>
    <col min="1785" max="1785" width="10.42578125" style="147" bestFit="1" customWidth="1"/>
    <col min="1786" max="1786" width="10.42578125" style="147" customWidth="1"/>
    <col min="1787" max="1787" width="9.5703125" style="147" customWidth="1"/>
    <col min="1788" max="1790" width="9.28515625" style="147" customWidth="1"/>
    <col min="1791" max="1791" width="11" style="147" customWidth="1"/>
    <col min="1792" max="2036" width="9" style="147"/>
    <col min="2037" max="2037" width="1.140625" style="147" customWidth="1"/>
    <col min="2038" max="2038" width="1.85546875" style="147" customWidth="1"/>
    <col min="2039" max="2039" width="2.42578125" style="147" customWidth="1"/>
    <col min="2040" max="2040" width="42.42578125" style="147" customWidth="1"/>
    <col min="2041" max="2041" width="10.42578125" style="147" bestFit="1" customWidth="1"/>
    <col min="2042" max="2042" width="10.42578125" style="147" customWidth="1"/>
    <col min="2043" max="2043" width="9.5703125" style="147" customWidth="1"/>
    <col min="2044" max="2046" width="9.28515625" style="147" customWidth="1"/>
    <col min="2047" max="2047" width="11" style="147" customWidth="1"/>
    <col min="2048" max="2292" width="9" style="147"/>
    <col min="2293" max="2293" width="1.140625" style="147" customWidth="1"/>
    <col min="2294" max="2294" width="1.85546875" style="147" customWidth="1"/>
    <col min="2295" max="2295" width="2.42578125" style="147" customWidth="1"/>
    <col min="2296" max="2296" width="42.42578125" style="147" customWidth="1"/>
    <col min="2297" max="2297" width="10.42578125" style="147" bestFit="1" customWidth="1"/>
    <col min="2298" max="2298" width="10.42578125" style="147" customWidth="1"/>
    <col min="2299" max="2299" width="9.5703125" style="147" customWidth="1"/>
    <col min="2300" max="2302" width="9.28515625" style="147" customWidth="1"/>
    <col min="2303" max="2303" width="11" style="147" customWidth="1"/>
    <col min="2304" max="2548" width="9" style="147"/>
    <col min="2549" max="2549" width="1.140625" style="147" customWidth="1"/>
    <col min="2550" max="2550" width="1.85546875" style="147" customWidth="1"/>
    <col min="2551" max="2551" width="2.42578125" style="147" customWidth="1"/>
    <col min="2552" max="2552" width="42.42578125" style="147" customWidth="1"/>
    <col min="2553" max="2553" width="10.42578125" style="147" bestFit="1" customWidth="1"/>
    <col min="2554" max="2554" width="10.42578125" style="147" customWidth="1"/>
    <col min="2555" max="2555" width="9.5703125" style="147" customWidth="1"/>
    <col min="2556" max="2558" width="9.28515625" style="147" customWidth="1"/>
    <col min="2559" max="2559" width="11" style="147" customWidth="1"/>
    <col min="2560" max="2804" width="9" style="147"/>
    <col min="2805" max="2805" width="1.140625" style="147" customWidth="1"/>
    <col min="2806" max="2806" width="1.85546875" style="147" customWidth="1"/>
    <col min="2807" max="2807" width="2.42578125" style="147" customWidth="1"/>
    <col min="2808" max="2808" width="42.42578125" style="147" customWidth="1"/>
    <col min="2809" max="2809" width="10.42578125" style="147" bestFit="1" customWidth="1"/>
    <col min="2810" max="2810" width="10.42578125" style="147" customWidth="1"/>
    <col min="2811" max="2811" width="9.5703125" style="147" customWidth="1"/>
    <col min="2812" max="2814" width="9.28515625" style="147" customWidth="1"/>
    <col min="2815" max="2815" width="11" style="147" customWidth="1"/>
    <col min="2816" max="3060" width="9" style="147"/>
    <col min="3061" max="3061" width="1.140625" style="147" customWidth="1"/>
    <col min="3062" max="3062" width="1.85546875" style="147" customWidth="1"/>
    <col min="3063" max="3063" width="2.42578125" style="147" customWidth="1"/>
    <col min="3064" max="3064" width="42.42578125" style="147" customWidth="1"/>
    <col min="3065" max="3065" width="10.42578125" style="147" bestFit="1" customWidth="1"/>
    <col min="3066" max="3066" width="10.42578125" style="147" customWidth="1"/>
    <col min="3067" max="3067" width="9.5703125" style="147" customWidth="1"/>
    <col min="3068" max="3070" width="9.28515625" style="147" customWidth="1"/>
    <col min="3071" max="3071" width="11" style="147" customWidth="1"/>
    <col min="3072" max="3316" width="9" style="147"/>
    <col min="3317" max="3317" width="1.140625" style="147" customWidth="1"/>
    <col min="3318" max="3318" width="1.85546875" style="147" customWidth="1"/>
    <col min="3319" max="3319" width="2.42578125" style="147" customWidth="1"/>
    <col min="3320" max="3320" width="42.42578125" style="147" customWidth="1"/>
    <col min="3321" max="3321" width="10.42578125" style="147" bestFit="1" customWidth="1"/>
    <col min="3322" max="3322" width="10.42578125" style="147" customWidth="1"/>
    <col min="3323" max="3323" width="9.5703125" style="147" customWidth="1"/>
    <col min="3324" max="3326" width="9.28515625" style="147" customWidth="1"/>
    <col min="3327" max="3327" width="11" style="147" customWidth="1"/>
    <col min="3328" max="3572" width="9" style="147"/>
    <col min="3573" max="3573" width="1.140625" style="147" customWidth="1"/>
    <col min="3574" max="3574" width="1.85546875" style="147" customWidth="1"/>
    <col min="3575" max="3575" width="2.42578125" style="147" customWidth="1"/>
    <col min="3576" max="3576" width="42.42578125" style="147" customWidth="1"/>
    <col min="3577" max="3577" width="10.42578125" style="147" bestFit="1" customWidth="1"/>
    <col min="3578" max="3578" width="10.42578125" style="147" customWidth="1"/>
    <col min="3579" max="3579" width="9.5703125" style="147" customWidth="1"/>
    <col min="3580" max="3582" width="9.28515625" style="147" customWidth="1"/>
    <col min="3583" max="3583" width="11" style="147" customWidth="1"/>
    <col min="3584" max="3828" width="9" style="147"/>
    <col min="3829" max="3829" width="1.140625" style="147" customWidth="1"/>
    <col min="3830" max="3830" width="1.85546875" style="147" customWidth="1"/>
    <col min="3831" max="3831" width="2.42578125" style="147" customWidth="1"/>
    <col min="3832" max="3832" width="42.42578125" style="147" customWidth="1"/>
    <col min="3833" max="3833" width="10.42578125" style="147" bestFit="1" customWidth="1"/>
    <col min="3834" max="3834" width="10.42578125" style="147" customWidth="1"/>
    <col min="3835" max="3835" width="9.5703125" style="147" customWidth="1"/>
    <col min="3836" max="3838" width="9.28515625" style="147" customWidth="1"/>
    <col min="3839" max="3839" width="11" style="147" customWidth="1"/>
    <col min="3840" max="4084" width="9" style="147"/>
    <col min="4085" max="4085" width="1.140625" style="147" customWidth="1"/>
    <col min="4086" max="4086" width="1.85546875" style="147" customWidth="1"/>
    <col min="4087" max="4087" width="2.42578125" style="147" customWidth="1"/>
    <col min="4088" max="4088" width="42.42578125" style="147" customWidth="1"/>
    <col min="4089" max="4089" width="10.42578125" style="147" bestFit="1" customWidth="1"/>
    <col min="4090" max="4090" width="10.42578125" style="147" customWidth="1"/>
    <col min="4091" max="4091" width="9.5703125" style="147" customWidth="1"/>
    <col min="4092" max="4094" width="9.28515625" style="147" customWidth="1"/>
    <col min="4095" max="4095" width="11" style="147" customWidth="1"/>
    <col min="4096" max="4340" width="9" style="147"/>
    <col min="4341" max="4341" width="1.140625" style="147" customWidth="1"/>
    <col min="4342" max="4342" width="1.85546875" style="147" customWidth="1"/>
    <col min="4343" max="4343" width="2.42578125" style="147" customWidth="1"/>
    <col min="4344" max="4344" width="42.42578125" style="147" customWidth="1"/>
    <col min="4345" max="4345" width="10.42578125" style="147" bestFit="1" customWidth="1"/>
    <col min="4346" max="4346" width="10.42578125" style="147" customWidth="1"/>
    <col min="4347" max="4347" width="9.5703125" style="147" customWidth="1"/>
    <col min="4348" max="4350" width="9.28515625" style="147" customWidth="1"/>
    <col min="4351" max="4351" width="11" style="147" customWidth="1"/>
    <col min="4352" max="4596" width="9" style="147"/>
    <col min="4597" max="4597" width="1.140625" style="147" customWidth="1"/>
    <col min="4598" max="4598" width="1.85546875" style="147" customWidth="1"/>
    <col min="4599" max="4599" width="2.42578125" style="147" customWidth="1"/>
    <col min="4600" max="4600" width="42.42578125" style="147" customWidth="1"/>
    <col min="4601" max="4601" width="10.42578125" style="147" bestFit="1" customWidth="1"/>
    <col min="4602" max="4602" width="10.42578125" style="147" customWidth="1"/>
    <col min="4603" max="4603" width="9.5703125" style="147" customWidth="1"/>
    <col min="4604" max="4606" width="9.28515625" style="147" customWidth="1"/>
    <col min="4607" max="4607" width="11" style="147" customWidth="1"/>
    <col min="4608" max="4852" width="9" style="147"/>
    <col min="4853" max="4853" width="1.140625" style="147" customWidth="1"/>
    <col min="4854" max="4854" width="1.85546875" style="147" customWidth="1"/>
    <col min="4855" max="4855" width="2.42578125" style="147" customWidth="1"/>
    <col min="4856" max="4856" width="42.42578125" style="147" customWidth="1"/>
    <col min="4857" max="4857" width="10.42578125" style="147" bestFit="1" customWidth="1"/>
    <col min="4858" max="4858" width="10.42578125" style="147" customWidth="1"/>
    <col min="4859" max="4859" width="9.5703125" style="147" customWidth="1"/>
    <col min="4860" max="4862" width="9.28515625" style="147" customWidth="1"/>
    <col min="4863" max="4863" width="11" style="147" customWidth="1"/>
    <col min="4864" max="5108" width="9" style="147"/>
    <col min="5109" max="5109" width="1.140625" style="147" customWidth="1"/>
    <col min="5110" max="5110" width="1.85546875" style="147" customWidth="1"/>
    <col min="5111" max="5111" width="2.42578125" style="147" customWidth="1"/>
    <col min="5112" max="5112" width="42.42578125" style="147" customWidth="1"/>
    <col min="5113" max="5113" width="10.42578125" style="147" bestFit="1" customWidth="1"/>
    <col min="5114" max="5114" width="10.42578125" style="147" customWidth="1"/>
    <col min="5115" max="5115" width="9.5703125" style="147" customWidth="1"/>
    <col min="5116" max="5118" width="9.28515625" style="147" customWidth="1"/>
    <col min="5119" max="5119" width="11" style="147" customWidth="1"/>
    <col min="5120" max="5364" width="9" style="147"/>
    <col min="5365" max="5365" width="1.140625" style="147" customWidth="1"/>
    <col min="5366" max="5366" width="1.85546875" style="147" customWidth="1"/>
    <col min="5367" max="5367" width="2.42578125" style="147" customWidth="1"/>
    <col min="5368" max="5368" width="42.42578125" style="147" customWidth="1"/>
    <col min="5369" max="5369" width="10.42578125" style="147" bestFit="1" customWidth="1"/>
    <col min="5370" max="5370" width="10.42578125" style="147" customWidth="1"/>
    <col min="5371" max="5371" width="9.5703125" style="147" customWidth="1"/>
    <col min="5372" max="5374" width="9.28515625" style="147" customWidth="1"/>
    <col min="5375" max="5375" width="11" style="147" customWidth="1"/>
    <col min="5376" max="5620" width="9" style="147"/>
    <col min="5621" max="5621" width="1.140625" style="147" customWidth="1"/>
    <col min="5622" max="5622" width="1.85546875" style="147" customWidth="1"/>
    <col min="5623" max="5623" width="2.42578125" style="147" customWidth="1"/>
    <col min="5624" max="5624" width="42.42578125" style="147" customWidth="1"/>
    <col min="5625" max="5625" width="10.42578125" style="147" bestFit="1" customWidth="1"/>
    <col min="5626" max="5626" width="10.42578125" style="147" customWidth="1"/>
    <col min="5627" max="5627" width="9.5703125" style="147" customWidth="1"/>
    <col min="5628" max="5630" width="9.28515625" style="147" customWidth="1"/>
    <col min="5631" max="5631" width="11" style="147" customWidth="1"/>
    <col min="5632" max="5876" width="9" style="147"/>
    <col min="5877" max="5877" width="1.140625" style="147" customWidth="1"/>
    <col min="5878" max="5878" width="1.85546875" style="147" customWidth="1"/>
    <col min="5879" max="5879" width="2.42578125" style="147" customWidth="1"/>
    <col min="5880" max="5880" width="42.42578125" style="147" customWidth="1"/>
    <col min="5881" max="5881" width="10.42578125" style="147" bestFit="1" customWidth="1"/>
    <col min="5882" max="5882" width="10.42578125" style="147" customWidth="1"/>
    <col min="5883" max="5883" width="9.5703125" style="147" customWidth="1"/>
    <col min="5884" max="5886" width="9.28515625" style="147" customWidth="1"/>
    <col min="5887" max="5887" width="11" style="147" customWidth="1"/>
    <col min="5888" max="6132" width="9" style="147"/>
    <col min="6133" max="6133" width="1.140625" style="147" customWidth="1"/>
    <col min="6134" max="6134" width="1.85546875" style="147" customWidth="1"/>
    <col min="6135" max="6135" width="2.42578125" style="147" customWidth="1"/>
    <col min="6136" max="6136" width="42.42578125" style="147" customWidth="1"/>
    <col min="6137" max="6137" width="10.42578125" style="147" bestFit="1" customWidth="1"/>
    <col min="6138" max="6138" width="10.42578125" style="147" customWidth="1"/>
    <col min="6139" max="6139" width="9.5703125" style="147" customWidth="1"/>
    <col min="6140" max="6142" width="9.28515625" style="147" customWidth="1"/>
    <col min="6143" max="6143" width="11" style="147" customWidth="1"/>
    <col min="6144" max="6388" width="9" style="147"/>
    <col min="6389" max="6389" width="1.140625" style="147" customWidth="1"/>
    <col min="6390" max="6390" width="1.85546875" style="147" customWidth="1"/>
    <col min="6391" max="6391" width="2.42578125" style="147" customWidth="1"/>
    <col min="6392" max="6392" width="42.42578125" style="147" customWidth="1"/>
    <col min="6393" max="6393" width="10.42578125" style="147" bestFit="1" customWidth="1"/>
    <col min="6394" max="6394" width="10.42578125" style="147" customWidth="1"/>
    <col min="6395" max="6395" width="9.5703125" style="147" customWidth="1"/>
    <col min="6396" max="6398" width="9.28515625" style="147" customWidth="1"/>
    <col min="6399" max="6399" width="11" style="147" customWidth="1"/>
    <col min="6400" max="6644" width="9" style="147"/>
    <col min="6645" max="6645" width="1.140625" style="147" customWidth="1"/>
    <col min="6646" max="6646" width="1.85546875" style="147" customWidth="1"/>
    <col min="6647" max="6647" width="2.42578125" style="147" customWidth="1"/>
    <col min="6648" max="6648" width="42.42578125" style="147" customWidth="1"/>
    <col min="6649" max="6649" width="10.42578125" style="147" bestFit="1" customWidth="1"/>
    <col min="6650" max="6650" width="10.42578125" style="147" customWidth="1"/>
    <col min="6651" max="6651" width="9.5703125" style="147" customWidth="1"/>
    <col min="6652" max="6654" width="9.28515625" style="147" customWidth="1"/>
    <col min="6655" max="6655" width="11" style="147" customWidth="1"/>
    <col min="6656" max="6900" width="9" style="147"/>
    <col min="6901" max="6901" width="1.140625" style="147" customWidth="1"/>
    <col min="6902" max="6902" width="1.85546875" style="147" customWidth="1"/>
    <col min="6903" max="6903" width="2.42578125" style="147" customWidth="1"/>
    <col min="6904" max="6904" width="42.42578125" style="147" customWidth="1"/>
    <col min="6905" max="6905" width="10.42578125" style="147" bestFit="1" customWidth="1"/>
    <col min="6906" max="6906" width="10.42578125" style="147" customWidth="1"/>
    <col min="6907" max="6907" width="9.5703125" style="147" customWidth="1"/>
    <col min="6908" max="6910" width="9.28515625" style="147" customWidth="1"/>
    <col min="6911" max="6911" width="11" style="147" customWidth="1"/>
    <col min="6912" max="7156" width="9" style="147"/>
    <col min="7157" max="7157" width="1.140625" style="147" customWidth="1"/>
    <col min="7158" max="7158" width="1.85546875" style="147" customWidth="1"/>
    <col min="7159" max="7159" width="2.42578125" style="147" customWidth="1"/>
    <col min="7160" max="7160" width="42.42578125" style="147" customWidth="1"/>
    <col min="7161" max="7161" width="10.42578125" style="147" bestFit="1" customWidth="1"/>
    <col min="7162" max="7162" width="10.42578125" style="147" customWidth="1"/>
    <col min="7163" max="7163" width="9.5703125" style="147" customWidth="1"/>
    <col min="7164" max="7166" width="9.28515625" style="147" customWidth="1"/>
    <col min="7167" max="7167" width="11" style="147" customWidth="1"/>
    <col min="7168" max="7412" width="9" style="147"/>
    <col min="7413" max="7413" width="1.140625" style="147" customWidth="1"/>
    <col min="7414" max="7414" width="1.85546875" style="147" customWidth="1"/>
    <col min="7415" max="7415" width="2.42578125" style="147" customWidth="1"/>
    <col min="7416" max="7416" width="42.42578125" style="147" customWidth="1"/>
    <col min="7417" max="7417" width="10.42578125" style="147" bestFit="1" customWidth="1"/>
    <col min="7418" max="7418" width="10.42578125" style="147" customWidth="1"/>
    <col min="7419" max="7419" width="9.5703125" style="147" customWidth="1"/>
    <col min="7420" max="7422" width="9.28515625" style="147" customWidth="1"/>
    <col min="7423" max="7423" width="11" style="147" customWidth="1"/>
    <col min="7424" max="7668" width="9" style="147"/>
    <col min="7669" max="7669" width="1.140625" style="147" customWidth="1"/>
    <col min="7670" max="7670" width="1.85546875" style="147" customWidth="1"/>
    <col min="7671" max="7671" width="2.42578125" style="147" customWidth="1"/>
    <col min="7672" max="7672" width="42.42578125" style="147" customWidth="1"/>
    <col min="7673" max="7673" width="10.42578125" style="147" bestFit="1" customWidth="1"/>
    <col min="7674" max="7674" width="10.42578125" style="147" customWidth="1"/>
    <col min="7675" max="7675" width="9.5703125" style="147" customWidth="1"/>
    <col min="7676" max="7678" width="9.28515625" style="147" customWidth="1"/>
    <col min="7679" max="7679" width="11" style="147" customWidth="1"/>
    <col min="7680" max="7924" width="9" style="147"/>
    <col min="7925" max="7925" width="1.140625" style="147" customWidth="1"/>
    <col min="7926" max="7926" width="1.85546875" style="147" customWidth="1"/>
    <col min="7927" max="7927" width="2.42578125" style="147" customWidth="1"/>
    <col min="7928" max="7928" width="42.42578125" style="147" customWidth="1"/>
    <col min="7929" max="7929" width="10.42578125" style="147" bestFit="1" customWidth="1"/>
    <col min="7930" max="7930" width="10.42578125" style="147" customWidth="1"/>
    <col min="7931" max="7931" width="9.5703125" style="147" customWidth="1"/>
    <col min="7932" max="7934" width="9.28515625" style="147" customWidth="1"/>
    <col min="7935" max="7935" width="11" style="147" customWidth="1"/>
    <col min="7936" max="8180" width="9" style="147"/>
    <col min="8181" max="8181" width="1.140625" style="147" customWidth="1"/>
    <col min="8182" max="8182" width="1.85546875" style="147" customWidth="1"/>
    <col min="8183" max="8183" width="2.42578125" style="147" customWidth="1"/>
    <col min="8184" max="8184" width="42.42578125" style="147" customWidth="1"/>
    <col min="8185" max="8185" width="10.42578125" style="147" bestFit="1" customWidth="1"/>
    <col min="8186" max="8186" width="10.42578125" style="147" customWidth="1"/>
    <col min="8187" max="8187" width="9.5703125" style="147" customWidth="1"/>
    <col min="8188" max="8190" width="9.28515625" style="147" customWidth="1"/>
    <col min="8191" max="8191" width="11" style="147" customWidth="1"/>
    <col min="8192" max="8436" width="9" style="147"/>
    <col min="8437" max="8437" width="1.140625" style="147" customWidth="1"/>
    <col min="8438" max="8438" width="1.85546875" style="147" customWidth="1"/>
    <col min="8439" max="8439" width="2.42578125" style="147" customWidth="1"/>
    <col min="8440" max="8440" width="42.42578125" style="147" customWidth="1"/>
    <col min="8441" max="8441" width="10.42578125" style="147" bestFit="1" customWidth="1"/>
    <col min="8442" max="8442" width="10.42578125" style="147" customWidth="1"/>
    <col min="8443" max="8443" width="9.5703125" style="147" customWidth="1"/>
    <col min="8444" max="8446" width="9.28515625" style="147" customWidth="1"/>
    <col min="8447" max="8447" width="11" style="147" customWidth="1"/>
    <col min="8448" max="8692" width="9" style="147"/>
    <col min="8693" max="8693" width="1.140625" style="147" customWidth="1"/>
    <col min="8694" max="8694" width="1.85546875" style="147" customWidth="1"/>
    <col min="8695" max="8695" width="2.42578125" style="147" customWidth="1"/>
    <col min="8696" max="8696" width="42.42578125" style="147" customWidth="1"/>
    <col min="8697" max="8697" width="10.42578125" style="147" bestFit="1" customWidth="1"/>
    <col min="8698" max="8698" width="10.42578125" style="147" customWidth="1"/>
    <col min="8699" max="8699" width="9.5703125" style="147" customWidth="1"/>
    <col min="8700" max="8702" width="9.28515625" style="147" customWidth="1"/>
    <col min="8703" max="8703" width="11" style="147" customWidth="1"/>
    <col min="8704" max="8948" width="9" style="147"/>
    <col min="8949" max="8949" width="1.140625" style="147" customWidth="1"/>
    <col min="8950" max="8950" width="1.85546875" style="147" customWidth="1"/>
    <col min="8951" max="8951" width="2.42578125" style="147" customWidth="1"/>
    <col min="8952" max="8952" width="42.42578125" style="147" customWidth="1"/>
    <col min="8953" max="8953" width="10.42578125" style="147" bestFit="1" customWidth="1"/>
    <col min="8954" max="8954" width="10.42578125" style="147" customWidth="1"/>
    <col min="8955" max="8955" width="9.5703125" style="147" customWidth="1"/>
    <col min="8956" max="8958" width="9.28515625" style="147" customWidth="1"/>
    <col min="8959" max="8959" width="11" style="147" customWidth="1"/>
    <col min="8960" max="9204" width="9" style="147"/>
    <col min="9205" max="9205" width="1.140625" style="147" customWidth="1"/>
    <col min="9206" max="9206" width="1.85546875" style="147" customWidth="1"/>
    <col min="9207" max="9207" width="2.42578125" style="147" customWidth="1"/>
    <col min="9208" max="9208" width="42.42578125" style="147" customWidth="1"/>
    <col min="9209" max="9209" width="10.42578125" style="147" bestFit="1" customWidth="1"/>
    <col min="9210" max="9210" width="10.42578125" style="147" customWidth="1"/>
    <col min="9211" max="9211" width="9.5703125" style="147" customWidth="1"/>
    <col min="9212" max="9214" width="9.28515625" style="147" customWidth="1"/>
    <col min="9215" max="9215" width="11" style="147" customWidth="1"/>
    <col min="9216" max="9460" width="9" style="147"/>
    <col min="9461" max="9461" width="1.140625" style="147" customWidth="1"/>
    <col min="9462" max="9462" width="1.85546875" style="147" customWidth="1"/>
    <col min="9463" max="9463" width="2.42578125" style="147" customWidth="1"/>
    <col min="9464" max="9464" width="42.42578125" style="147" customWidth="1"/>
    <col min="9465" max="9465" width="10.42578125" style="147" bestFit="1" customWidth="1"/>
    <col min="9466" max="9466" width="10.42578125" style="147" customWidth="1"/>
    <col min="9467" max="9467" width="9.5703125" style="147" customWidth="1"/>
    <col min="9468" max="9470" width="9.28515625" style="147" customWidth="1"/>
    <col min="9471" max="9471" width="11" style="147" customWidth="1"/>
    <col min="9472" max="9716" width="9" style="147"/>
    <col min="9717" max="9717" width="1.140625" style="147" customWidth="1"/>
    <col min="9718" max="9718" width="1.85546875" style="147" customWidth="1"/>
    <col min="9719" max="9719" width="2.42578125" style="147" customWidth="1"/>
    <col min="9720" max="9720" width="42.42578125" style="147" customWidth="1"/>
    <col min="9721" max="9721" width="10.42578125" style="147" bestFit="1" customWidth="1"/>
    <col min="9722" max="9722" width="10.42578125" style="147" customWidth="1"/>
    <col min="9723" max="9723" width="9.5703125" style="147" customWidth="1"/>
    <col min="9724" max="9726" width="9.28515625" style="147" customWidth="1"/>
    <col min="9727" max="9727" width="11" style="147" customWidth="1"/>
    <col min="9728" max="9972" width="9" style="147"/>
    <col min="9973" max="9973" width="1.140625" style="147" customWidth="1"/>
    <col min="9974" max="9974" width="1.85546875" style="147" customWidth="1"/>
    <col min="9975" max="9975" width="2.42578125" style="147" customWidth="1"/>
    <col min="9976" max="9976" width="42.42578125" style="147" customWidth="1"/>
    <col min="9977" max="9977" width="10.42578125" style="147" bestFit="1" customWidth="1"/>
    <col min="9978" max="9978" width="10.42578125" style="147" customWidth="1"/>
    <col min="9979" max="9979" width="9.5703125" style="147" customWidth="1"/>
    <col min="9980" max="9982" width="9.28515625" style="147" customWidth="1"/>
    <col min="9983" max="9983" width="11" style="147" customWidth="1"/>
    <col min="9984" max="10228" width="9" style="147"/>
    <col min="10229" max="10229" width="1.140625" style="147" customWidth="1"/>
    <col min="10230" max="10230" width="1.85546875" style="147" customWidth="1"/>
    <col min="10231" max="10231" width="2.42578125" style="147" customWidth="1"/>
    <col min="10232" max="10232" width="42.42578125" style="147" customWidth="1"/>
    <col min="10233" max="10233" width="10.42578125" style="147" bestFit="1" customWidth="1"/>
    <col min="10234" max="10234" width="10.42578125" style="147" customWidth="1"/>
    <col min="10235" max="10235" width="9.5703125" style="147" customWidth="1"/>
    <col min="10236" max="10238" width="9.28515625" style="147" customWidth="1"/>
    <col min="10239" max="10239" width="11" style="147" customWidth="1"/>
    <col min="10240" max="10484" width="9" style="147"/>
    <col min="10485" max="10485" width="1.140625" style="147" customWidth="1"/>
    <col min="10486" max="10486" width="1.85546875" style="147" customWidth="1"/>
    <col min="10487" max="10487" width="2.42578125" style="147" customWidth="1"/>
    <col min="10488" max="10488" width="42.42578125" style="147" customWidth="1"/>
    <col min="10489" max="10489" width="10.42578125" style="147" bestFit="1" customWidth="1"/>
    <col min="10490" max="10490" width="10.42578125" style="147" customWidth="1"/>
    <col min="10491" max="10491" width="9.5703125" style="147" customWidth="1"/>
    <col min="10492" max="10494" width="9.28515625" style="147" customWidth="1"/>
    <col min="10495" max="10495" width="11" style="147" customWidth="1"/>
    <col min="10496" max="10740" width="9" style="147"/>
    <col min="10741" max="10741" width="1.140625" style="147" customWidth="1"/>
    <col min="10742" max="10742" width="1.85546875" style="147" customWidth="1"/>
    <col min="10743" max="10743" width="2.42578125" style="147" customWidth="1"/>
    <col min="10744" max="10744" width="42.42578125" style="147" customWidth="1"/>
    <col min="10745" max="10745" width="10.42578125" style="147" bestFit="1" customWidth="1"/>
    <col min="10746" max="10746" width="10.42578125" style="147" customWidth="1"/>
    <col min="10747" max="10747" width="9.5703125" style="147" customWidth="1"/>
    <col min="10748" max="10750" width="9.28515625" style="147" customWidth="1"/>
    <col min="10751" max="10751" width="11" style="147" customWidth="1"/>
    <col min="10752" max="10996" width="9" style="147"/>
    <col min="10997" max="10997" width="1.140625" style="147" customWidth="1"/>
    <col min="10998" max="10998" width="1.85546875" style="147" customWidth="1"/>
    <col min="10999" max="10999" width="2.42578125" style="147" customWidth="1"/>
    <col min="11000" max="11000" width="42.42578125" style="147" customWidth="1"/>
    <col min="11001" max="11001" width="10.42578125" style="147" bestFit="1" customWidth="1"/>
    <col min="11002" max="11002" width="10.42578125" style="147" customWidth="1"/>
    <col min="11003" max="11003" width="9.5703125" style="147" customWidth="1"/>
    <col min="11004" max="11006" width="9.28515625" style="147" customWidth="1"/>
    <col min="11007" max="11007" width="11" style="147" customWidth="1"/>
    <col min="11008" max="11252" width="9" style="147"/>
    <col min="11253" max="11253" width="1.140625" style="147" customWidth="1"/>
    <col min="11254" max="11254" width="1.85546875" style="147" customWidth="1"/>
    <col min="11255" max="11255" width="2.42578125" style="147" customWidth="1"/>
    <col min="11256" max="11256" width="42.42578125" style="147" customWidth="1"/>
    <col min="11257" max="11257" width="10.42578125" style="147" bestFit="1" customWidth="1"/>
    <col min="11258" max="11258" width="10.42578125" style="147" customWidth="1"/>
    <col min="11259" max="11259" width="9.5703125" style="147" customWidth="1"/>
    <col min="11260" max="11262" width="9.28515625" style="147" customWidth="1"/>
    <col min="11263" max="11263" width="11" style="147" customWidth="1"/>
    <col min="11264" max="11508" width="9" style="147"/>
    <col min="11509" max="11509" width="1.140625" style="147" customWidth="1"/>
    <col min="11510" max="11510" width="1.85546875" style="147" customWidth="1"/>
    <col min="11511" max="11511" width="2.42578125" style="147" customWidth="1"/>
    <col min="11512" max="11512" width="42.42578125" style="147" customWidth="1"/>
    <col min="11513" max="11513" width="10.42578125" style="147" bestFit="1" customWidth="1"/>
    <col min="11514" max="11514" width="10.42578125" style="147" customWidth="1"/>
    <col min="11515" max="11515" width="9.5703125" style="147" customWidth="1"/>
    <col min="11516" max="11518" width="9.28515625" style="147" customWidth="1"/>
    <col min="11519" max="11519" width="11" style="147" customWidth="1"/>
    <col min="11520" max="11764" width="9" style="147"/>
    <col min="11765" max="11765" width="1.140625" style="147" customWidth="1"/>
    <col min="11766" max="11766" width="1.85546875" style="147" customWidth="1"/>
    <col min="11767" max="11767" width="2.42578125" style="147" customWidth="1"/>
    <col min="11768" max="11768" width="42.42578125" style="147" customWidth="1"/>
    <col min="11769" max="11769" width="10.42578125" style="147" bestFit="1" customWidth="1"/>
    <col min="11770" max="11770" width="10.42578125" style="147" customWidth="1"/>
    <col min="11771" max="11771" width="9.5703125" style="147" customWidth="1"/>
    <col min="11772" max="11774" width="9.28515625" style="147" customWidth="1"/>
    <col min="11775" max="11775" width="11" style="147" customWidth="1"/>
    <col min="11776" max="12020" width="9" style="147"/>
    <col min="12021" max="12021" width="1.140625" style="147" customWidth="1"/>
    <col min="12022" max="12022" width="1.85546875" style="147" customWidth="1"/>
    <col min="12023" max="12023" width="2.42578125" style="147" customWidth="1"/>
    <col min="12024" max="12024" width="42.42578125" style="147" customWidth="1"/>
    <col min="12025" max="12025" width="10.42578125" style="147" bestFit="1" customWidth="1"/>
    <col min="12026" max="12026" width="10.42578125" style="147" customWidth="1"/>
    <col min="12027" max="12027" width="9.5703125" style="147" customWidth="1"/>
    <col min="12028" max="12030" width="9.28515625" style="147" customWidth="1"/>
    <col min="12031" max="12031" width="11" style="147" customWidth="1"/>
    <col min="12032" max="12276" width="9" style="147"/>
    <col min="12277" max="12277" width="1.140625" style="147" customWidth="1"/>
    <col min="12278" max="12278" width="1.85546875" style="147" customWidth="1"/>
    <col min="12279" max="12279" width="2.42578125" style="147" customWidth="1"/>
    <col min="12280" max="12280" width="42.42578125" style="147" customWidth="1"/>
    <col min="12281" max="12281" width="10.42578125" style="147" bestFit="1" customWidth="1"/>
    <col min="12282" max="12282" width="10.42578125" style="147" customWidth="1"/>
    <col min="12283" max="12283" width="9.5703125" style="147" customWidth="1"/>
    <col min="12284" max="12286" width="9.28515625" style="147" customWidth="1"/>
    <col min="12287" max="12287" width="11" style="147" customWidth="1"/>
    <col min="12288" max="12532" width="9" style="147"/>
    <col min="12533" max="12533" width="1.140625" style="147" customWidth="1"/>
    <col min="12534" max="12534" width="1.85546875" style="147" customWidth="1"/>
    <col min="12535" max="12535" width="2.42578125" style="147" customWidth="1"/>
    <col min="12536" max="12536" width="42.42578125" style="147" customWidth="1"/>
    <col min="12537" max="12537" width="10.42578125" style="147" bestFit="1" customWidth="1"/>
    <col min="12538" max="12538" width="10.42578125" style="147" customWidth="1"/>
    <col min="12539" max="12539" width="9.5703125" style="147" customWidth="1"/>
    <col min="12540" max="12542" width="9.28515625" style="147" customWidth="1"/>
    <col min="12543" max="12543" width="11" style="147" customWidth="1"/>
    <col min="12544" max="12788" width="9" style="147"/>
    <col min="12789" max="12789" width="1.140625" style="147" customWidth="1"/>
    <col min="12790" max="12790" width="1.85546875" style="147" customWidth="1"/>
    <col min="12791" max="12791" width="2.42578125" style="147" customWidth="1"/>
    <col min="12792" max="12792" width="42.42578125" style="147" customWidth="1"/>
    <col min="12793" max="12793" width="10.42578125" style="147" bestFit="1" customWidth="1"/>
    <col min="12794" max="12794" width="10.42578125" style="147" customWidth="1"/>
    <col min="12795" max="12795" width="9.5703125" style="147" customWidth="1"/>
    <col min="12796" max="12798" width="9.28515625" style="147" customWidth="1"/>
    <col min="12799" max="12799" width="11" style="147" customWidth="1"/>
    <col min="12800" max="13044" width="9" style="147"/>
    <col min="13045" max="13045" width="1.140625" style="147" customWidth="1"/>
    <col min="13046" max="13046" width="1.85546875" style="147" customWidth="1"/>
    <col min="13047" max="13047" width="2.42578125" style="147" customWidth="1"/>
    <col min="13048" max="13048" width="42.42578125" style="147" customWidth="1"/>
    <col min="13049" max="13049" width="10.42578125" style="147" bestFit="1" customWidth="1"/>
    <col min="13050" max="13050" width="10.42578125" style="147" customWidth="1"/>
    <col min="13051" max="13051" width="9.5703125" style="147" customWidth="1"/>
    <col min="13052" max="13054" width="9.28515625" style="147" customWidth="1"/>
    <col min="13055" max="13055" width="11" style="147" customWidth="1"/>
    <col min="13056" max="13300" width="9" style="147"/>
    <col min="13301" max="13301" width="1.140625" style="147" customWidth="1"/>
    <col min="13302" max="13302" width="1.85546875" style="147" customWidth="1"/>
    <col min="13303" max="13303" width="2.42578125" style="147" customWidth="1"/>
    <col min="13304" max="13304" width="42.42578125" style="147" customWidth="1"/>
    <col min="13305" max="13305" width="10.42578125" style="147" bestFit="1" customWidth="1"/>
    <col min="13306" max="13306" width="10.42578125" style="147" customWidth="1"/>
    <col min="13307" max="13307" width="9.5703125" style="147" customWidth="1"/>
    <col min="13308" max="13310" width="9.28515625" style="147" customWidth="1"/>
    <col min="13311" max="13311" width="11" style="147" customWidth="1"/>
    <col min="13312" max="13556" width="9" style="147"/>
    <col min="13557" max="13557" width="1.140625" style="147" customWidth="1"/>
    <col min="13558" max="13558" width="1.85546875" style="147" customWidth="1"/>
    <col min="13559" max="13559" width="2.42578125" style="147" customWidth="1"/>
    <col min="13560" max="13560" width="42.42578125" style="147" customWidth="1"/>
    <col min="13561" max="13561" width="10.42578125" style="147" bestFit="1" customWidth="1"/>
    <col min="13562" max="13562" width="10.42578125" style="147" customWidth="1"/>
    <col min="13563" max="13563" width="9.5703125" style="147" customWidth="1"/>
    <col min="13564" max="13566" width="9.28515625" style="147" customWidth="1"/>
    <col min="13567" max="13567" width="11" style="147" customWidth="1"/>
    <col min="13568" max="13812" width="9" style="147"/>
    <col min="13813" max="13813" width="1.140625" style="147" customWidth="1"/>
    <col min="13814" max="13814" width="1.85546875" style="147" customWidth="1"/>
    <col min="13815" max="13815" width="2.42578125" style="147" customWidth="1"/>
    <col min="13816" max="13816" width="42.42578125" style="147" customWidth="1"/>
    <col min="13817" max="13817" width="10.42578125" style="147" bestFit="1" customWidth="1"/>
    <col min="13818" max="13818" width="10.42578125" style="147" customWidth="1"/>
    <col min="13819" max="13819" width="9.5703125" style="147" customWidth="1"/>
    <col min="13820" max="13822" width="9.28515625" style="147" customWidth="1"/>
    <col min="13823" max="13823" width="11" style="147" customWidth="1"/>
    <col min="13824" max="14068" width="9" style="147"/>
    <col min="14069" max="14069" width="1.140625" style="147" customWidth="1"/>
    <col min="14070" max="14070" width="1.85546875" style="147" customWidth="1"/>
    <col min="14071" max="14071" width="2.42578125" style="147" customWidth="1"/>
    <col min="14072" max="14072" width="42.42578125" style="147" customWidth="1"/>
    <col min="14073" max="14073" width="10.42578125" style="147" bestFit="1" customWidth="1"/>
    <col min="14074" max="14074" width="10.42578125" style="147" customWidth="1"/>
    <col min="14075" max="14075" width="9.5703125" style="147" customWidth="1"/>
    <col min="14076" max="14078" width="9.28515625" style="147" customWidth="1"/>
    <col min="14079" max="14079" width="11" style="147" customWidth="1"/>
    <col min="14080" max="14324" width="9" style="147"/>
    <col min="14325" max="14325" width="1.140625" style="147" customWidth="1"/>
    <col min="14326" max="14326" width="1.85546875" style="147" customWidth="1"/>
    <col min="14327" max="14327" width="2.42578125" style="147" customWidth="1"/>
    <col min="14328" max="14328" width="42.42578125" style="147" customWidth="1"/>
    <col min="14329" max="14329" width="10.42578125" style="147" bestFit="1" customWidth="1"/>
    <col min="14330" max="14330" width="10.42578125" style="147" customWidth="1"/>
    <col min="14331" max="14331" width="9.5703125" style="147" customWidth="1"/>
    <col min="14332" max="14334" width="9.28515625" style="147" customWidth="1"/>
    <col min="14335" max="14335" width="11" style="147" customWidth="1"/>
    <col min="14336" max="14580" width="9" style="147"/>
    <col min="14581" max="14581" width="1.140625" style="147" customWidth="1"/>
    <col min="14582" max="14582" width="1.85546875" style="147" customWidth="1"/>
    <col min="14583" max="14583" width="2.42578125" style="147" customWidth="1"/>
    <col min="14584" max="14584" width="42.42578125" style="147" customWidth="1"/>
    <col min="14585" max="14585" width="10.42578125" style="147" bestFit="1" customWidth="1"/>
    <col min="14586" max="14586" width="10.42578125" style="147" customWidth="1"/>
    <col min="14587" max="14587" width="9.5703125" style="147" customWidth="1"/>
    <col min="14588" max="14590" width="9.28515625" style="147" customWidth="1"/>
    <col min="14591" max="14591" width="11" style="147" customWidth="1"/>
    <col min="14592" max="14836" width="9" style="147"/>
    <col min="14837" max="14837" width="1.140625" style="147" customWidth="1"/>
    <col min="14838" max="14838" width="1.85546875" style="147" customWidth="1"/>
    <col min="14839" max="14839" width="2.42578125" style="147" customWidth="1"/>
    <col min="14840" max="14840" width="42.42578125" style="147" customWidth="1"/>
    <col min="14841" max="14841" width="10.42578125" style="147" bestFit="1" customWidth="1"/>
    <col min="14842" max="14842" width="10.42578125" style="147" customWidth="1"/>
    <col min="14843" max="14843" width="9.5703125" style="147" customWidth="1"/>
    <col min="14844" max="14846" width="9.28515625" style="147" customWidth="1"/>
    <col min="14847" max="14847" width="11" style="147" customWidth="1"/>
    <col min="14848" max="15092" width="9" style="147"/>
    <col min="15093" max="15093" width="1.140625" style="147" customWidth="1"/>
    <col min="15094" max="15094" width="1.85546875" style="147" customWidth="1"/>
    <col min="15095" max="15095" width="2.42578125" style="147" customWidth="1"/>
    <col min="15096" max="15096" width="42.42578125" style="147" customWidth="1"/>
    <col min="15097" max="15097" width="10.42578125" style="147" bestFit="1" customWidth="1"/>
    <col min="15098" max="15098" width="10.42578125" style="147" customWidth="1"/>
    <col min="15099" max="15099" width="9.5703125" style="147" customWidth="1"/>
    <col min="15100" max="15102" width="9.28515625" style="147" customWidth="1"/>
    <col min="15103" max="15103" width="11" style="147" customWidth="1"/>
    <col min="15104" max="15348" width="9" style="147"/>
    <col min="15349" max="15349" width="1.140625" style="147" customWidth="1"/>
    <col min="15350" max="15350" width="1.85546875" style="147" customWidth="1"/>
    <col min="15351" max="15351" width="2.42578125" style="147" customWidth="1"/>
    <col min="15352" max="15352" width="42.42578125" style="147" customWidth="1"/>
    <col min="15353" max="15353" width="10.42578125" style="147" bestFit="1" customWidth="1"/>
    <col min="15354" max="15354" width="10.42578125" style="147" customWidth="1"/>
    <col min="15355" max="15355" width="9.5703125" style="147" customWidth="1"/>
    <col min="15356" max="15358" width="9.28515625" style="147" customWidth="1"/>
    <col min="15359" max="15359" width="11" style="147" customWidth="1"/>
    <col min="15360" max="15604" width="9" style="147"/>
    <col min="15605" max="15605" width="1.140625" style="147" customWidth="1"/>
    <col min="15606" max="15606" width="1.85546875" style="147" customWidth="1"/>
    <col min="15607" max="15607" width="2.42578125" style="147" customWidth="1"/>
    <col min="15608" max="15608" width="42.42578125" style="147" customWidth="1"/>
    <col min="15609" max="15609" width="10.42578125" style="147" bestFit="1" customWidth="1"/>
    <col min="15610" max="15610" width="10.42578125" style="147" customWidth="1"/>
    <col min="15611" max="15611" width="9.5703125" style="147" customWidth="1"/>
    <col min="15612" max="15614" width="9.28515625" style="147" customWidth="1"/>
    <col min="15615" max="15615" width="11" style="147" customWidth="1"/>
    <col min="15616" max="15860" width="9" style="147"/>
    <col min="15861" max="15861" width="1.140625" style="147" customWidth="1"/>
    <col min="15862" max="15862" width="1.85546875" style="147" customWidth="1"/>
    <col min="15863" max="15863" width="2.42578125" style="147" customWidth="1"/>
    <col min="15864" max="15864" width="42.42578125" style="147" customWidth="1"/>
    <col min="15865" max="15865" width="10.42578125" style="147" bestFit="1" customWidth="1"/>
    <col min="15866" max="15866" width="10.42578125" style="147" customWidth="1"/>
    <col min="15867" max="15867" width="9.5703125" style="147" customWidth="1"/>
    <col min="15868" max="15870" width="9.28515625" style="147" customWidth="1"/>
    <col min="15871" max="15871" width="11" style="147" customWidth="1"/>
    <col min="15872" max="16116" width="9" style="147"/>
    <col min="16117" max="16117" width="1.140625" style="147" customWidth="1"/>
    <col min="16118" max="16118" width="1.85546875" style="147" customWidth="1"/>
    <col min="16119" max="16119" width="2.42578125" style="147" customWidth="1"/>
    <col min="16120" max="16120" width="42.42578125" style="147" customWidth="1"/>
    <col min="16121" max="16121" width="10.42578125" style="147" bestFit="1" customWidth="1"/>
    <col min="16122" max="16122" width="10.42578125" style="147" customWidth="1"/>
    <col min="16123" max="16123" width="9.5703125" style="147" customWidth="1"/>
    <col min="16124" max="16126" width="9.28515625" style="147" customWidth="1"/>
    <col min="16127" max="16127" width="11" style="147" customWidth="1"/>
    <col min="16128" max="16375" width="9" style="147"/>
    <col min="16376" max="16384" width="8.85546875" style="147" customWidth="1"/>
  </cols>
  <sheetData>
    <row r="1" spans="2:9" s="92" customFormat="1" ht="16.5" x14ac:dyDescent="0.3">
      <c r="B1" s="93" t="s">
        <v>212</v>
      </c>
      <c r="C1" s="95"/>
      <c r="D1" s="95"/>
      <c r="E1" s="95"/>
      <c r="F1" s="95"/>
      <c r="G1" s="95"/>
      <c r="H1" s="95"/>
    </row>
    <row r="2" spans="2:9" s="92" customFormat="1" ht="16.5" x14ac:dyDescent="0.3">
      <c r="B2" s="97" t="s">
        <v>106</v>
      </c>
      <c r="C2" s="95"/>
      <c r="D2" s="95"/>
      <c r="E2" s="95"/>
      <c r="F2" s="95"/>
      <c r="G2" s="95"/>
      <c r="H2" s="95"/>
    </row>
    <row r="3" spans="2:9" s="92" customFormat="1" ht="14.25" x14ac:dyDescent="0.2">
      <c r="B3" s="98"/>
      <c r="C3" s="96"/>
      <c r="D3" s="96"/>
      <c r="E3" s="96"/>
      <c r="F3" s="96"/>
      <c r="G3" s="96"/>
      <c r="H3" s="96"/>
      <c r="I3" s="147"/>
    </row>
    <row r="5" spans="2:9" ht="14.25" customHeight="1" x14ac:dyDescent="0.2">
      <c r="B5" s="133" t="s">
        <v>71</v>
      </c>
      <c r="C5" s="133"/>
      <c r="D5" s="101" t="s">
        <v>109</v>
      </c>
      <c r="E5" s="101" t="s">
        <v>110</v>
      </c>
      <c r="F5" s="101" t="s">
        <v>111</v>
      </c>
      <c r="G5" s="101" t="s">
        <v>112</v>
      </c>
      <c r="H5" s="101" t="s">
        <v>113</v>
      </c>
    </row>
    <row r="6" spans="2:9" ht="14.25" customHeight="1" x14ac:dyDescent="0.2">
      <c r="B6" s="149" t="s">
        <v>114</v>
      </c>
      <c r="C6" s="149"/>
      <c r="D6" s="138" t="s">
        <v>8</v>
      </c>
      <c r="E6" s="138" t="s">
        <v>8</v>
      </c>
      <c r="F6" s="138" t="s">
        <v>8</v>
      </c>
      <c r="G6" s="138" t="s">
        <v>8</v>
      </c>
      <c r="H6" s="138" t="s">
        <v>8</v>
      </c>
    </row>
    <row r="7" spans="2:9" ht="6.75" customHeight="1" x14ac:dyDescent="0.2">
      <c r="B7" s="133"/>
      <c r="C7" s="133"/>
      <c r="D7" s="151"/>
      <c r="E7" s="151"/>
      <c r="F7" s="151"/>
      <c r="G7" s="151"/>
      <c r="H7" s="151"/>
    </row>
    <row r="8" spans="2:9" ht="12.75" customHeight="1" x14ac:dyDescent="0.2">
      <c r="B8" s="501" t="s">
        <v>213</v>
      </c>
      <c r="C8" s="501"/>
      <c r="D8" s="159">
        <v>2.5</v>
      </c>
      <c r="E8" s="159">
        <v>2.8</v>
      </c>
      <c r="F8" s="159">
        <v>5</v>
      </c>
      <c r="G8" s="159">
        <v>6.5</v>
      </c>
      <c r="H8" s="159">
        <v>8.8000000000000007</v>
      </c>
    </row>
    <row r="9" spans="2:9" ht="12.75" customHeight="1" x14ac:dyDescent="0.2">
      <c r="B9" s="164" t="s">
        <v>214</v>
      </c>
      <c r="C9" s="248"/>
      <c r="D9" s="153"/>
      <c r="E9" s="153"/>
      <c r="F9" s="153"/>
      <c r="G9" s="153"/>
      <c r="H9" s="153"/>
    </row>
    <row r="10" spans="2:9" ht="12" x14ac:dyDescent="0.2">
      <c r="B10" s="164"/>
      <c r="C10" s="164" t="s">
        <v>215</v>
      </c>
      <c r="D10" s="153">
        <v>1.3</v>
      </c>
      <c r="E10" s="153">
        <v>1.1000000000000001</v>
      </c>
      <c r="F10" s="153">
        <v>1.1000000000000001</v>
      </c>
      <c r="G10" s="153">
        <v>0.6</v>
      </c>
      <c r="H10" s="153">
        <v>0.9</v>
      </c>
    </row>
    <row r="11" spans="2:9" ht="12" x14ac:dyDescent="0.2">
      <c r="B11" s="164"/>
      <c r="C11" s="164" t="s">
        <v>216</v>
      </c>
      <c r="D11" s="153" t="s">
        <v>76</v>
      </c>
      <c r="E11" s="153" t="s">
        <v>76</v>
      </c>
      <c r="F11" s="153">
        <v>0.1</v>
      </c>
      <c r="G11" s="153">
        <v>0.3</v>
      </c>
      <c r="H11" s="153">
        <v>0.3</v>
      </c>
    </row>
    <row r="12" spans="2:9" ht="12" x14ac:dyDescent="0.2">
      <c r="B12" s="248"/>
      <c r="C12" s="164" t="s">
        <v>217</v>
      </c>
      <c r="D12" s="153" t="s">
        <v>76</v>
      </c>
      <c r="E12" s="153" t="s">
        <v>76</v>
      </c>
      <c r="F12" s="153">
        <v>-0.5</v>
      </c>
      <c r="G12" s="153">
        <v>-1</v>
      </c>
      <c r="H12" s="153">
        <v>-1.5</v>
      </c>
    </row>
    <row r="13" spans="2:9" ht="12" x14ac:dyDescent="0.2">
      <c r="B13" s="248"/>
      <c r="C13" s="164" t="s">
        <v>218</v>
      </c>
      <c r="D13" s="153">
        <v>0.1</v>
      </c>
      <c r="E13" s="153" t="s">
        <v>76</v>
      </c>
      <c r="F13" s="153">
        <v>-0.2</v>
      </c>
      <c r="G13" s="153">
        <v>-0.6</v>
      </c>
      <c r="H13" s="153">
        <v>-1</v>
      </c>
    </row>
    <row r="14" spans="2:9" ht="12" x14ac:dyDescent="0.2">
      <c r="B14" s="248"/>
      <c r="C14" s="164" t="s">
        <v>219</v>
      </c>
      <c r="D14" s="153" t="s">
        <v>76</v>
      </c>
      <c r="E14" s="153">
        <v>-0.2</v>
      </c>
      <c r="F14" s="153">
        <v>-0.2</v>
      </c>
      <c r="G14" s="153">
        <v>-0.2</v>
      </c>
      <c r="H14" s="153">
        <v>-0.2</v>
      </c>
    </row>
    <row r="15" spans="2:9" ht="12" x14ac:dyDescent="0.2">
      <c r="B15" s="248"/>
      <c r="C15" s="164" t="s">
        <v>220</v>
      </c>
      <c r="D15" s="153" t="s">
        <v>76</v>
      </c>
      <c r="E15" s="153">
        <v>0.2</v>
      </c>
      <c r="F15" s="153">
        <v>0.3</v>
      </c>
      <c r="G15" s="153">
        <v>0.3</v>
      </c>
      <c r="H15" s="153">
        <v>0.2</v>
      </c>
    </row>
    <row r="16" spans="2:9" ht="12" x14ac:dyDescent="0.2">
      <c r="B16" s="248"/>
      <c r="C16" s="164" t="s">
        <v>221</v>
      </c>
      <c r="D16" s="153">
        <v>-0.1</v>
      </c>
      <c r="E16" s="153">
        <v>-0.1</v>
      </c>
      <c r="F16" s="153" t="s">
        <v>76</v>
      </c>
      <c r="G16" s="153">
        <v>-0.1</v>
      </c>
      <c r="H16" s="153">
        <v>-0.2</v>
      </c>
    </row>
    <row r="17" spans="2:8" ht="12" x14ac:dyDescent="0.2">
      <c r="B17" s="248"/>
      <c r="C17" s="164" t="s">
        <v>222</v>
      </c>
      <c r="D17" s="153">
        <v>-0.2</v>
      </c>
      <c r="E17" s="153" t="s">
        <v>76</v>
      </c>
      <c r="F17" s="153" t="s">
        <v>76</v>
      </c>
      <c r="G17" s="153" t="s">
        <v>76</v>
      </c>
      <c r="H17" s="153" t="s">
        <v>76</v>
      </c>
    </row>
    <row r="18" spans="2:8" ht="12" x14ac:dyDescent="0.2">
      <c r="B18" s="248"/>
      <c r="C18" s="164" t="s">
        <v>223</v>
      </c>
      <c r="D18" s="157">
        <v>-0.5</v>
      </c>
      <c r="E18" s="157">
        <v>-9.9999999999999645E-2</v>
      </c>
      <c r="F18" s="157">
        <v>-0.19999999999999984</v>
      </c>
      <c r="G18" s="157">
        <v>-9.9999999999999756E-2</v>
      </c>
      <c r="H18" s="157">
        <v>0</v>
      </c>
    </row>
    <row r="19" spans="2:8" ht="14.25" customHeight="1" x14ac:dyDescent="0.2">
      <c r="B19" s="164" t="s">
        <v>224</v>
      </c>
      <c r="C19" s="156"/>
      <c r="D19" s="159">
        <v>0.60000000000000009</v>
      </c>
      <c r="E19" s="159">
        <v>0.90000000000000036</v>
      </c>
      <c r="F19" s="159">
        <v>0.40000000000000036</v>
      </c>
      <c r="G19" s="159">
        <v>-0.79999999999999982</v>
      </c>
      <c r="H19" s="159">
        <v>-1.5000000000000009</v>
      </c>
    </row>
    <row r="20" spans="2:8" ht="12.75" customHeight="1" x14ac:dyDescent="0.2">
      <c r="B20" s="503" t="s">
        <v>225</v>
      </c>
      <c r="C20" s="503"/>
      <c r="D20" s="197">
        <v>3.1</v>
      </c>
      <c r="E20" s="197">
        <v>3.7</v>
      </c>
      <c r="F20" s="197">
        <v>5.4</v>
      </c>
      <c r="G20" s="197">
        <v>5.7</v>
      </c>
      <c r="H20" s="197">
        <v>7.3</v>
      </c>
    </row>
    <row r="21" spans="2:8" ht="12.75" customHeight="1" x14ac:dyDescent="0.2">
      <c r="B21" s="501"/>
      <c r="C21" s="501"/>
      <c r="D21" s="159"/>
      <c r="E21" s="159"/>
      <c r="F21" s="159"/>
      <c r="G21" s="159"/>
      <c r="H21" s="159"/>
    </row>
    <row r="22" spans="2:8" ht="15.6" customHeight="1" x14ac:dyDescent="0.2">
      <c r="B22" s="156"/>
      <c r="C22" s="156"/>
    </row>
    <row r="23" spans="2:8" ht="15.75" customHeight="1" x14ac:dyDescent="0.2">
      <c r="B23" s="156"/>
      <c r="C23" s="156"/>
    </row>
    <row r="30" spans="2:8" ht="12.75" customHeight="1" x14ac:dyDescent="0.2">
      <c r="B30" s="248"/>
    </row>
    <row r="31" spans="2:8" ht="12.75" customHeight="1" x14ac:dyDescent="0.2">
      <c r="B31" s="248"/>
    </row>
    <row r="32" spans="2:8" ht="12.75" customHeight="1" x14ac:dyDescent="0.2">
      <c r="B32" s="248"/>
    </row>
    <row r="33" spans="2:13" ht="12.75" customHeight="1" x14ac:dyDescent="0.2">
      <c r="B33" s="248"/>
    </row>
    <row r="34" spans="2:13" ht="12.75" customHeight="1" x14ac:dyDescent="0.2">
      <c r="B34" s="248"/>
    </row>
    <row r="35" spans="2:13" ht="12.75" customHeight="1" x14ac:dyDescent="0.2">
      <c r="B35" s="248"/>
    </row>
    <row r="36" spans="2:13" ht="12.75" customHeight="1" x14ac:dyDescent="0.2">
      <c r="B36" s="248"/>
      <c r="M36" s="249"/>
    </row>
  </sheetData>
  <mergeCells count="3">
    <mergeCell ref="B8:C8"/>
    <mergeCell ref="B20:C20"/>
    <mergeCell ref="B21:C21"/>
  </mergeCells>
  <pageMargins left="0.70866141732283472" right="0.70866141732283472" top="0.74803149606299213" bottom="0.74803149606299213" header="0.31496062992125984" footer="0.31496062992125984"/>
  <pageSetup paperSize="9" scale="4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K30"/>
  <sheetViews>
    <sheetView zoomScaleNormal="100" workbookViewId="0">
      <selection activeCell="K21" sqref="K21"/>
    </sheetView>
  </sheetViews>
  <sheetFormatPr defaultRowHeight="15.75" customHeight="1" x14ac:dyDescent="0.2"/>
  <cols>
    <col min="1" max="1" width="10" style="336" customWidth="1"/>
    <col min="2" max="2" width="2.42578125" style="336" customWidth="1"/>
    <col min="3" max="3" width="50.7109375" style="336" customWidth="1"/>
    <col min="4" max="8" width="9.28515625" style="336" customWidth="1"/>
    <col min="9" max="9" width="9.140625" style="336" bestFit="1" customWidth="1"/>
    <col min="10" max="246" width="9" style="336"/>
    <col min="247" max="247" width="1.140625" style="336" customWidth="1"/>
    <col min="248" max="248" width="1.85546875" style="336" customWidth="1"/>
    <col min="249" max="249" width="2.42578125" style="336" customWidth="1"/>
    <col min="250" max="250" width="42.42578125" style="336" customWidth="1"/>
    <col min="251" max="251" width="10.42578125" style="336" bestFit="1" customWidth="1"/>
    <col min="252" max="252" width="10.42578125" style="336" customWidth="1"/>
    <col min="253" max="253" width="9.5703125" style="336" customWidth="1"/>
    <col min="254" max="256" width="9.28515625" style="336" customWidth="1"/>
    <col min="257" max="257" width="11" style="336" customWidth="1"/>
    <col min="258" max="502" width="9" style="336"/>
    <col min="503" max="503" width="1.140625" style="336" customWidth="1"/>
    <col min="504" max="504" width="1.85546875" style="336" customWidth="1"/>
    <col min="505" max="505" width="2.42578125" style="336" customWidth="1"/>
    <col min="506" max="506" width="42.42578125" style="336" customWidth="1"/>
    <col min="507" max="507" width="10.42578125" style="336" bestFit="1" customWidth="1"/>
    <col min="508" max="508" width="10.42578125" style="336" customWidth="1"/>
    <col min="509" max="509" width="9.5703125" style="336" customWidth="1"/>
    <col min="510" max="512" width="9.28515625" style="336" customWidth="1"/>
    <col min="513" max="513" width="11" style="336" customWidth="1"/>
    <col min="514" max="758" width="9" style="336"/>
    <col min="759" max="759" width="1.140625" style="336" customWidth="1"/>
    <col min="760" max="760" width="1.85546875" style="336" customWidth="1"/>
    <col min="761" max="761" width="2.42578125" style="336" customWidth="1"/>
    <col min="762" max="762" width="42.42578125" style="336" customWidth="1"/>
    <col min="763" max="763" width="10.42578125" style="336" bestFit="1" customWidth="1"/>
    <col min="764" max="764" width="10.42578125" style="336" customWidth="1"/>
    <col min="765" max="765" width="9.5703125" style="336" customWidth="1"/>
    <col min="766" max="768" width="9.28515625" style="336" customWidth="1"/>
    <col min="769" max="769" width="11" style="336" customWidth="1"/>
    <col min="770" max="1014" width="9" style="336"/>
    <col min="1015" max="1015" width="1.140625" style="336" customWidth="1"/>
    <col min="1016" max="1016" width="1.85546875" style="336" customWidth="1"/>
    <col min="1017" max="1017" width="2.42578125" style="336" customWidth="1"/>
    <col min="1018" max="1018" width="42.42578125" style="336" customWidth="1"/>
    <col min="1019" max="1019" width="10.42578125" style="336" bestFit="1" customWidth="1"/>
    <col min="1020" max="1020" width="10.42578125" style="336" customWidth="1"/>
    <col min="1021" max="1021" width="9.5703125" style="336" customWidth="1"/>
    <col min="1022" max="1024" width="9.28515625" style="336" customWidth="1"/>
    <col min="1025" max="1025" width="11" style="336" customWidth="1"/>
    <col min="1026" max="1270" width="9" style="336"/>
    <col min="1271" max="1271" width="1.140625" style="336" customWidth="1"/>
    <col min="1272" max="1272" width="1.85546875" style="336" customWidth="1"/>
    <col min="1273" max="1273" width="2.42578125" style="336" customWidth="1"/>
    <col min="1274" max="1274" width="42.42578125" style="336" customWidth="1"/>
    <col min="1275" max="1275" width="10.42578125" style="336" bestFit="1" customWidth="1"/>
    <col min="1276" max="1276" width="10.42578125" style="336" customWidth="1"/>
    <col min="1277" max="1277" width="9.5703125" style="336" customWidth="1"/>
    <col min="1278" max="1280" width="9.28515625" style="336" customWidth="1"/>
    <col min="1281" max="1281" width="11" style="336" customWidth="1"/>
    <col min="1282" max="1526" width="9" style="336"/>
    <col min="1527" max="1527" width="1.140625" style="336" customWidth="1"/>
    <col min="1528" max="1528" width="1.85546875" style="336" customWidth="1"/>
    <col min="1529" max="1529" width="2.42578125" style="336" customWidth="1"/>
    <col min="1530" max="1530" width="42.42578125" style="336" customWidth="1"/>
    <col min="1531" max="1531" width="10.42578125" style="336" bestFit="1" customWidth="1"/>
    <col min="1532" max="1532" width="10.42578125" style="336" customWidth="1"/>
    <col min="1533" max="1533" width="9.5703125" style="336" customWidth="1"/>
    <col min="1534" max="1536" width="9.28515625" style="336" customWidth="1"/>
    <col min="1537" max="1537" width="11" style="336" customWidth="1"/>
    <col min="1538" max="1782" width="9" style="336"/>
    <col min="1783" max="1783" width="1.140625" style="336" customWidth="1"/>
    <col min="1784" max="1784" width="1.85546875" style="336" customWidth="1"/>
    <col min="1785" max="1785" width="2.42578125" style="336" customWidth="1"/>
    <col min="1786" max="1786" width="42.42578125" style="336" customWidth="1"/>
    <col min="1787" max="1787" width="10.42578125" style="336" bestFit="1" customWidth="1"/>
    <col min="1788" max="1788" width="10.42578125" style="336" customWidth="1"/>
    <col min="1789" max="1789" width="9.5703125" style="336" customWidth="1"/>
    <col min="1790" max="1792" width="9.28515625" style="336" customWidth="1"/>
    <col min="1793" max="1793" width="11" style="336" customWidth="1"/>
    <col min="1794" max="2038" width="9" style="336"/>
    <col min="2039" max="2039" width="1.140625" style="336" customWidth="1"/>
    <col min="2040" max="2040" width="1.85546875" style="336" customWidth="1"/>
    <col min="2041" max="2041" width="2.42578125" style="336" customWidth="1"/>
    <col min="2042" max="2042" width="42.42578125" style="336" customWidth="1"/>
    <col min="2043" max="2043" width="10.42578125" style="336" bestFit="1" customWidth="1"/>
    <col min="2044" max="2044" width="10.42578125" style="336" customWidth="1"/>
    <col min="2045" max="2045" width="9.5703125" style="336" customWidth="1"/>
    <col min="2046" max="2048" width="9.28515625" style="336" customWidth="1"/>
    <col min="2049" max="2049" width="11" style="336" customWidth="1"/>
    <col min="2050" max="2294" width="9" style="336"/>
    <col min="2295" max="2295" width="1.140625" style="336" customWidth="1"/>
    <col min="2296" max="2296" width="1.85546875" style="336" customWidth="1"/>
    <col min="2297" max="2297" width="2.42578125" style="336" customWidth="1"/>
    <col min="2298" max="2298" width="42.42578125" style="336" customWidth="1"/>
    <col min="2299" max="2299" width="10.42578125" style="336" bestFit="1" customWidth="1"/>
    <col min="2300" max="2300" width="10.42578125" style="336" customWidth="1"/>
    <col min="2301" max="2301" width="9.5703125" style="336" customWidth="1"/>
    <col min="2302" max="2304" width="9.28515625" style="336" customWidth="1"/>
    <col min="2305" max="2305" width="11" style="336" customWidth="1"/>
    <col min="2306" max="2550" width="9" style="336"/>
    <col min="2551" max="2551" width="1.140625" style="336" customWidth="1"/>
    <col min="2552" max="2552" width="1.85546875" style="336" customWidth="1"/>
    <col min="2553" max="2553" width="2.42578125" style="336" customWidth="1"/>
    <col min="2554" max="2554" width="42.42578125" style="336" customWidth="1"/>
    <col min="2555" max="2555" width="10.42578125" style="336" bestFit="1" customWidth="1"/>
    <col min="2556" max="2556" width="10.42578125" style="336" customWidth="1"/>
    <col min="2557" max="2557" width="9.5703125" style="336" customWidth="1"/>
    <col min="2558" max="2560" width="9.28515625" style="336" customWidth="1"/>
    <col min="2561" max="2561" width="11" style="336" customWidth="1"/>
    <col min="2562" max="2806" width="9" style="336"/>
    <col min="2807" max="2807" width="1.140625" style="336" customWidth="1"/>
    <col min="2808" max="2808" width="1.85546875" style="336" customWidth="1"/>
    <col min="2809" max="2809" width="2.42578125" style="336" customWidth="1"/>
    <col min="2810" max="2810" width="42.42578125" style="336" customWidth="1"/>
    <col min="2811" max="2811" width="10.42578125" style="336" bestFit="1" customWidth="1"/>
    <col min="2812" max="2812" width="10.42578125" style="336" customWidth="1"/>
    <col min="2813" max="2813" width="9.5703125" style="336" customWidth="1"/>
    <col min="2814" max="2816" width="9.28515625" style="336" customWidth="1"/>
    <col min="2817" max="2817" width="11" style="336" customWidth="1"/>
    <col min="2818" max="3062" width="9" style="336"/>
    <col min="3063" max="3063" width="1.140625" style="336" customWidth="1"/>
    <col min="3064" max="3064" width="1.85546875" style="336" customWidth="1"/>
    <col min="3065" max="3065" width="2.42578125" style="336" customWidth="1"/>
    <col min="3066" max="3066" width="42.42578125" style="336" customWidth="1"/>
    <col min="3067" max="3067" width="10.42578125" style="336" bestFit="1" customWidth="1"/>
    <col min="3068" max="3068" width="10.42578125" style="336" customWidth="1"/>
    <col min="3069" max="3069" width="9.5703125" style="336" customWidth="1"/>
    <col min="3070" max="3072" width="9.28515625" style="336" customWidth="1"/>
    <col min="3073" max="3073" width="11" style="336" customWidth="1"/>
    <col min="3074" max="3318" width="9" style="336"/>
    <col min="3319" max="3319" width="1.140625" style="336" customWidth="1"/>
    <col min="3320" max="3320" width="1.85546875" style="336" customWidth="1"/>
    <col min="3321" max="3321" width="2.42578125" style="336" customWidth="1"/>
    <col min="3322" max="3322" width="42.42578125" style="336" customWidth="1"/>
    <col min="3323" max="3323" width="10.42578125" style="336" bestFit="1" customWidth="1"/>
    <col min="3324" max="3324" width="10.42578125" style="336" customWidth="1"/>
    <col min="3325" max="3325" width="9.5703125" style="336" customWidth="1"/>
    <col min="3326" max="3328" width="9.28515625" style="336" customWidth="1"/>
    <col min="3329" max="3329" width="11" style="336" customWidth="1"/>
    <col min="3330" max="3574" width="9" style="336"/>
    <col min="3575" max="3575" width="1.140625" style="336" customWidth="1"/>
    <col min="3576" max="3576" width="1.85546875" style="336" customWidth="1"/>
    <col min="3577" max="3577" width="2.42578125" style="336" customWidth="1"/>
    <col min="3578" max="3578" width="42.42578125" style="336" customWidth="1"/>
    <col min="3579" max="3579" width="10.42578125" style="336" bestFit="1" customWidth="1"/>
    <col min="3580" max="3580" width="10.42578125" style="336" customWidth="1"/>
    <col min="3581" max="3581" width="9.5703125" style="336" customWidth="1"/>
    <col min="3582" max="3584" width="9.28515625" style="336" customWidth="1"/>
    <col min="3585" max="3585" width="11" style="336" customWidth="1"/>
    <col min="3586" max="3830" width="9" style="336"/>
    <col min="3831" max="3831" width="1.140625" style="336" customWidth="1"/>
    <col min="3832" max="3832" width="1.85546875" style="336" customWidth="1"/>
    <col min="3833" max="3833" width="2.42578125" style="336" customWidth="1"/>
    <col min="3834" max="3834" width="42.42578125" style="336" customWidth="1"/>
    <col min="3835" max="3835" width="10.42578125" style="336" bestFit="1" customWidth="1"/>
    <col min="3836" max="3836" width="10.42578125" style="336" customWidth="1"/>
    <col min="3837" max="3837" width="9.5703125" style="336" customWidth="1"/>
    <col min="3838" max="3840" width="9.28515625" style="336" customWidth="1"/>
    <col min="3841" max="3841" width="11" style="336" customWidth="1"/>
    <col min="3842" max="4086" width="9" style="336"/>
    <col min="4087" max="4087" width="1.140625" style="336" customWidth="1"/>
    <col min="4088" max="4088" width="1.85546875" style="336" customWidth="1"/>
    <col min="4089" max="4089" width="2.42578125" style="336" customWidth="1"/>
    <col min="4090" max="4090" width="42.42578125" style="336" customWidth="1"/>
    <col min="4091" max="4091" width="10.42578125" style="336" bestFit="1" customWidth="1"/>
    <col min="4092" max="4092" width="10.42578125" style="336" customWidth="1"/>
    <col min="4093" max="4093" width="9.5703125" style="336" customWidth="1"/>
    <col min="4094" max="4096" width="9.28515625" style="336" customWidth="1"/>
    <col min="4097" max="4097" width="11" style="336" customWidth="1"/>
    <col min="4098" max="4342" width="9" style="336"/>
    <col min="4343" max="4343" width="1.140625" style="336" customWidth="1"/>
    <col min="4344" max="4344" width="1.85546875" style="336" customWidth="1"/>
    <col min="4345" max="4345" width="2.42578125" style="336" customWidth="1"/>
    <col min="4346" max="4346" width="42.42578125" style="336" customWidth="1"/>
    <col min="4347" max="4347" width="10.42578125" style="336" bestFit="1" customWidth="1"/>
    <col min="4348" max="4348" width="10.42578125" style="336" customWidth="1"/>
    <col min="4349" max="4349" width="9.5703125" style="336" customWidth="1"/>
    <col min="4350" max="4352" width="9.28515625" style="336" customWidth="1"/>
    <col min="4353" max="4353" width="11" style="336" customWidth="1"/>
    <col min="4354" max="4598" width="9" style="336"/>
    <col min="4599" max="4599" width="1.140625" style="336" customWidth="1"/>
    <col min="4600" max="4600" width="1.85546875" style="336" customWidth="1"/>
    <col min="4601" max="4601" width="2.42578125" style="336" customWidth="1"/>
    <col min="4602" max="4602" width="42.42578125" style="336" customWidth="1"/>
    <col min="4603" max="4603" width="10.42578125" style="336" bestFit="1" customWidth="1"/>
    <col min="4604" max="4604" width="10.42578125" style="336" customWidth="1"/>
    <col min="4605" max="4605" width="9.5703125" style="336" customWidth="1"/>
    <col min="4606" max="4608" width="9.28515625" style="336" customWidth="1"/>
    <col min="4609" max="4609" width="11" style="336" customWidth="1"/>
    <col min="4610" max="4854" width="9" style="336"/>
    <col min="4855" max="4855" width="1.140625" style="336" customWidth="1"/>
    <col min="4856" max="4856" width="1.85546875" style="336" customWidth="1"/>
    <col min="4857" max="4857" width="2.42578125" style="336" customWidth="1"/>
    <col min="4858" max="4858" width="42.42578125" style="336" customWidth="1"/>
    <col min="4859" max="4859" width="10.42578125" style="336" bestFit="1" customWidth="1"/>
    <col min="4860" max="4860" width="10.42578125" style="336" customWidth="1"/>
    <col min="4861" max="4861" width="9.5703125" style="336" customWidth="1"/>
    <col min="4862" max="4864" width="9.28515625" style="336" customWidth="1"/>
    <col min="4865" max="4865" width="11" style="336" customWidth="1"/>
    <col min="4866" max="5110" width="9" style="336"/>
    <col min="5111" max="5111" width="1.140625" style="336" customWidth="1"/>
    <col min="5112" max="5112" width="1.85546875" style="336" customWidth="1"/>
    <col min="5113" max="5113" width="2.42578125" style="336" customWidth="1"/>
    <col min="5114" max="5114" width="42.42578125" style="336" customWidth="1"/>
    <col min="5115" max="5115" width="10.42578125" style="336" bestFit="1" customWidth="1"/>
    <col min="5116" max="5116" width="10.42578125" style="336" customWidth="1"/>
    <col min="5117" max="5117" width="9.5703125" style="336" customWidth="1"/>
    <col min="5118" max="5120" width="9.28515625" style="336" customWidth="1"/>
    <col min="5121" max="5121" width="11" style="336" customWidth="1"/>
    <col min="5122" max="5366" width="9" style="336"/>
    <col min="5367" max="5367" width="1.140625" style="336" customWidth="1"/>
    <col min="5368" max="5368" width="1.85546875" style="336" customWidth="1"/>
    <col min="5369" max="5369" width="2.42578125" style="336" customWidth="1"/>
    <col min="5370" max="5370" width="42.42578125" style="336" customWidth="1"/>
    <col min="5371" max="5371" width="10.42578125" style="336" bestFit="1" customWidth="1"/>
    <col min="5372" max="5372" width="10.42578125" style="336" customWidth="1"/>
    <col min="5373" max="5373" width="9.5703125" style="336" customWidth="1"/>
    <col min="5374" max="5376" width="9.28515625" style="336" customWidth="1"/>
    <col min="5377" max="5377" width="11" style="336" customWidth="1"/>
    <col min="5378" max="5622" width="9" style="336"/>
    <col min="5623" max="5623" width="1.140625" style="336" customWidth="1"/>
    <col min="5624" max="5624" width="1.85546875" style="336" customWidth="1"/>
    <col min="5625" max="5625" width="2.42578125" style="336" customWidth="1"/>
    <col min="5626" max="5626" width="42.42578125" style="336" customWidth="1"/>
    <col min="5627" max="5627" width="10.42578125" style="336" bestFit="1" customWidth="1"/>
    <col min="5628" max="5628" width="10.42578125" style="336" customWidth="1"/>
    <col min="5629" max="5629" width="9.5703125" style="336" customWidth="1"/>
    <col min="5630" max="5632" width="9.28515625" style="336" customWidth="1"/>
    <col min="5633" max="5633" width="11" style="336" customWidth="1"/>
    <col min="5634" max="5878" width="9" style="336"/>
    <col min="5879" max="5879" width="1.140625" style="336" customWidth="1"/>
    <col min="5880" max="5880" width="1.85546875" style="336" customWidth="1"/>
    <col min="5881" max="5881" width="2.42578125" style="336" customWidth="1"/>
    <col min="5882" max="5882" width="42.42578125" style="336" customWidth="1"/>
    <col min="5883" max="5883" width="10.42578125" style="336" bestFit="1" customWidth="1"/>
    <col min="5884" max="5884" width="10.42578125" style="336" customWidth="1"/>
    <col min="5885" max="5885" width="9.5703125" style="336" customWidth="1"/>
    <col min="5886" max="5888" width="9.28515625" style="336" customWidth="1"/>
    <col min="5889" max="5889" width="11" style="336" customWidth="1"/>
    <col min="5890" max="6134" width="9" style="336"/>
    <col min="6135" max="6135" width="1.140625" style="336" customWidth="1"/>
    <col min="6136" max="6136" width="1.85546875" style="336" customWidth="1"/>
    <col min="6137" max="6137" width="2.42578125" style="336" customWidth="1"/>
    <col min="6138" max="6138" width="42.42578125" style="336" customWidth="1"/>
    <col min="6139" max="6139" width="10.42578125" style="336" bestFit="1" customWidth="1"/>
    <col min="6140" max="6140" width="10.42578125" style="336" customWidth="1"/>
    <col min="6141" max="6141" width="9.5703125" style="336" customWidth="1"/>
    <col min="6142" max="6144" width="9.28515625" style="336" customWidth="1"/>
    <col min="6145" max="6145" width="11" style="336" customWidth="1"/>
    <col min="6146" max="6390" width="9" style="336"/>
    <col min="6391" max="6391" width="1.140625" style="336" customWidth="1"/>
    <col min="6392" max="6392" width="1.85546875" style="336" customWidth="1"/>
    <col min="6393" max="6393" width="2.42578125" style="336" customWidth="1"/>
    <col min="6394" max="6394" width="42.42578125" style="336" customWidth="1"/>
    <col min="6395" max="6395" width="10.42578125" style="336" bestFit="1" customWidth="1"/>
    <col min="6396" max="6396" width="10.42578125" style="336" customWidth="1"/>
    <col min="6397" max="6397" width="9.5703125" style="336" customWidth="1"/>
    <col min="6398" max="6400" width="9.28515625" style="336" customWidth="1"/>
    <col min="6401" max="6401" width="11" style="336" customWidth="1"/>
    <col min="6402" max="6646" width="9" style="336"/>
    <col min="6647" max="6647" width="1.140625" style="336" customWidth="1"/>
    <col min="6648" max="6648" width="1.85546875" style="336" customWidth="1"/>
    <col min="6649" max="6649" width="2.42578125" style="336" customWidth="1"/>
    <col min="6650" max="6650" width="42.42578125" style="336" customWidth="1"/>
    <col min="6651" max="6651" width="10.42578125" style="336" bestFit="1" customWidth="1"/>
    <col min="6652" max="6652" width="10.42578125" style="336" customWidth="1"/>
    <col min="6653" max="6653" width="9.5703125" style="336" customWidth="1"/>
    <col min="6654" max="6656" width="9.28515625" style="336" customWidth="1"/>
    <col min="6657" max="6657" width="11" style="336" customWidth="1"/>
    <col min="6658" max="6902" width="9" style="336"/>
    <col min="6903" max="6903" width="1.140625" style="336" customWidth="1"/>
    <col min="6904" max="6904" width="1.85546875" style="336" customWidth="1"/>
    <col min="6905" max="6905" width="2.42578125" style="336" customWidth="1"/>
    <col min="6906" max="6906" width="42.42578125" style="336" customWidth="1"/>
    <col min="6907" max="6907" width="10.42578125" style="336" bestFit="1" customWidth="1"/>
    <col min="6908" max="6908" width="10.42578125" style="336" customWidth="1"/>
    <col min="6909" max="6909" width="9.5703125" style="336" customWidth="1"/>
    <col min="6910" max="6912" width="9.28515625" style="336" customWidth="1"/>
    <col min="6913" max="6913" width="11" style="336" customWidth="1"/>
    <col min="6914" max="7158" width="9" style="336"/>
    <col min="7159" max="7159" width="1.140625" style="336" customWidth="1"/>
    <col min="7160" max="7160" width="1.85546875" style="336" customWidth="1"/>
    <col min="7161" max="7161" width="2.42578125" style="336" customWidth="1"/>
    <col min="7162" max="7162" width="42.42578125" style="336" customWidth="1"/>
    <col min="7163" max="7163" width="10.42578125" style="336" bestFit="1" customWidth="1"/>
    <col min="7164" max="7164" width="10.42578125" style="336" customWidth="1"/>
    <col min="7165" max="7165" width="9.5703125" style="336" customWidth="1"/>
    <col min="7166" max="7168" width="9.28515625" style="336" customWidth="1"/>
    <col min="7169" max="7169" width="11" style="336" customWidth="1"/>
    <col min="7170" max="7414" width="9" style="336"/>
    <col min="7415" max="7415" width="1.140625" style="336" customWidth="1"/>
    <col min="7416" max="7416" width="1.85546875" style="336" customWidth="1"/>
    <col min="7417" max="7417" width="2.42578125" style="336" customWidth="1"/>
    <col min="7418" max="7418" width="42.42578125" style="336" customWidth="1"/>
    <col min="7419" max="7419" width="10.42578125" style="336" bestFit="1" customWidth="1"/>
    <col min="7420" max="7420" width="10.42578125" style="336" customWidth="1"/>
    <col min="7421" max="7421" width="9.5703125" style="336" customWidth="1"/>
    <col min="7422" max="7424" width="9.28515625" style="336" customWidth="1"/>
    <col min="7425" max="7425" width="11" style="336" customWidth="1"/>
    <col min="7426" max="7670" width="9" style="336"/>
    <col min="7671" max="7671" width="1.140625" style="336" customWidth="1"/>
    <col min="7672" max="7672" width="1.85546875" style="336" customWidth="1"/>
    <col min="7673" max="7673" width="2.42578125" style="336" customWidth="1"/>
    <col min="7674" max="7674" width="42.42578125" style="336" customWidth="1"/>
    <col min="7675" max="7675" width="10.42578125" style="336" bestFit="1" customWidth="1"/>
    <col min="7676" max="7676" width="10.42578125" style="336" customWidth="1"/>
    <col min="7677" max="7677" width="9.5703125" style="336" customWidth="1"/>
    <col min="7678" max="7680" width="9.28515625" style="336" customWidth="1"/>
    <col min="7681" max="7681" width="11" style="336" customWidth="1"/>
    <col min="7682" max="7926" width="9" style="336"/>
    <col min="7927" max="7927" width="1.140625" style="336" customWidth="1"/>
    <col min="7928" max="7928" width="1.85546875" style="336" customWidth="1"/>
    <col min="7929" max="7929" width="2.42578125" style="336" customWidth="1"/>
    <col min="7930" max="7930" width="42.42578125" style="336" customWidth="1"/>
    <col min="7931" max="7931" width="10.42578125" style="336" bestFit="1" customWidth="1"/>
    <col min="7932" max="7932" width="10.42578125" style="336" customWidth="1"/>
    <col min="7933" max="7933" width="9.5703125" style="336" customWidth="1"/>
    <col min="7934" max="7936" width="9.28515625" style="336" customWidth="1"/>
    <col min="7937" max="7937" width="11" style="336" customWidth="1"/>
    <col min="7938" max="8182" width="9" style="336"/>
    <col min="8183" max="8183" width="1.140625" style="336" customWidth="1"/>
    <col min="8184" max="8184" width="1.85546875" style="336" customWidth="1"/>
    <col min="8185" max="8185" width="2.42578125" style="336" customWidth="1"/>
    <col min="8186" max="8186" width="42.42578125" style="336" customWidth="1"/>
    <col min="8187" max="8187" width="10.42578125" style="336" bestFit="1" customWidth="1"/>
    <col min="8188" max="8188" width="10.42578125" style="336" customWidth="1"/>
    <col min="8189" max="8189" width="9.5703125" style="336" customWidth="1"/>
    <col min="8190" max="8192" width="9.28515625" style="336" customWidth="1"/>
    <col min="8193" max="8193" width="11" style="336" customWidth="1"/>
    <col min="8194" max="8438" width="9" style="336"/>
    <col min="8439" max="8439" width="1.140625" style="336" customWidth="1"/>
    <col min="8440" max="8440" width="1.85546875" style="336" customWidth="1"/>
    <col min="8441" max="8441" width="2.42578125" style="336" customWidth="1"/>
    <col min="8442" max="8442" width="42.42578125" style="336" customWidth="1"/>
    <col min="8443" max="8443" width="10.42578125" style="336" bestFit="1" customWidth="1"/>
    <col min="8444" max="8444" width="10.42578125" style="336" customWidth="1"/>
    <col min="8445" max="8445" width="9.5703125" style="336" customWidth="1"/>
    <col min="8446" max="8448" width="9.28515625" style="336" customWidth="1"/>
    <col min="8449" max="8449" width="11" style="336" customWidth="1"/>
    <col min="8450" max="8694" width="9" style="336"/>
    <col min="8695" max="8695" width="1.140625" style="336" customWidth="1"/>
    <col min="8696" max="8696" width="1.85546875" style="336" customWidth="1"/>
    <col min="8697" max="8697" width="2.42578125" style="336" customWidth="1"/>
    <col min="8698" max="8698" width="42.42578125" style="336" customWidth="1"/>
    <col min="8699" max="8699" width="10.42578125" style="336" bestFit="1" customWidth="1"/>
    <col min="8700" max="8700" width="10.42578125" style="336" customWidth="1"/>
    <col min="8701" max="8701" width="9.5703125" style="336" customWidth="1"/>
    <col min="8702" max="8704" width="9.28515625" style="336" customWidth="1"/>
    <col min="8705" max="8705" width="11" style="336" customWidth="1"/>
    <col min="8706" max="8950" width="9" style="336"/>
    <col min="8951" max="8951" width="1.140625" style="336" customWidth="1"/>
    <col min="8952" max="8952" width="1.85546875" style="336" customWidth="1"/>
    <col min="8953" max="8953" width="2.42578125" style="336" customWidth="1"/>
    <col min="8954" max="8954" width="42.42578125" style="336" customWidth="1"/>
    <col min="8955" max="8955" width="10.42578125" style="336" bestFit="1" customWidth="1"/>
    <col min="8956" max="8956" width="10.42578125" style="336" customWidth="1"/>
    <col min="8957" max="8957" width="9.5703125" style="336" customWidth="1"/>
    <col min="8958" max="8960" width="9.28515625" style="336" customWidth="1"/>
    <col min="8961" max="8961" width="11" style="336" customWidth="1"/>
    <col min="8962" max="9206" width="9" style="336"/>
    <col min="9207" max="9207" width="1.140625" style="336" customWidth="1"/>
    <col min="9208" max="9208" width="1.85546875" style="336" customWidth="1"/>
    <col min="9209" max="9209" width="2.42578125" style="336" customWidth="1"/>
    <col min="9210" max="9210" width="42.42578125" style="336" customWidth="1"/>
    <col min="9211" max="9211" width="10.42578125" style="336" bestFit="1" customWidth="1"/>
    <col min="9212" max="9212" width="10.42578125" style="336" customWidth="1"/>
    <col min="9213" max="9213" width="9.5703125" style="336" customWidth="1"/>
    <col min="9214" max="9216" width="9.28515625" style="336" customWidth="1"/>
    <col min="9217" max="9217" width="11" style="336" customWidth="1"/>
    <col min="9218" max="9462" width="9" style="336"/>
    <col min="9463" max="9463" width="1.140625" style="336" customWidth="1"/>
    <col min="9464" max="9464" width="1.85546875" style="336" customWidth="1"/>
    <col min="9465" max="9465" width="2.42578125" style="336" customWidth="1"/>
    <col min="9466" max="9466" width="42.42578125" style="336" customWidth="1"/>
    <col min="9467" max="9467" width="10.42578125" style="336" bestFit="1" customWidth="1"/>
    <col min="9468" max="9468" width="10.42578125" style="336" customWidth="1"/>
    <col min="9469" max="9469" width="9.5703125" style="336" customWidth="1"/>
    <col min="9470" max="9472" width="9.28515625" style="336" customWidth="1"/>
    <col min="9473" max="9473" width="11" style="336" customWidth="1"/>
    <col min="9474" max="9718" width="9" style="336"/>
    <col min="9719" max="9719" width="1.140625" style="336" customWidth="1"/>
    <col min="9720" max="9720" width="1.85546875" style="336" customWidth="1"/>
    <col min="9721" max="9721" width="2.42578125" style="336" customWidth="1"/>
    <col min="9722" max="9722" width="42.42578125" style="336" customWidth="1"/>
    <col min="9723" max="9723" width="10.42578125" style="336" bestFit="1" customWidth="1"/>
    <col min="9724" max="9724" width="10.42578125" style="336" customWidth="1"/>
    <col min="9725" max="9725" width="9.5703125" style="336" customWidth="1"/>
    <col min="9726" max="9728" width="9.28515625" style="336" customWidth="1"/>
    <col min="9729" max="9729" width="11" style="336" customWidth="1"/>
    <col min="9730" max="9974" width="9" style="336"/>
    <col min="9975" max="9975" width="1.140625" style="336" customWidth="1"/>
    <col min="9976" max="9976" width="1.85546875" style="336" customWidth="1"/>
    <col min="9977" max="9977" width="2.42578125" style="336" customWidth="1"/>
    <col min="9978" max="9978" width="42.42578125" style="336" customWidth="1"/>
    <col min="9979" max="9979" width="10.42578125" style="336" bestFit="1" customWidth="1"/>
    <col min="9980" max="9980" width="10.42578125" style="336" customWidth="1"/>
    <col min="9981" max="9981" width="9.5703125" style="336" customWidth="1"/>
    <col min="9982" max="9984" width="9.28515625" style="336" customWidth="1"/>
    <col min="9985" max="9985" width="11" style="336" customWidth="1"/>
    <col min="9986" max="10230" width="9" style="336"/>
    <col min="10231" max="10231" width="1.140625" style="336" customWidth="1"/>
    <col min="10232" max="10232" width="1.85546875" style="336" customWidth="1"/>
    <col min="10233" max="10233" width="2.42578125" style="336" customWidth="1"/>
    <col min="10234" max="10234" width="42.42578125" style="336" customWidth="1"/>
    <col min="10235" max="10235" width="10.42578125" style="336" bestFit="1" customWidth="1"/>
    <col min="10236" max="10236" width="10.42578125" style="336" customWidth="1"/>
    <col min="10237" max="10237" width="9.5703125" style="336" customWidth="1"/>
    <col min="10238" max="10240" width="9.28515625" style="336" customWidth="1"/>
    <col min="10241" max="10241" width="11" style="336" customWidth="1"/>
    <col min="10242" max="10486" width="9" style="336"/>
    <col min="10487" max="10487" width="1.140625" style="336" customWidth="1"/>
    <col min="10488" max="10488" width="1.85546875" style="336" customWidth="1"/>
    <col min="10489" max="10489" width="2.42578125" style="336" customWidth="1"/>
    <col min="10490" max="10490" width="42.42578125" style="336" customWidth="1"/>
    <col min="10491" max="10491" width="10.42578125" style="336" bestFit="1" customWidth="1"/>
    <col min="10492" max="10492" width="10.42578125" style="336" customWidth="1"/>
    <col min="10493" max="10493" width="9.5703125" style="336" customWidth="1"/>
    <col min="10494" max="10496" width="9.28515625" style="336" customWidth="1"/>
    <col min="10497" max="10497" width="11" style="336" customWidth="1"/>
    <col min="10498" max="10742" width="9" style="336"/>
    <col min="10743" max="10743" width="1.140625" style="336" customWidth="1"/>
    <col min="10744" max="10744" width="1.85546875" style="336" customWidth="1"/>
    <col min="10745" max="10745" width="2.42578125" style="336" customWidth="1"/>
    <col min="10746" max="10746" width="42.42578125" style="336" customWidth="1"/>
    <col min="10747" max="10747" width="10.42578125" style="336" bestFit="1" customWidth="1"/>
    <col min="10748" max="10748" width="10.42578125" style="336" customWidth="1"/>
    <col min="10749" max="10749" width="9.5703125" style="336" customWidth="1"/>
    <col min="10750" max="10752" width="9.28515625" style="336" customWidth="1"/>
    <col min="10753" max="10753" width="11" style="336" customWidth="1"/>
    <col min="10754" max="10998" width="9" style="336"/>
    <col min="10999" max="10999" width="1.140625" style="336" customWidth="1"/>
    <col min="11000" max="11000" width="1.85546875" style="336" customWidth="1"/>
    <col min="11001" max="11001" width="2.42578125" style="336" customWidth="1"/>
    <col min="11002" max="11002" width="42.42578125" style="336" customWidth="1"/>
    <col min="11003" max="11003" width="10.42578125" style="336" bestFit="1" customWidth="1"/>
    <col min="11004" max="11004" width="10.42578125" style="336" customWidth="1"/>
    <col min="11005" max="11005" width="9.5703125" style="336" customWidth="1"/>
    <col min="11006" max="11008" width="9.28515625" style="336" customWidth="1"/>
    <col min="11009" max="11009" width="11" style="336" customWidth="1"/>
    <col min="11010" max="11254" width="9" style="336"/>
    <col min="11255" max="11255" width="1.140625" style="336" customWidth="1"/>
    <col min="11256" max="11256" width="1.85546875" style="336" customWidth="1"/>
    <col min="11257" max="11257" width="2.42578125" style="336" customWidth="1"/>
    <col min="11258" max="11258" width="42.42578125" style="336" customWidth="1"/>
    <col min="11259" max="11259" width="10.42578125" style="336" bestFit="1" customWidth="1"/>
    <col min="11260" max="11260" width="10.42578125" style="336" customWidth="1"/>
    <col min="11261" max="11261" width="9.5703125" style="336" customWidth="1"/>
    <col min="11262" max="11264" width="9.28515625" style="336" customWidth="1"/>
    <col min="11265" max="11265" width="11" style="336" customWidth="1"/>
    <col min="11266" max="11510" width="9" style="336"/>
    <col min="11511" max="11511" width="1.140625" style="336" customWidth="1"/>
    <col min="11512" max="11512" width="1.85546875" style="336" customWidth="1"/>
    <col min="11513" max="11513" width="2.42578125" style="336" customWidth="1"/>
    <col min="11514" max="11514" width="42.42578125" style="336" customWidth="1"/>
    <col min="11515" max="11515" width="10.42578125" style="336" bestFit="1" customWidth="1"/>
    <col min="11516" max="11516" width="10.42578125" style="336" customWidth="1"/>
    <col min="11517" max="11517" width="9.5703125" style="336" customWidth="1"/>
    <col min="11518" max="11520" width="9.28515625" style="336" customWidth="1"/>
    <col min="11521" max="11521" width="11" style="336" customWidth="1"/>
    <col min="11522" max="11766" width="9" style="336"/>
    <col min="11767" max="11767" width="1.140625" style="336" customWidth="1"/>
    <col min="11768" max="11768" width="1.85546875" style="336" customWidth="1"/>
    <col min="11769" max="11769" width="2.42578125" style="336" customWidth="1"/>
    <col min="11770" max="11770" width="42.42578125" style="336" customWidth="1"/>
    <col min="11771" max="11771" width="10.42578125" style="336" bestFit="1" customWidth="1"/>
    <col min="11772" max="11772" width="10.42578125" style="336" customWidth="1"/>
    <col min="11773" max="11773" width="9.5703125" style="336" customWidth="1"/>
    <col min="11774" max="11776" width="9.28515625" style="336" customWidth="1"/>
    <col min="11777" max="11777" width="11" style="336" customWidth="1"/>
    <col min="11778" max="12022" width="9" style="336"/>
    <col min="12023" max="12023" width="1.140625" style="336" customWidth="1"/>
    <col min="12024" max="12024" width="1.85546875" style="336" customWidth="1"/>
    <col min="12025" max="12025" width="2.42578125" style="336" customWidth="1"/>
    <col min="12026" max="12026" width="42.42578125" style="336" customWidth="1"/>
    <col min="12027" max="12027" width="10.42578125" style="336" bestFit="1" customWidth="1"/>
    <col min="12028" max="12028" width="10.42578125" style="336" customWidth="1"/>
    <col min="12029" max="12029" width="9.5703125" style="336" customWidth="1"/>
    <col min="12030" max="12032" width="9.28515625" style="336" customWidth="1"/>
    <col min="12033" max="12033" width="11" style="336" customWidth="1"/>
    <col min="12034" max="12278" width="9" style="336"/>
    <col min="12279" max="12279" width="1.140625" style="336" customWidth="1"/>
    <col min="12280" max="12280" width="1.85546875" style="336" customWidth="1"/>
    <col min="12281" max="12281" width="2.42578125" style="336" customWidth="1"/>
    <col min="12282" max="12282" width="42.42578125" style="336" customWidth="1"/>
    <col min="12283" max="12283" width="10.42578125" style="336" bestFit="1" customWidth="1"/>
    <col min="12284" max="12284" width="10.42578125" style="336" customWidth="1"/>
    <col min="12285" max="12285" width="9.5703125" style="336" customWidth="1"/>
    <col min="12286" max="12288" width="9.28515625" style="336" customWidth="1"/>
    <col min="12289" max="12289" width="11" style="336" customWidth="1"/>
    <col min="12290" max="12534" width="9" style="336"/>
    <col min="12535" max="12535" width="1.140625" style="336" customWidth="1"/>
    <col min="12536" max="12536" width="1.85546875" style="336" customWidth="1"/>
    <col min="12537" max="12537" width="2.42578125" style="336" customWidth="1"/>
    <col min="12538" max="12538" width="42.42578125" style="336" customWidth="1"/>
    <col min="12539" max="12539" width="10.42578125" style="336" bestFit="1" customWidth="1"/>
    <col min="12540" max="12540" width="10.42578125" style="336" customWidth="1"/>
    <col min="12541" max="12541" width="9.5703125" style="336" customWidth="1"/>
    <col min="12542" max="12544" width="9.28515625" style="336" customWidth="1"/>
    <col min="12545" max="12545" width="11" style="336" customWidth="1"/>
    <col min="12546" max="12790" width="9" style="336"/>
    <col min="12791" max="12791" width="1.140625" style="336" customWidth="1"/>
    <col min="12792" max="12792" width="1.85546875" style="336" customWidth="1"/>
    <col min="12793" max="12793" width="2.42578125" style="336" customWidth="1"/>
    <col min="12794" max="12794" width="42.42578125" style="336" customWidth="1"/>
    <col min="12795" max="12795" width="10.42578125" style="336" bestFit="1" customWidth="1"/>
    <col min="12796" max="12796" width="10.42578125" style="336" customWidth="1"/>
    <col min="12797" max="12797" width="9.5703125" style="336" customWidth="1"/>
    <col min="12798" max="12800" width="9.28515625" style="336" customWidth="1"/>
    <col min="12801" max="12801" width="11" style="336" customWidth="1"/>
    <col min="12802" max="13046" width="9" style="336"/>
    <col min="13047" max="13047" width="1.140625" style="336" customWidth="1"/>
    <col min="13048" max="13048" width="1.85546875" style="336" customWidth="1"/>
    <col min="13049" max="13049" width="2.42578125" style="336" customWidth="1"/>
    <col min="13050" max="13050" width="42.42578125" style="336" customWidth="1"/>
    <col min="13051" max="13051" width="10.42578125" style="336" bestFit="1" customWidth="1"/>
    <col min="13052" max="13052" width="10.42578125" style="336" customWidth="1"/>
    <col min="13053" max="13053" width="9.5703125" style="336" customWidth="1"/>
    <col min="13054" max="13056" width="9.28515625" style="336" customWidth="1"/>
    <col min="13057" max="13057" width="11" style="336" customWidth="1"/>
    <col min="13058" max="13302" width="9" style="336"/>
    <col min="13303" max="13303" width="1.140625" style="336" customWidth="1"/>
    <col min="13304" max="13304" width="1.85546875" style="336" customWidth="1"/>
    <col min="13305" max="13305" width="2.42578125" style="336" customWidth="1"/>
    <col min="13306" max="13306" width="42.42578125" style="336" customWidth="1"/>
    <col min="13307" max="13307" width="10.42578125" style="336" bestFit="1" customWidth="1"/>
    <col min="13308" max="13308" width="10.42578125" style="336" customWidth="1"/>
    <col min="13309" max="13309" width="9.5703125" style="336" customWidth="1"/>
    <col min="13310" max="13312" width="9.28515625" style="336" customWidth="1"/>
    <col min="13313" max="13313" width="11" style="336" customWidth="1"/>
    <col min="13314" max="13558" width="9" style="336"/>
    <col min="13559" max="13559" width="1.140625" style="336" customWidth="1"/>
    <col min="13560" max="13560" width="1.85546875" style="336" customWidth="1"/>
    <col min="13561" max="13561" width="2.42578125" style="336" customWidth="1"/>
    <col min="13562" max="13562" width="42.42578125" style="336" customWidth="1"/>
    <col min="13563" max="13563" width="10.42578125" style="336" bestFit="1" customWidth="1"/>
    <col min="13564" max="13564" width="10.42578125" style="336" customWidth="1"/>
    <col min="13565" max="13565" width="9.5703125" style="336" customWidth="1"/>
    <col min="13566" max="13568" width="9.28515625" style="336" customWidth="1"/>
    <col min="13569" max="13569" width="11" style="336" customWidth="1"/>
    <col min="13570" max="13814" width="9" style="336"/>
    <col min="13815" max="13815" width="1.140625" style="336" customWidth="1"/>
    <col min="13816" max="13816" width="1.85546875" style="336" customWidth="1"/>
    <col min="13817" max="13817" width="2.42578125" style="336" customWidth="1"/>
    <col min="13818" max="13818" width="42.42578125" style="336" customWidth="1"/>
    <col min="13819" max="13819" width="10.42578125" style="336" bestFit="1" customWidth="1"/>
    <col min="13820" max="13820" width="10.42578125" style="336" customWidth="1"/>
    <col min="13821" max="13821" width="9.5703125" style="336" customWidth="1"/>
    <col min="13822" max="13824" width="9.28515625" style="336" customWidth="1"/>
    <col min="13825" max="13825" width="11" style="336" customWidth="1"/>
    <col min="13826" max="14070" width="9" style="336"/>
    <col min="14071" max="14071" width="1.140625" style="336" customWidth="1"/>
    <col min="14072" max="14072" width="1.85546875" style="336" customWidth="1"/>
    <col min="14073" max="14073" width="2.42578125" style="336" customWidth="1"/>
    <col min="14074" max="14074" width="42.42578125" style="336" customWidth="1"/>
    <col min="14075" max="14075" width="10.42578125" style="336" bestFit="1" customWidth="1"/>
    <col min="14076" max="14076" width="10.42578125" style="336" customWidth="1"/>
    <col min="14077" max="14077" width="9.5703125" style="336" customWidth="1"/>
    <col min="14078" max="14080" width="9.28515625" style="336" customWidth="1"/>
    <col min="14081" max="14081" width="11" style="336" customWidth="1"/>
    <col min="14082" max="14326" width="9" style="336"/>
    <col min="14327" max="14327" width="1.140625" style="336" customWidth="1"/>
    <col min="14328" max="14328" width="1.85546875" style="336" customWidth="1"/>
    <col min="14329" max="14329" width="2.42578125" style="336" customWidth="1"/>
    <col min="14330" max="14330" width="42.42578125" style="336" customWidth="1"/>
    <col min="14331" max="14331" width="10.42578125" style="336" bestFit="1" customWidth="1"/>
    <col min="14332" max="14332" width="10.42578125" style="336" customWidth="1"/>
    <col min="14333" max="14333" width="9.5703125" style="336" customWidth="1"/>
    <col min="14334" max="14336" width="9.28515625" style="336" customWidth="1"/>
    <col min="14337" max="14337" width="11" style="336" customWidth="1"/>
    <col min="14338" max="14582" width="9" style="336"/>
    <col min="14583" max="14583" width="1.140625" style="336" customWidth="1"/>
    <col min="14584" max="14584" width="1.85546875" style="336" customWidth="1"/>
    <col min="14585" max="14585" width="2.42578125" style="336" customWidth="1"/>
    <col min="14586" max="14586" width="42.42578125" style="336" customWidth="1"/>
    <col min="14587" max="14587" width="10.42578125" style="336" bestFit="1" customWidth="1"/>
    <col min="14588" max="14588" width="10.42578125" style="336" customWidth="1"/>
    <col min="14589" max="14589" width="9.5703125" style="336" customWidth="1"/>
    <col min="14590" max="14592" width="9.28515625" style="336" customWidth="1"/>
    <col min="14593" max="14593" width="11" style="336" customWidth="1"/>
    <col min="14594" max="14838" width="9" style="336"/>
    <col min="14839" max="14839" width="1.140625" style="336" customWidth="1"/>
    <col min="14840" max="14840" width="1.85546875" style="336" customWidth="1"/>
    <col min="14841" max="14841" width="2.42578125" style="336" customWidth="1"/>
    <col min="14842" max="14842" width="42.42578125" style="336" customWidth="1"/>
    <col min="14843" max="14843" width="10.42578125" style="336" bestFit="1" customWidth="1"/>
    <col min="14844" max="14844" width="10.42578125" style="336" customWidth="1"/>
    <col min="14845" max="14845" width="9.5703125" style="336" customWidth="1"/>
    <col min="14846" max="14848" width="9.28515625" style="336" customWidth="1"/>
    <col min="14849" max="14849" width="11" style="336" customWidth="1"/>
    <col min="14850" max="15094" width="9" style="336"/>
    <col min="15095" max="15095" width="1.140625" style="336" customWidth="1"/>
    <col min="15096" max="15096" width="1.85546875" style="336" customWidth="1"/>
    <col min="15097" max="15097" width="2.42578125" style="336" customWidth="1"/>
    <col min="15098" max="15098" width="42.42578125" style="336" customWidth="1"/>
    <col min="15099" max="15099" width="10.42578125" style="336" bestFit="1" customWidth="1"/>
    <col min="15100" max="15100" width="10.42578125" style="336" customWidth="1"/>
    <col min="15101" max="15101" width="9.5703125" style="336" customWidth="1"/>
    <col min="15102" max="15104" width="9.28515625" style="336" customWidth="1"/>
    <col min="15105" max="15105" width="11" style="336" customWidth="1"/>
    <col min="15106" max="15350" width="9" style="336"/>
    <col min="15351" max="15351" width="1.140625" style="336" customWidth="1"/>
    <col min="15352" max="15352" width="1.85546875" style="336" customWidth="1"/>
    <col min="15353" max="15353" width="2.42578125" style="336" customWidth="1"/>
    <col min="15354" max="15354" width="42.42578125" style="336" customWidth="1"/>
    <col min="15355" max="15355" width="10.42578125" style="336" bestFit="1" customWidth="1"/>
    <col min="15356" max="15356" width="10.42578125" style="336" customWidth="1"/>
    <col min="15357" max="15357" width="9.5703125" style="336" customWidth="1"/>
    <col min="15358" max="15360" width="9.28515625" style="336" customWidth="1"/>
    <col min="15361" max="15361" width="11" style="336" customWidth="1"/>
    <col min="15362" max="15606" width="9" style="336"/>
    <col min="15607" max="15607" width="1.140625" style="336" customWidth="1"/>
    <col min="15608" max="15608" width="1.85546875" style="336" customWidth="1"/>
    <col min="15609" max="15609" width="2.42578125" style="336" customWidth="1"/>
    <col min="15610" max="15610" width="42.42578125" style="336" customWidth="1"/>
    <col min="15611" max="15611" width="10.42578125" style="336" bestFit="1" customWidth="1"/>
    <col min="15612" max="15612" width="10.42578125" style="336" customWidth="1"/>
    <col min="15613" max="15613" width="9.5703125" style="336" customWidth="1"/>
    <col min="15614" max="15616" width="9.28515625" style="336" customWidth="1"/>
    <col min="15617" max="15617" width="11" style="336" customWidth="1"/>
    <col min="15618" max="15862" width="9" style="336"/>
    <col min="15863" max="15863" width="1.140625" style="336" customWidth="1"/>
    <col min="15864" max="15864" width="1.85546875" style="336" customWidth="1"/>
    <col min="15865" max="15865" width="2.42578125" style="336" customWidth="1"/>
    <col min="15866" max="15866" width="42.42578125" style="336" customWidth="1"/>
    <col min="15867" max="15867" width="10.42578125" style="336" bestFit="1" customWidth="1"/>
    <col min="15868" max="15868" width="10.42578125" style="336" customWidth="1"/>
    <col min="15869" max="15869" width="9.5703125" style="336" customWidth="1"/>
    <col min="15870" max="15872" width="9.28515625" style="336" customWidth="1"/>
    <col min="15873" max="15873" width="11" style="336" customWidth="1"/>
    <col min="15874" max="16118" width="9" style="336"/>
    <col min="16119" max="16119" width="1.140625" style="336" customWidth="1"/>
    <col min="16120" max="16120" width="1.85546875" style="336" customWidth="1"/>
    <col min="16121" max="16121" width="2.42578125" style="336" customWidth="1"/>
    <col min="16122" max="16122" width="42.42578125" style="336" customWidth="1"/>
    <col min="16123" max="16123" width="10.42578125" style="336" bestFit="1" customWidth="1"/>
    <col min="16124" max="16124" width="10.42578125" style="336" customWidth="1"/>
    <col min="16125" max="16125" width="9.5703125" style="336" customWidth="1"/>
    <col min="16126" max="16128" width="9.28515625" style="336" customWidth="1"/>
    <col min="16129" max="16129" width="11" style="336" customWidth="1"/>
    <col min="16130" max="16384" width="9" style="336"/>
  </cols>
  <sheetData>
    <row r="1" spans="2:11" s="92" customFormat="1" ht="15" x14ac:dyDescent="0.25">
      <c r="B1" s="487" t="s">
        <v>381</v>
      </c>
      <c r="C1" s="95"/>
      <c r="D1" s="95"/>
      <c r="E1" s="95"/>
      <c r="F1" s="95"/>
      <c r="G1" s="95"/>
      <c r="H1" s="95"/>
      <c r="I1" s="95"/>
    </row>
    <row r="2" spans="2:11" s="92" customFormat="1" ht="14.25" x14ac:dyDescent="0.2">
      <c r="B2" s="488" t="s">
        <v>382</v>
      </c>
      <c r="C2" s="95"/>
      <c r="D2" s="95"/>
      <c r="E2" s="95"/>
      <c r="F2" s="95"/>
      <c r="G2" s="95"/>
      <c r="H2" s="95"/>
      <c r="I2" s="95"/>
    </row>
    <row r="3" spans="2:11" s="92" customFormat="1" ht="14.25" x14ac:dyDescent="0.2">
      <c r="B3" s="98"/>
      <c r="C3" s="96"/>
      <c r="D3" s="96"/>
      <c r="E3" s="96"/>
      <c r="F3" s="96"/>
      <c r="G3" s="96"/>
      <c r="H3" s="96"/>
      <c r="K3" s="336"/>
    </row>
    <row r="4" spans="2:11" ht="15.75" customHeight="1" x14ac:dyDescent="0.2">
      <c r="B4" s="133" t="s">
        <v>71</v>
      </c>
      <c r="C4" s="133"/>
      <c r="D4" s="133"/>
      <c r="E4" s="101" t="s">
        <v>109</v>
      </c>
      <c r="F4" s="101" t="s">
        <v>110</v>
      </c>
      <c r="G4" s="101" t="s">
        <v>111</v>
      </c>
      <c r="H4" s="101" t="s">
        <v>112</v>
      </c>
      <c r="I4" s="101" t="s">
        <v>113</v>
      </c>
    </row>
    <row r="5" spans="2:11" ht="15.75" customHeight="1" x14ac:dyDescent="0.2">
      <c r="B5" s="149" t="s">
        <v>114</v>
      </c>
      <c r="C5" s="149"/>
      <c r="D5" s="149"/>
      <c r="E5" s="138" t="s">
        <v>8</v>
      </c>
      <c r="F5" s="138" t="s">
        <v>8</v>
      </c>
      <c r="G5" s="138" t="s">
        <v>8</v>
      </c>
      <c r="H5" s="138" t="s">
        <v>8</v>
      </c>
      <c r="I5" s="138" t="s">
        <v>8</v>
      </c>
    </row>
    <row r="6" spans="2:11" ht="6.75" customHeight="1" x14ac:dyDescent="0.2">
      <c r="B6" s="133"/>
      <c r="C6" s="133"/>
      <c r="D6" s="133"/>
      <c r="E6" s="151"/>
      <c r="F6" s="151"/>
      <c r="G6" s="151"/>
      <c r="H6" s="151"/>
    </row>
    <row r="7" spans="2:11" ht="15.75" customHeight="1" x14ac:dyDescent="0.2">
      <c r="B7" s="501" t="s">
        <v>226</v>
      </c>
      <c r="C7" s="501"/>
      <c r="D7" s="337"/>
      <c r="E7" s="159">
        <v>62.1</v>
      </c>
      <c r="F7" s="159">
        <v>66.8</v>
      </c>
      <c r="G7" s="159">
        <v>69.400000000000006</v>
      </c>
      <c r="H7" s="159">
        <v>69</v>
      </c>
      <c r="I7" s="159">
        <v>66.8</v>
      </c>
    </row>
    <row r="8" spans="2:11" ht="15.75" customHeight="1" x14ac:dyDescent="0.2">
      <c r="B8" s="336" t="s">
        <v>383</v>
      </c>
      <c r="C8" s="337"/>
      <c r="D8" s="337"/>
      <c r="E8" s="153"/>
      <c r="F8" s="153"/>
      <c r="G8" s="153"/>
      <c r="H8" s="153"/>
    </row>
    <row r="9" spans="2:11" ht="15.75" customHeight="1" x14ac:dyDescent="0.2">
      <c r="B9" s="337"/>
      <c r="C9" s="336" t="s">
        <v>217</v>
      </c>
      <c r="E9" s="153" t="s">
        <v>76</v>
      </c>
      <c r="F9" s="153" t="s">
        <v>76</v>
      </c>
      <c r="G9" s="153">
        <v>0.5</v>
      </c>
      <c r="H9" s="153">
        <v>1.5</v>
      </c>
      <c r="I9" s="153">
        <v>3</v>
      </c>
    </row>
    <row r="10" spans="2:11" ht="15.75" customHeight="1" x14ac:dyDescent="0.2">
      <c r="B10" s="337"/>
      <c r="C10" s="336" t="s">
        <v>227</v>
      </c>
      <c r="E10" s="153" t="s">
        <v>76</v>
      </c>
      <c r="F10" s="153" t="s">
        <v>76</v>
      </c>
      <c r="G10" s="153">
        <v>0.1</v>
      </c>
      <c r="H10" s="153">
        <v>0.3</v>
      </c>
      <c r="I10" s="153">
        <v>0.6</v>
      </c>
    </row>
    <row r="11" spans="2:11" ht="15.75" customHeight="1" x14ac:dyDescent="0.2">
      <c r="B11" s="337"/>
      <c r="C11" s="336" t="s">
        <v>228</v>
      </c>
      <c r="E11" s="153">
        <v>-0.1</v>
      </c>
      <c r="F11" s="153">
        <v>-0.1</v>
      </c>
      <c r="G11" s="153">
        <v>0.1</v>
      </c>
      <c r="H11" s="153">
        <v>0.7</v>
      </c>
      <c r="I11" s="153">
        <v>1.7</v>
      </c>
    </row>
    <row r="12" spans="2:11" ht="15.75" customHeight="1" x14ac:dyDescent="0.2">
      <c r="B12" s="337"/>
      <c r="C12" s="336" t="s">
        <v>229</v>
      </c>
      <c r="E12" s="153">
        <v>0.1</v>
      </c>
      <c r="F12" s="153" t="s">
        <v>76</v>
      </c>
      <c r="G12" s="153">
        <v>-0.2</v>
      </c>
      <c r="H12" s="153">
        <v>-0.2</v>
      </c>
      <c r="I12" s="153">
        <v>-0.3</v>
      </c>
    </row>
    <row r="13" spans="2:11" ht="15.75" customHeight="1" x14ac:dyDescent="0.2">
      <c r="B13" s="337"/>
      <c r="C13" s="336" t="s">
        <v>230</v>
      </c>
      <c r="E13" s="153">
        <v>0.3</v>
      </c>
      <c r="F13" s="153">
        <v>-0.3</v>
      </c>
      <c r="G13" s="153">
        <v>-0.8</v>
      </c>
      <c r="H13" s="153">
        <v>-0.1</v>
      </c>
      <c r="I13" s="153">
        <v>-0.1</v>
      </c>
    </row>
    <row r="14" spans="2:11" ht="15.75" customHeight="1" x14ac:dyDescent="0.2">
      <c r="B14" s="337"/>
      <c r="C14" s="336" t="s">
        <v>231</v>
      </c>
      <c r="E14" s="153">
        <v>-2.1</v>
      </c>
      <c r="F14" s="153">
        <v>-3</v>
      </c>
      <c r="G14" s="153">
        <v>-4.0999999999999996</v>
      </c>
      <c r="H14" s="153">
        <v>-4.7</v>
      </c>
      <c r="I14" s="153">
        <v>-5.5</v>
      </c>
    </row>
    <row r="15" spans="2:11" ht="15.75" customHeight="1" x14ac:dyDescent="0.2">
      <c r="B15" s="337"/>
      <c r="C15" s="336" t="s">
        <v>232</v>
      </c>
      <c r="E15" s="153" t="s">
        <v>76</v>
      </c>
      <c r="F15" s="153" t="s">
        <v>76</v>
      </c>
      <c r="G15" s="153">
        <v>-0.1</v>
      </c>
      <c r="H15" s="153">
        <v>-0.3</v>
      </c>
      <c r="I15" s="153">
        <v>-0.6</v>
      </c>
    </row>
    <row r="16" spans="2:11" ht="15.75" customHeight="1" x14ac:dyDescent="0.2">
      <c r="B16" s="337"/>
      <c r="C16" s="336" t="s">
        <v>219</v>
      </c>
      <c r="E16" s="153">
        <v>0.1</v>
      </c>
      <c r="F16" s="153">
        <v>0.4</v>
      </c>
      <c r="G16" s="153">
        <v>0.7</v>
      </c>
      <c r="H16" s="153">
        <v>1</v>
      </c>
      <c r="I16" s="153">
        <v>1.3</v>
      </c>
    </row>
    <row r="17" spans="2:9" ht="15.75" customHeight="1" x14ac:dyDescent="0.2">
      <c r="B17" s="337"/>
      <c r="C17" s="336" t="s">
        <v>220</v>
      </c>
      <c r="E17" s="153" t="s">
        <v>76</v>
      </c>
      <c r="F17" s="153" t="s">
        <v>76</v>
      </c>
      <c r="G17" s="153">
        <v>-0.1</v>
      </c>
      <c r="H17" s="153">
        <v>-0.2</v>
      </c>
      <c r="I17" s="153">
        <v>-0.3</v>
      </c>
    </row>
    <row r="18" spans="2:9" ht="15.75" customHeight="1" x14ac:dyDescent="0.2">
      <c r="C18" s="336" t="s">
        <v>223</v>
      </c>
      <c r="E18" s="157" t="s">
        <v>76</v>
      </c>
      <c r="F18" s="157">
        <v>0.4</v>
      </c>
      <c r="G18" s="157">
        <v>0.4</v>
      </c>
      <c r="H18" s="157">
        <v>0.6</v>
      </c>
      <c r="I18" s="157">
        <v>0.4</v>
      </c>
    </row>
    <row r="19" spans="2:9" ht="15.75" customHeight="1" x14ac:dyDescent="0.2">
      <c r="B19" s="336" t="s">
        <v>224</v>
      </c>
      <c r="C19" s="489"/>
      <c r="D19" s="489"/>
      <c r="E19" s="197">
        <v>-1.7</v>
      </c>
      <c r="F19" s="197">
        <v>-2.6</v>
      </c>
      <c r="G19" s="197">
        <v>-3.5</v>
      </c>
      <c r="H19" s="197">
        <v>-1.4</v>
      </c>
      <c r="I19" s="197">
        <v>0.2</v>
      </c>
    </row>
    <row r="20" spans="2:9" ht="15.75" customHeight="1" x14ac:dyDescent="0.2">
      <c r="B20" s="504" t="s">
        <v>233</v>
      </c>
      <c r="C20" s="503"/>
      <c r="D20" s="338"/>
      <c r="E20" s="197">
        <v>60.4</v>
      </c>
      <c r="F20" s="197">
        <v>64.2</v>
      </c>
      <c r="G20" s="197">
        <v>65.900000000000006</v>
      </c>
      <c r="H20" s="197">
        <v>67.599999999999994</v>
      </c>
      <c r="I20" s="197">
        <v>67</v>
      </c>
    </row>
    <row r="22" spans="2:9" ht="15.75" customHeight="1" x14ac:dyDescent="0.2">
      <c r="E22" s="490"/>
      <c r="F22" s="490"/>
      <c r="G22" s="490"/>
      <c r="H22" s="490"/>
      <c r="I22" s="490"/>
    </row>
    <row r="25" spans="2:9" ht="15.75" customHeight="1" x14ac:dyDescent="0.2">
      <c r="E25" s="490"/>
      <c r="F25" s="490"/>
      <c r="G25" s="490"/>
      <c r="H25" s="490"/>
    </row>
    <row r="26" spans="2:9" ht="15.75" customHeight="1" x14ac:dyDescent="0.2">
      <c r="E26" s="490"/>
      <c r="F26" s="490"/>
      <c r="G26" s="490"/>
      <c r="H26" s="490"/>
    </row>
    <row r="30" spans="2:9" ht="15.75" customHeight="1" x14ac:dyDescent="0.2">
      <c r="B30" s="491"/>
    </row>
  </sheetData>
  <mergeCells count="2">
    <mergeCell ref="B7:C7"/>
    <mergeCell ref="B20:C20"/>
  </mergeCells>
  <pageMargins left="0.70866141732283472" right="0.70866141732283472" top="0.74803149606299213" bottom="0.74803149606299213" header="0.31496062992125984" footer="0.31496062992125984"/>
  <pageSetup paperSize="9" scale="5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X23"/>
  <sheetViews>
    <sheetView zoomScaleNormal="100" workbookViewId="0">
      <selection sqref="A1:XFD1048576"/>
    </sheetView>
  </sheetViews>
  <sheetFormatPr defaultColWidth="9.140625" defaultRowHeight="12" x14ac:dyDescent="0.2"/>
  <cols>
    <col min="1" max="1" width="10" style="172" customWidth="1"/>
    <col min="2" max="2" width="32.5703125" style="172" customWidth="1"/>
    <col min="3" max="7" width="9.140625" style="172"/>
    <col min="8" max="8" width="8.5703125" style="172" customWidth="1"/>
    <col min="9" max="11" width="9.140625" style="172"/>
    <col min="12" max="12" width="9.5703125" style="172" customWidth="1"/>
    <col min="13" max="17" width="9.42578125" style="172" bestFit="1" customWidth="1"/>
    <col min="18" max="16384" width="9.140625" style="172"/>
  </cols>
  <sheetData>
    <row r="1" spans="1:24" s="92" customFormat="1" ht="15.75" x14ac:dyDescent="0.25">
      <c r="B1" s="487" t="s">
        <v>234</v>
      </c>
      <c r="C1" s="94"/>
      <c r="D1" s="95"/>
      <c r="E1" s="95"/>
      <c r="F1" s="95"/>
      <c r="G1" s="95"/>
      <c r="H1" s="95"/>
      <c r="I1" s="96"/>
    </row>
    <row r="2" spans="1:24" s="92" customFormat="1" ht="15.75" x14ac:dyDescent="0.25">
      <c r="B2" s="488" t="s">
        <v>384</v>
      </c>
      <c r="C2" s="94"/>
      <c r="D2" s="95"/>
      <c r="E2" s="95"/>
      <c r="F2" s="95"/>
      <c r="G2" s="95"/>
      <c r="H2" s="95"/>
      <c r="I2" s="96"/>
      <c r="Q2" s="171"/>
      <c r="R2" s="171"/>
      <c r="S2" s="171"/>
      <c r="T2" s="171"/>
      <c r="U2" s="171"/>
      <c r="V2" s="171"/>
      <c r="W2" s="171"/>
      <c r="X2" s="171"/>
    </row>
    <row r="3" spans="1:24" s="92" customFormat="1" ht="14.25" x14ac:dyDescent="0.2">
      <c r="C3" s="98"/>
      <c r="D3" s="96"/>
      <c r="E3" s="96"/>
      <c r="F3" s="96"/>
      <c r="G3" s="96"/>
      <c r="H3" s="96"/>
      <c r="I3" s="96"/>
      <c r="Q3" s="171"/>
      <c r="R3" s="171"/>
      <c r="S3" s="171"/>
      <c r="T3" s="171"/>
      <c r="U3" s="171"/>
      <c r="V3" s="171"/>
      <c r="W3" s="171"/>
      <c r="X3" s="171"/>
    </row>
    <row r="4" spans="1:24" ht="14.25" x14ac:dyDescent="0.2">
      <c r="B4" s="187"/>
      <c r="C4" s="187"/>
      <c r="D4" s="187"/>
      <c r="E4" s="187"/>
      <c r="F4" s="187"/>
      <c r="G4" s="187"/>
      <c r="H4" s="187"/>
      <c r="K4" s="92"/>
      <c r="L4" s="92"/>
      <c r="M4" s="92"/>
      <c r="N4" s="92"/>
      <c r="O4" s="92"/>
      <c r="Q4" s="171"/>
      <c r="R4" s="171"/>
      <c r="S4" s="171"/>
      <c r="T4" s="171"/>
      <c r="U4" s="171"/>
      <c r="V4" s="171"/>
      <c r="W4" s="171"/>
      <c r="X4" s="171"/>
    </row>
    <row r="5" spans="1:24" ht="14.25" x14ac:dyDescent="0.2">
      <c r="A5" s="187"/>
      <c r="B5" s="505" t="s">
        <v>71</v>
      </c>
      <c r="C5" s="250" t="s">
        <v>108</v>
      </c>
      <c r="D5" s="250" t="s">
        <v>109</v>
      </c>
      <c r="E5" s="250" t="s">
        <v>110</v>
      </c>
      <c r="F5" s="250" t="s">
        <v>111</v>
      </c>
      <c r="G5" s="250" t="s">
        <v>112</v>
      </c>
      <c r="H5" s="250" t="s">
        <v>113</v>
      </c>
      <c r="K5" s="92"/>
      <c r="L5" s="92"/>
      <c r="M5" s="92"/>
      <c r="N5" s="92"/>
      <c r="O5" s="92"/>
      <c r="Q5" s="171"/>
      <c r="R5" s="171"/>
      <c r="S5" s="171"/>
      <c r="T5" s="171"/>
      <c r="U5" s="171"/>
      <c r="V5" s="171"/>
      <c r="W5" s="171"/>
      <c r="X5" s="171"/>
    </row>
    <row r="6" spans="1:24" ht="15" customHeight="1" x14ac:dyDescent="0.2">
      <c r="A6" s="187"/>
      <c r="B6" s="505"/>
      <c r="C6" s="251" t="s">
        <v>7</v>
      </c>
      <c r="D6" s="251" t="s">
        <v>8</v>
      </c>
      <c r="E6" s="251" t="s">
        <v>8</v>
      </c>
      <c r="F6" s="251" t="s">
        <v>8</v>
      </c>
      <c r="G6" s="251" t="s">
        <v>8</v>
      </c>
      <c r="H6" s="252" t="s">
        <v>8</v>
      </c>
      <c r="K6" s="92"/>
      <c r="L6" s="92"/>
      <c r="M6" s="92"/>
      <c r="N6" s="92"/>
      <c r="O6" s="92"/>
      <c r="Q6" s="171"/>
      <c r="R6" s="171"/>
      <c r="S6" s="171"/>
      <c r="T6" s="171"/>
      <c r="U6" s="171"/>
      <c r="V6" s="171"/>
      <c r="W6" s="171"/>
      <c r="X6" s="171"/>
    </row>
    <row r="7" spans="1:24" ht="4.5" customHeight="1" x14ac:dyDescent="0.2">
      <c r="A7" s="187"/>
      <c r="B7" s="339"/>
      <c r="C7" s="251"/>
      <c r="D7" s="251"/>
      <c r="E7" s="251"/>
      <c r="F7" s="251"/>
      <c r="G7" s="251"/>
      <c r="H7" s="250"/>
      <c r="K7" s="92"/>
      <c r="L7" s="92"/>
      <c r="M7" s="92"/>
      <c r="N7" s="92"/>
      <c r="O7" s="92"/>
      <c r="Q7" s="171"/>
      <c r="R7" s="171"/>
      <c r="S7" s="171"/>
      <c r="T7" s="171"/>
      <c r="U7" s="171"/>
      <c r="V7" s="171"/>
      <c r="W7" s="171"/>
      <c r="X7" s="171"/>
    </row>
    <row r="8" spans="1:24" ht="15" customHeight="1" x14ac:dyDescent="0.2">
      <c r="A8" s="187"/>
      <c r="B8" s="253" t="s">
        <v>235</v>
      </c>
      <c r="C8" s="254">
        <v>3.3</v>
      </c>
      <c r="D8" s="254">
        <v>2.8</v>
      </c>
      <c r="E8" s="254">
        <v>3.3</v>
      </c>
      <c r="F8" s="254">
        <v>3.4</v>
      </c>
      <c r="G8" s="254">
        <v>2.7</v>
      </c>
      <c r="H8" s="254">
        <v>2.5</v>
      </c>
      <c r="K8" s="92"/>
      <c r="L8" s="92"/>
      <c r="M8" s="92"/>
      <c r="N8" s="92"/>
      <c r="O8" s="92"/>
      <c r="Q8" s="171"/>
      <c r="R8" s="171"/>
      <c r="S8" s="171"/>
      <c r="T8" s="171"/>
      <c r="U8" s="171"/>
      <c r="V8" s="171"/>
      <c r="W8" s="171"/>
      <c r="X8" s="171"/>
    </row>
    <row r="9" spans="1:24" ht="15" customHeight="1" x14ac:dyDescent="0.2">
      <c r="A9" s="187"/>
      <c r="B9" s="253" t="s">
        <v>236</v>
      </c>
      <c r="C9" s="255">
        <v>274220</v>
      </c>
      <c r="D9" s="255">
        <v>291020</v>
      </c>
      <c r="E9" s="255">
        <v>304591</v>
      </c>
      <c r="F9" s="255">
        <v>319971</v>
      </c>
      <c r="G9" s="255">
        <v>334721</v>
      </c>
      <c r="H9" s="256">
        <v>349792</v>
      </c>
      <c r="K9" s="92"/>
      <c r="L9" s="92"/>
      <c r="M9" s="92"/>
      <c r="N9" s="92"/>
      <c r="O9" s="92"/>
      <c r="Q9" s="171"/>
      <c r="R9" s="171"/>
      <c r="S9" s="171"/>
      <c r="T9" s="171"/>
      <c r="U9" s="171"/>
      <c r="V9" s="171"/>
      <c r="W9" s="171"/>
      <c r="X9" s="171"/>
    </row>
    <row r="10" spans="1:24" ht="12.75" customHeight="1" x14ac:dyDescent="0.2">
      <c r="A10" s="187"/>
      <c r="B10" s="253" t="s">
        <v>237</v>
      </c>
      <c r="C10" s="254">
        <v>1.4</v>
      </c>
      <c r="D10" s="254">
        <v>1.4</v>
      </c>
      <c r="E10" s="254">
        <v>1.4</v>
      </c>
      <c r="F10" s="254">
        <v>1.7</v>
      </c>
      <c r="G10" s="254">
        <v>1.9</v>
      </c>
      <c r="H10" s="257">
        <v>2</v>
      </c>
      <c r="K10" s="254"/>
      <c r="L10" s="254"/>
      <c r="M10" s="254"/>
      <c r="N10" s="254"/>
      <c r="O10" s="254"/>
      <c r="P10" s="254"/>
      <c r="Q10" s="171"/>
      <c r="R10" s="171"/>
      <c r="S10" s="171"/>
      <c r="T10" s="171"/>
      <c r="U10" s="171"/>
      <c r="V10" s="171"/>
      <c r="W10" s="171"/>
      <c r="X10" s="171"/>
    </row>
    <row r="11" spans="1:24" ht="12.75" customHeight="1" x14ac:dyDescent="0.2">
      <c r="A11" s="187"/>
      <c r="B11" s="253" t="s">
        <v>238</v>
      </c>
      <c r="C11" s="254">
        <v>2.9</v>
      </c>
      <c r="D11" s="254">
        <v>2.9</v>
      </c>
      <c r="E11" s="254">
        <v>3.2</v>
      </c>
      <c r="F11" s="254">
        <v>3.8</v>
      </c>
      <c r="G11" s="254">
        <v>4.0999999999999996</v>
      </c>
      <c r="H11" s="257">
        <v>4.3</v>
      </c>
      <c r="K11" s="254"/>
      <c r="L11" s="254"/>
      <c r="M11" s="254"/>
      <c r="N11" s="254"/>
      <c r="O11" s="254"/>
      <c r="P11" s="254"/>
      <c r="Q11" s="171"/>
      <c r="R11" s="171"/>
      <c r="S11" s="171"/>
      <c r="T11" s="171"/>
      <c r="U11" s="171"/>
      <c r="V11" s="171"/>
      <c r="W11" s="171"/>
      <c r="X11" s="171"/>
    </row>
    <row r="12" spans="1:24" ht="12.75" customHeight="1" x14ac:dyDescent="0.2">
      <c r="A12" s="187"/>
      <c r="B12" s="253" t="s">
        <v>239</v>
      </c>
      <c r="C12" s="254">
        <v>2.2999999999999998</v>
      </c>
      <c r="D12" s="254">
        <v>2.4</v>
      </c>
      <c r="E12" s="254">
        <v>2.8</v>
      </c>
      <c r="F12" s="254">
        <v>3.6</v>
      </c>
      <c r="G12" s="254">
        <v>3.9</v>
      </c>
      <c r="H12" s="257">
        <v>4.0999999999999996</v>
      </c>
      <c r="K12" s="254"/>
      <c r="L12" s="254"/>
      <c r="M12" s="254"/>
      <c r="N12" s="254"/>
      <c r="O12" s="254"/>
      <c r="P12" s="254"/>
      <c r="Q12" s="171"/>
      <c r="R12" s="171"/>
      <c r="S12" s="171"/>
      <c r="T12" s="171"/>
      <c r="U12" s="171"/>
      <c r="V12" s="171"/>
      <c r="W12" s="171"/>
      <c r="X12" s="171"/>
    </row>
    <row r="13" spans="1:24" ht="12.75" customHeight="1" x14ac:dyDescent="0.2">
      <c r="A13" s="187"/>
      <c r="B13" s="253" t="s">
        <v>240</v>
      </c>
      <c r="C13" s="254">
        <v>2.1</v>
      </c>
      <c r="D13" s="254">
        <v>1.9</v>
      </c>
      <c r="E13" s="254">
        <v>2.2999999999999998</v>
      </c>
      <c r="F13" s="254">
        <v>3.2</v>
      </c>
      <c r="G13" s="254">
        <v>3.7</v>
      </c>
      <c r="H13" s="257">
        <v>4</v>
      </c>
      <c r="K13" s="254"/>
      <c r="L13" s="254"/>
      <c r="M13" s="254"/>
      <c r="N13" s="254"/>
      <c r="O13" s="254"/>
      <c r="P13" s="254"/>
      <c r="Q13" s="171"/>
      <c r="R13" s="171"/>
      <c r="S13" s="171"/>
      <c r="T13" s="171"/>
      <c r="U13" s="171"/>
      <c r="V13" s="171"/>
      <c r="W13" s="171"/>
      <c r="X13" s="171"/>
    </row>
    <row r="14" spans="1:24" ht="12.75" customHeight="1" x14ac:dyDescent="0.2">
      <c r="A14" s="187"/>
      <c r="B14" s="253" t="s">
        <v>241</v>
      </c>
      <c r="C14" s="254">
        <v>5</v>
      </c>
      <c r="D14" s="254">
        <v>4.5</v>
      </c>
      <c r="E14" s="254">
        <v>4.4000000000000004</v>
      </c>
      <c r="F14" s="254">
        <v>4.0999999999999996</v>
      </c>
      <c r="G14" s="254">
        <v>4.0999999999999996</v>
      </c>
      <c r="H14" s="257">
        <v>4.2</v>
      </c>
      <c r="K14" s="254"/>
      <c r="L14" s="254"/>
      <c r="M14" s="254"/>
      <c r="N14" s="254"/>
      <c r="O14" s="254"/>
      <c r="P14" s="254"/>
      <c r="Q14" s="171"/>
      <c r="R14" s="171"/>
      <c r="S14" s="171"/>
      <c r="T14" s="171"/>
      <c r="U14" s="171"/>
      <c r="V14" s="171"/>
      <c r="W14" s="171"/>
      <c r="X14" s="171"/>
    </row>
    <row r="15" spans="1:24" ht="12.75" customHeight="1" x14ac:dyDescent="0.2">
      <c r="A15" s="187"/>
      <c r="B15" s="253" t="s">
        <v>242</v>
      </c>
      <c r="C15" s="254">
        <v>5.2</v>
      </c>
      <c r="D15" s="254">
        <v>3.8</v>
      </c>
      <c r="E15" s="254">
        <v>2.1</v>
      </c>
      <c r="F15" s="254">
        <v>1.9</v>
      </c>
      <c r="G15" s="254">
        <v>1.5</v>
      </c>
      <c r="H15" s="257">
        <v>1.3</v>
      </c>
      <c r="K15" s="254"/>
      <c r="L15" s="254"/>
      <c r="M15" s="254"/>
      <c r="N15" s="254"/>
      <c r="O15" s="254"/>
      <c r="P15" s="254"/>
      <c r="Q15" s="171"/>
      <c r="R15" s="171"/>
      <c r="S15" s="171"/>
      <c r="T15" s="171"/>
      <c r="U15" s="171"/>
      <c r="V15" s="171"/>
      <c r="W15" s="171"/>
      <c r="X15" s="171"/>
    </row>
    <row r="16" spans="1:24" ht="6.75" customHeight="1" x14ac:dyDescent="0.2">
      <c r="A16" s="187"/>
      <c r="B16" s="253"/>
      <c r="C16" s="253"/>
      <c r="D16" s="253"/>
      <c r="E16" s="253"/>
      <c r="F16" s="253"/>
      <c r="G16" s="253"/>
      <c r="H16" s="253"/>
      <c r="Q16" s="171"/>
      <c r="R16" s="171"/>
      <c r="S16" s="171"/>
      <c r="T16" s="171"/>
      <c r="U16" s="171"/>
      <c r="V16" s="171"/>
      <c r="W16" s="171"/>
      <c r="X16" s="171"/>
    </row>
    <row r="17" spans="1:24" ht="12" customHeight="1" x14ac:dyDescent="0.2">
      <c r="A17" s="187"/>
      <c r="Q17" s="171"/>
      <c r="R17" s="171"/>
      <c r="S17" s="171"/>
      <c r="T17" s="171"/>
      <c r="U17" s="171"/>
      <c r="V17" s="171"/>
      <c r="W17" s="171"/>
      <c r="X17" s="171"/>
    </row>
    <row r="18" spans="1:24" ht="12" customHeight="1" x14ac:dyDescent="0.2">
      <c r="B18" s="172" t="s">
        <v>385</v>
      </c>
      <c r="C18" s="258"/>
      <c r="Q18" s="171"/>
      <c r="R18" s="171"/>
      <c r="S18" s="171"/>
      <c r="T18" s="171"/>
      <c r="U18" s="171"/>
      <c r="V18" s="171"/>
      <c r="W18" s="171"/>
      <c r="X18" s="171"/>
    </row>
    <row r="19" spans="1:24" ht="13.5" x14ac:dyDescent="0.2">
      <c r="B19" s="172" t="s">
        <v>386</v>
      </c>
      <c r="C19" s="258"/>
    </row>
    <row r="21" spans="1:24" x14ac:dyDescent="0.2">
      <c r="D21" s="259"/>
      <c r="E21" s="259"/>
      <c r="F21" s="259"/>
      <c r="G21" s="259"/>
      <c r="H21" s="259"/>
    </row>
    <row r="22" spans="1:24" x14ac:dyDescent="0.2">
      <c r="D22" s="260"/>
      <c r="E22" s="260"/>
      <c r="F22" s="260"/>
      <c r="G22" s="260"/>
      <c r="H22" s="260"/>
    </row>
    <row r="23" spans="1:24" x14ac:dyDescent="0.2">
      <c r="H23" s="259"/>
    </row>
  </sheetData>
  <mergeCells count="1">
    <mergeCell ref="B5:B6"/>
  </mergeCells>
  <pageMargins left="0.70866141732283472" right="0.70866141732283472" top="0.74803149606299213" bottom="0.74803149606299213" header="0.31496062992125984" footer="0.31496062992125984"/>
  <pageSetup paperSize="9" scale="71"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I27"/>
  <sheetViews>
    <sheetView showGridLines="0" zoomScaleNormal="100" workbookViewId="0">
      <selection activeCell="K17" sqref="K17"/>
    </sheetView>
  </sheetViews>
  <sheetFormatPr defaultRowHeight="15" x14ac:dyDescent="0.25"/>
  <cols>
    <col min="1" max="1" width="2.28515625" customWidth="1"/>
    <col min="2" max="2" width="19" customWidth="1"/>
    <col min="3" max="3" width="10" bestFit="1" customWidth="1"/>
    <col min="4" max="4" width="12.7109375" bestFit="1" customWidth="1"/>
    <col min="6" max="6" width="12.28515625" bestFit="1" customWidth="1"/>
    <col min="7" max="7" width="9.28515625" bestFit="1" customWidth="1"/>
    <col min="9" max="9" width="10.85546875" customWidth="1"/>
  </cols>
  <sheetData>
    <row r="1" spans="2:9" ht="15.75" x14ac:dyDescent="0.25">
      <c r="B1" s="261" t="s">
        <v>243</v>
      </c>
      <c r="C1" s="261"/>
      <c r="D1" s="262"/>
      <c r="E1" s="263"/>
      <c r="F1" s="263"/>
      <c r="G1" s="263"/>
      <c r="H1" s="263"/>
      <c r="I1" s="263"/>
    </row>
    <row r="2" spans="2:9" x14ac:dyDescent="0.25">
      <c r="B2" s="264" t="s">
        <v>244</v>
      </c>
      <c r="C2" s="264"/>
      <c r="D2" s="262"/>
      <c r="E2" s="263"/>
      <c r="F2" s="263"/>
      <c r="G2" s="263"/>
      <c r="H2" s="263"/>
      <c r="I2" s="263"/>
    </row>
    <row r="4" spans="2:9" x14ac:dyDescent="0.25">
      <c r="B4" s="265" t="s">
        <v>71</v>
      </c>
      <c r="C4" s="266" t="s">
        <v>138</v>
      </c>
      <c r="D4" s="267" t="s">
        <v>245</v>
      </c>
    </row>
    <row r="5" spans="2:9" ht="16.5" x14ac:dyDescent="0.3">
      <c r="B5" s="268" t="s">
        <v>246</v>
      </c>
      <c r="C5" s="269">
        <v>56747</v>
      </c>
      <c r="D5" s="65">
        <v>30.023120347493006</v>
      </c>
    </row>
    <row r="6" spans="2:9" ht="16.5" x14ac:dyDescent="0.3">
      <c r="B6" s="268" t="s">
        <v>247</v>
      </c>
      <c r="C6" s="269">
        <v>54681</v>
      </c>
      <c r="D6" s="65">
        <v>28.854647634627057</v>
      </c>
    </row>
    <row r="7" spans="2:9" ht="16.5" x14ac:dyDescent="0.3">
      <c r="B7" s="268" t="s">
        <v>248</v>
      </c>
      <c r="C7" s="269">
        <v>50744</v>
      </c>
      <c r="D7" s="65">
        <v>25.794120786673918</v>
      </c>
    </row>
    <row r="8" spans="2:9" ht="16.5" x14ac:dyDescent="0.3">
      <c r="B8" s="268" t="s">
        <v>249</v>
      </c>
      <c r="C8" s="269">
        <v>51557</v>
      </c>
      <c r="D8" s="65">
        <v>25.051505315737305</v>
      </c>
    </row>
    <row r="9" spans="2:9" ht="16.5" x14ac:dyDescent="0.3">
      <c r="B9" s="268" t="s">
        <v>250</v>
      </c>
      <c r="C9" s="269">
        <v>55081</v>
      </c>
      <c r="D9" s="65">
        <v>25.604540679242476</v>
      </c>
    </row>
    <row r="10" spans="2:9" ht="16.5" x14ac:dyDescent="0.3">
      <c r="B10" s="268" t="s">
        <v>251</v>
      </c>
      <c r="C10" s="269">
        <v>58651</v>
      </c>
      <c r="D10" s="65">
        <v>26.811027761397348</v>
      </c>
    </row>
    <row r="11" spans="2:9" ht="16.5" x14ac:dyDescent="0.3">
      <c r="B11" s="268" t="s">
        <v>252</v>
      </c>
      <c r="C11" s="269">
        <v>61563</v>
      </c>
      <c r="D11" s="65">
        <v>26.014367208958376</v>
      </c>
    </row>
    <row r="12" spans="2:9" ht="16.5" x14ac:dyDescent="0.3">
      <c r="B12" s="268" t="s">
        <v>253</v>
      </c>
      <c r="C12" s="269">
        <v>66636</v>
      </c>
      <c r="D12" s="65">
        <v>27.196258249360255</v>
      </c>
    </row>
    <row r="13" spans="2:9" ht="16.5" x14ac:dyDescent="0.3">
      <c r="B13" s="268" t="s">
        <v>254</v>
      </c>
      <c r="C13" s="269">
        <v>70445</v>
      </c>
      <c r="D13" s="65">
        <v>27.33223143061117</v>
      </c>
    </row>
    <row r="14" spans="2:9" ht="16.5" x14ac:dyDescent="0.3">
      <c r="B14" s="268" t="s">
        <v>108</v>
      </c>
      <c r="C14" s="269">
        <v>75644</v>
      </c>
      <c r="D14" s="65">
        <v>27.585150609000074</v>
      </c>
    </row>
    <row r="15" spans="2:9" ht="16.5" x14ac:dyDescent="0.3">
      <c r="B15" s="268" t="s">
        <v>109</v>
      </c>
      <c r="C15" s="269">
        <v>79537</v>
      </c>
      <c r="D15" s="65">
        <v>27.330424025840149</v>
      </c>
    </row>
    <row r="16" spans="2:9" ht="16.5" x14ac:dyDescent="0.3">
      <c r="B16" s="268" t="s">
        <v>110</v>
      </c>
      <c r="C16" s="269">
        <v>83901</v>
      </c>
      <c r="D16" s="65">
        <v>27.54546260395087</v>
      </c>
    </row>
    <row r="17" spans="1:5" ht="16.5" x14ac:dyDescent="0.3">
      <c r="B17" s="268" t="s">
        <v>111</v>
      </c>
      <c r="C17" s="269">
        <v>89033</v>
      </c>
      <c r="D17" s="65">
        <v>27.825334170909237</v>
      </c>
    </row>
    <row r="18" spans="1:5" ht="16.5" x14ac:dyDescent="0.3">
      <c r="B18" s="268" t="s">
        <v>112</v>
      </c>
      <c r="C18" s="269">
        <v>93929</v>
      </c>
      <c r="D18" s="65">
        <v>28.061878400219886</v>
      </c>
    </row>
    <row r="19" spans="1:5" ht="16.5" x14ac:dyDescent="0.3">
      <c r="B19" s="268" t="s">
        <v>113</v>
      </c>
      <c r="C19" s="269">
        <v>99018</v>
      </c>
      <c r="D19" s="65">
        <v>28.307679992681368</v>
      </c>
    </row>
    <row r="27" spans="1:5" x14ac:dyDescent="0.25">
      <c r="A27" s="270">
        <v>23374</v>
      </c>
      <c r="B27" s="271"/>
      <c r="D27" s="270"/>
      <c r="E27" s="271"/>
    </row>
  </sheetData>
  <pageMargins left="0.70866141732283472" right="0.70866141732283472" top="0.74803149606299213" bottom="0.74803149606299213" header="0.31496062992125984" footer="0.31496062992125984"/>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T24"/>
  <sheetViews>
    <sheetView showGridLines="0" zoomScaleNormal="100" workbookViewId="0">
      <selection activeCell="K17" sqref="K17"/>
    </sheetView>
  </sheetViews>
  <sheetFormatPr defaultRowHeight="15" x14ac:dyDescent="0.25"/>
  <cols>
    <col min="1" max="1" width="2.28515625" customWidth="1"/>
    <col min="2" max="2" width="19" customWidth="1"/>
    <col min="3" max="4" width="16.7109375" customWidth="1"/>
    <col min="5" max="5" width="9.5703125" bestFit="1" customWidth="1"/>
    <col min="7" max="7" width="9.28515625" bestFit="1" customWidth="1"/>
    <col min="14" max="14" width="16.28515625" bestFit="1" customWidth="1"/>
  </cols>
  <sheetData>
    <row r="1" spans="2:20" ht="15.75" x14ac:dyDescent="0.25">
      <c r="B1" s="261" t="s">
        <v>255</v>
      </c>
      <c r="C1" s="261"/>
      <c r="D1" s="262"/>
      <c r="E1" s="262"/>
      <c r="F1" s="263"/>
      <c r="G1" s="263"/>
    </row>
    <row r="2" spans="2:20" x14ac:dyDescent="0.25">
      <c r="B2" s="264" t="s">
        <v>244</v>
      </c>
      <c r="C2" s="264"/>
      <c r="D2" s="262"/>
      <c r="E2" s="262"/>
      <c r="F2" s="263"/>
      <c r="G2" s="263"/>
    </row>
    <row r="3" spans="2:20" s="198" customFormat="1" x14ac:dyDescent="0.25">
      <c r="B3" s="272"/>
      <c r="E3" s="263"/>
      <c r="F3" s="263"/>
      <c r="G3" s="263"/>
      <c r="N3"/>
      <c r="O3"/>
      <c r="P3"/>
      <c r="Q3"/>
      <c r="R3"/>
      <c r="S3"/>
      <c r="T3"/>
    </row>
    <row r="4" spans="2:20" s="198" customFormat="1" x14ac:dyDescent="0.25">
      <c r="B4" s="272"/>
      <c r="C4" s="272" t="s">
        <v>256</v>
      </c>
      <c r="D4" s="272" t="s">
        <v>256</v>
      </c>
      <c r="E4" s="263"/>
      <c r="F4" s="263"/>
      <c r="G4" s="263"/>
      <c r="N4"/>
      <c r="O4"/>
      <c r="P4"/>
      <c r="Q4"/>
      <c r="R4"/>
      <c r="S4"/>
      <c r="T4"/>
    </row>
    <row r="5" spans="2:20" x14ac:dyDescent="0.25">
      <c r="B5" s="265" t="s">
        <v>71</v>
      </c>
      <c r="C5" s="266" t="s">
        <v>257</v>
      </c>
      <c r="D5" s="267" t="s">
        <v>258</v>
      </c>
    </row>
    <row r="6" spans="2:20" ht="16.5" x14ac:dyDescent="0.3">
      <c r="B6" s="268">
        <v>2008</v>
      </c>
      <c r="C6" s="273">
        <v>6.1</v>
      </c>
      <c r="D6" s="273">
        <v>7.7</v>
      </c>
      <c r="F6" s="274"/>
      <c r="G6" s="274"/>
      <c r="I6" t="s">
        <v>70</v>
      </c>
    </row>
    <row r="7" spans="2:20" ht="16.5" x14ac:dyDescent="0.3">
      <c r="B7" s="268">
        <v>2009</v>
      </c>
      <c r="C7" s="273">
        <v>-3.6</v>
      </c>
      <c r="D7" s="273">
        <v>0.3</v>
      </c>
      <c r="F7" s="274"/>
      <c r="G7" s="274"/>
    </row>
    <row r="8" spans="2:20" ht="16.5" x14ac:dyDescent="0.3">
      <c r="B8" s="268">
        <v>2010</v>
      </c>
      <c r="C8" s="273">
        <v>-7.2</v>
      </c>
      <c r="D8" s="273">
        <v>3.8</v>
      </c>
      <c r="F8" s="274"/>
      <c r="G8" s="274"/>
    </row>
    <row r="9" spans="2:20" ht="16.5" x14ac:dyDescent="0.3">
      <c r="B9" s="268">
        <v>2011</v>
      </c>
      <c r="C9" s="273">
        <v>1.6</v>
      </c>
      <c r="D9" s="273">
        <v>4.5999999999999996</v>
      </c>
      <c r="F9" s="274"/>
      <c r="G9" s="274"/>
    </row>
    <row r="10" spans="2:20" ht="16.5" x14ac:dyDescent="0.3">
      <c r="B10" s="268">
        <v>2012</v>
      </c>
      <c r="C10" s="273">
        <v>6.8</v>
      </c>
      <c r="D10" s="273">
        <v>4.5</v>
      </c>
      <c r="F10" s="274"/>
      <c r="G10" s="274"/>
    </row>
    <row r="11" spans="2:20" ht="16.5" x14ac:dyDescent="0.3">
      <c r="B11" s="268">
        <v>2013</v>
      </c>
      <c r="C11" s="273">
        <v>6.5</v>
      </c>
      <c r="D11" s="273">
        <v>1.7</v>
      </c>
      <c r="F11" s="274"/>
      <c r="G11" s="274"/>
    </row>
    <row r="12" spans="2:20" ht="16.5" x14ac:dyDescent="0.3">
      <c r="B12" s="268">
        <v>2014</v>
      </c>
      <c r="C12" s="273">
        <v>5</v>
      </c>
      <c r="D12" s="273">
        <v>8.1999999999999993</v>
      </c>
      <c r="F12" s="274"/>
      <c r="G12" s="274"/>
      <c r="H12" s="275"/>
    </row>
    <row r="13" spans="2:20" ht="16.5" x14ac:dyDescent="0.3">
      <c r="B13" s="268">
        <v>2015</v>
      </c>
      <c r="C13" s="273">
        <v>8.1999999999999993</v>
      </c>
      <c r="D13" s="273">
        <v>3.5</v>
      </c>
      <c r="F13" s="274"/>
      <c r="G13" s="274"/>
    </row>
    <row r="14" spans="2:20" ht="16.5" x14ac:dyDescent="0.3">
      <c r="B14" s="268">
        <v>2016</v>
      </c>
      <c r="C14" s="273">
        <v>5.7</v>
      </c>
      <c r="D14" s="273">
        <v>5.2</v>
      </c>
      <c r="F14" s="274"/>
      <c r="G14" s="274"/>
    </row>
    <row r="15" spans="2:20" ht="16.5" x14ac:dyDescent="0.3">
      <c r="B15" s="268">
        <v>2017</v>
      </c>
      <c r="C15" s="273">
        <v>7.4</v>
      </c>
      <c r="D15" s="273">
        <v>6.4</v>
      </c>
      <c r="F15" s="274"/>
      <c r="G15" s="274"/>
    </row>
    <row r="16" spans="2:20" ht="16.5" x14ac:dyDescent="0.3">
      <c r="B16" s="268">
        <v>2018</v>
      </c>
      <c r="C16" s="273">
        <v>5.0999999999999996</v>
      </c>
      <c r="D16" s="273">
        <v>6.1</v>
      </c>
      <c r="F16" s="274"/>
      <c r="G16" s="274"/>
    </row>
    <row r="17" spans="2:13" ht="16.5" x14ac:dyDescent="0.3">
      <c r="B17" s="268">
        <v>2019</v>
      </c>
      <c r="C17" s="273">
        <v>5.5</v>
      </c>
      <c r="D17" s="273">
        <v>4.7</v>
      </c>
      <c r="F17" s="274"/>
      <c r="G17" s="274"/>
      <c r="H17" s="275"/>
      <c r="M17" s="276"/>
    </row>
    <row r="18" spans="2:13" ht="16.5" x14ac:dyDescent="0.3">
      <c r="B18" s="268">
        <v>2020</v>
      </c>
      <c r="C18" s="273">
        <v>6.1</v>
      </c>
      <c r="D18" s="273">
        <v>5</v>
      </c>
      <c r="F18" s="274"/>
      <c r="G18" s="274"/>
      <c r="H18" s="275"/>
      <c r="M18" s="276"/>
    </row>
    <row r="19" spans="2:13" ht="16.5" x14ac:dyDescent="0.3">
      <c r="B19" s="268">
        <v>2021</v>
      </c>
      <c r="C19" s="273">
        <v>5.5</v>
      </c>
      <c r="D19" s="273">
        <v>4.5999999999999996</v>
      </c>
      <c r="F19" s="274"/>
      <c r="G19" s="274"/>
      <c r="H19" s="275"/>
      <c r="M19" s="276"/>
    </row>
    <row r="20" spans="2:13" ht="16.5" x14ac:dyDescent="0.3">
      <c r="B20" s="268">
        <v>2022</v>
      </c>
      <c r="C20" s="273">
        <v>5.4</v>
      </c>
      <c r="D20" s="273">
        <v>4.5</v>
      </c>
      <c r="F20" s="274"/>
      <c r="G20" s="274"/>
      <c r="H20" s="275"/>
      <c r="M20" s="276"/>
    </row>
    <row r="22" spans="2:13" ht="16.5" x14ac:dyDescent="0.3">
      <c r="G22" s="277"/>
    </row>
    <row r="23" spans="2:13" ht="16.5" x14ac:dyDescent="0.3">
      <c r="G23" s="277"/>
    </row>
    <row r="24" spans="2:13" x14ac:dyDescent="0.25">
      <c r="G24" s="274"/>
    </row>
  </sheetData>
  <pageMargins left="0.70866141732283472" right="0.70866141732283472" top="0.74803149606299213" bottom="0.74803149606299213" header="0.31496062992125984" footer="0.31496062992125984"/>
  <pageSetup paperSize="9" scale="87"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D19"/>
  <sheetViews>
    <sheetView showGridLines="0" zoomScaleNormal="100" workbookViewId="0">
      <selection activeCell="K17" sqref="K17"/>
    </sheetView>
  </sheetViews>
  <sheetFormatPr defaultRowHeight="15" x14ac:dyDescent="0.25"/>
  <cols>
    <col min="1" max="1" width="2.28515625" customWidth="1"/>
    <col min="2" max="2" width="19" customWidth="1"/>
    <col min="3" max="3" width="10" bestFit="1" customWidth="1"/>
    <col min="4" max="4" width="12.7109375" bestFit="1" customWidth="1"/>
  </cols>
  <sheetData>
    <row r="1" spans="2:4" ht="15.75" x14ac:dyDescent="0.25">
      <c r="B1" s="261" t="s">
        <v>259</v>
      </c>
      <c r="C1" s="261"/>
      <c r="D1" s="262"/>
    </row>
    <row r="2" spans="2:4" x14ac:dyDescent="0.25">
      <c r="B2" s="264" t="s">
        <v>244</v>
      </c>
      <c r="C2" s="264"/>
      <c r="D2" s="262"/>
    </row>
    <row r="4" spans="2:4" x14ac:dyDescent="0.25">
      <c r="B4" s="265" t="s">
        <v>71</v>
      </c>
      <c r="C4" s="266" t="s">
        <v>138</v>
      </c>
      <c r="D4" s="267" t="s">
        <v>245</v>
      </c>
    </row>
    <row r="5" spans="2:4" ht="16.5" x14ac:dyDescent="0.3">
      <c r="B5" s="268">
        <v>2008</v>
      </c>
      <c r="C5" s="269">
        <v>56753</v>
      </c>
      <c r="D5" s="65">
        <v>30.026294765913097</v>
      </c>
    </row>
    <row r="6" spans="2:4" ht="16.5" x14ac:dyDescent="0.3">
      <c r="B6" s="268">
        <v>2009</v>
      </c>
      <c r="C6" s="269">
        <v>63711</v>
      </c>
      <c r="D6" s="65">
        <v>33.619693411783331</v>
      </c>
    </row>
    <row r="7" spans="2:4" ht="16.5" x14ac:dyDescent="0.3">
      <c r="B7" s="268">
        <v>2010</v>
      </c>
      <c r="C7" s="269">
        <v>63554</v>
      </c>
      <c r="D7" s="65">
        <v>32.305682494014548</v>
      </c>
    </row>
    <row r="8" spans="2:4" ht="16.5" x14ac:dyDescent="0.3">
      <c r="B8" s="268">
        <v>2011</v>
      </c>
      <c r="C8" s="269">
        <v>70099</v>
      </c>
      <c r="D8" s="65">
        <v>34.061048376124859</v>
      </c>
    </row>
    <row r="9" spans="2:4" ht="16.5" x14ac:dyDescent="0.3">
      <c r="B9" s="268">
        <v>2012</v>
      </c>
      <c r="C9" s="269">
        <v>68939</v>
      </c>
      <c r="D9" s="65">
        <v>32.046466656130015</v>
      </c>
    </row>
    <row r="10" spans="2:4" ht="16.5" x14ac:dyDescent="0.3">
      <c r="B10" s="268">
        <v>2013</v>
      </c>
      <c r="C10" s="269">
        <v>69962</v>
      </c>
      <c r="D10" s="65">
        <v>31.981605160063449</v>
      </c>
    </row>
    <row r="11" spans="2:4" ht="16.5" x14ac:dyDescent="0.3">
      <c r="B11" s="268">
        <v>2014</v>
      </c>
      <c r="C11" s="269">
        <v>71174</v>
      </c>
      <c r="D11" s="65">
        <v>30.075639129516162</v>
      </c>
    </row>
    <row r="12" spans="2:4" ht="16.5" x14ac:dyDescent="0.3">
      <c r="B12" s="268">
        <v>2015</v>
      </c>
      <c r="C12" s="269">
        <v>72363</v>
      </c>
      <c r="D12" s="65">
        <v>29.533628004358846</v>
      </c>
    </row>
    <row r="13" spans="2:4" ht="16.5" x14ac:dyDescent="0.3">
      <c r="B13" s="268">
        <v>2016</v>
      </c>
      <c r="C13" s="269">
        <v>73929</v>
      </c>
      <c r="D13" s="65">
        <v>28.684002234844957</v>
      </c>
    </row>
    <row r="14" spans="2:4" ht="16.5" x14ac:dyDescent="0.3">
      <c r="B14" s="268">
        <v>2017</v>
      </c>
      <c r="C14" s="269">
        <v>76339</v>
      </c>
      <c r="D14" s="65">
        <v>27.838596747137334</v>
      </c>
    </row>
    <row r="15" spans="2:4" ht="16.5" x14ac:dyDescent="0.3">
      <c r="B15" s="268">
        <v>2018</v>
      </c>
      <c r="C15" s="269">
        <v>81720</v>
      </c>
      <c r="D15" s="65">
        <v>28.08054429248849</v>
      </c>
    </row>
    <row r="16" spans="2:4" ht="16.5" x14ac:dyDescent="0.3">
      <c r="B16" s="268">
        <v>2019</v>
      </c>
      <c r="C16" s="269">
        <v>86720</v>
      </c>
      <c r="D16" s="65">
        <v>28.470965983893155</v>
      </c>
    </row>
    <row r="17" spans="2:4" ht="16.5" x14ac:dyDescent="0.3">
      <c r="B17" s="268">
        <v>2020</v>
      </c>
      <c r="C17" s="269">
        <v>90075</v>
      </c>
      <c r="D17" s="65">
        <v>28.150988683349425</v>
      </c>
    </row>
    <row r="18" spans="2:4" ht="16.5" x14ac:dyDescent="0.3">
      <c r="B18" s="268">
        <v>2021</v>
      </c>
      <c r="C18" s="269">
        <v>94715</v>
      </c>
      <c r="D18" s="65">
        <v>28.296700834426286</v>
      </c>
    </row>
    <row r="19" spans="2:4" ht="16.5" x14ac:dyDescent="0.3">
      <c r="B19" s="268" t="s">
        <v>113</v>
      </c>
      <c r="C19" s="269">
        <v>98108</v>
      </c>
      <c r="D19" s="65">
        <v>28.047525386515414</v>
      </c>
    </row>
  </sheetData>
  <pageMargins left="0.70866141732283472" right="0.70866141732283472" top="0.74803149606299213" bottom="0.74803149606299213" header="0.31496062992125984" footer="0.31496062992125984"/>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G38"/>
  <sheetViews>
    <sheetView showGridLines="0" zoomScaleNormal="100" workbookViewId="0">
      <selection activeCell="I9" sqref="I9"/>
    </sheetView>
  </sheetViews>
  <sheetFormatPr defaultRowHeight="15" x14ac:dyDescent="0.25"/>
  <cols>
    <col min="1" max="1" width="2.28515625" customWidth="1"/>
    <col min="2" max="2" width="38.140625" customWidth="1"/>
    <col min="3" max="7" width="15.42578125" customWidth="1"/>
  </cols>
  <sheetData>
    <row r="1" spans="2:7" ht="15.75" x14ac:dyDescent="0.25">
      <c r="B1" s="261" t="s">
        <v>396</v>
      </c>
      <c r="C1" s="261"/>
      <c r="D1" s="262"/>
      <c r="E1" s="262"/>
      <c r="F1" s="262"/>
      <c r="G1" s="262"/>
    </row>
    <row r="2" spans="2:7" x14ac:dyDescent="0.25">
      <c r="B2" s="264" t="s">
        <v>244</v>
      </c>
      <c r="C2" s="264"/>
      <c r="D2" s="262"/>
      <c r="E2" s="262"/>
      <c r="F2" s="262"/>
      <c r="G2" s="262"/>
    </row>
    <row r="4" spans="2:7" x14ac:dyDescent="0.25">
      <c r="C4" s="201"/>
      <c r="D4" s="201"/>
      <c r="E4" s="201"/>
      <c r="F4" s="201"/>
    </row>
    <row r="5" spans="2:7" ht="16.5" x14ac:dyDescent="0.3">
      <c r="B5" s="268"/>
      <c r="C5" s="278" t="s">
        <v>109</v>
      </c>
      <c r="D5" s="278" t="s">
        <v>110</v>
      </c>
      <c r="E5" s="278" t="s">
        <v>111</v>
      </c>
      <c r="F5" s="278" t="s">
        <v>112</v>
      </c>
      <c r="G5" s="278" t="s">
        <v>113</v>
      </c>
    </row>
    <row r="6" spans="2:7" ht="16.5" x14ac:dyDescent="0.3">
      <c r="B6" s="268" t="s">
        <v>260</v>
      </c>
      <c r="C6" s="279">
        <v>119</v>
      </c>
      <c r="D6" s="279">
        <v>2576</v>
      </c>
      <c r="E6" s="279">
        <v>2757</v>
      </c>
      <c r="F6" s="279">
        <v>3132</v>
      </c>
      <c r="G6" s="279">
        <v>3532</v>
      </c>
    </row>
    <row r="7" spans="2:7" ht="16.5" x14ac:dyDescent="0.3">
      <c r="B7" s="268" t="s">
        <v>261</v>
      </c>
      <c r="C7" s="279">
        <v>0</v>
      </c>
      <c r="D7" s="279">
        <v>0</v>
      </c>
      <c r="E7" s="279">
        <v>2349</v>
      </c>
      <c r="F7" s="279">
        <v>4747</v>
      </c>
      <c r="G7" s="279">
        <v>7145</v>
      </c>
    </row>
    <row r="8" spans="2:7" ht="16.5" x14ac:dyDescent="0.3">
      <c r="B8" s="268" t="s">
        <v>262</v>
      </c>
      <c r="C8" s="279">
        <v>290</v>
      </c>
      <c r="D8" s="279">
        <v>1760</v>
      </c>
      <c r="E8" s="279">
        <v>1922</v>
      </c>
      <c r="F8" s="279">
        <v>2159</v>
      </c>
      <c r="G8" s="279">
        <v>2281</v>
      </c>
    </row>
    <row r="9" spans="2:7" ht="16.5" x14ac:dyDescent="0.3">
      <c r="B9" s="268" t="s">
        <v>263</v>
      </c>
      <c r="C9" s="279">
        <v>1643</v>
      </c>
      <c r="D9" s="279">
        <v>1901</v>
      </c>
      <c r="E9" s="279">
        <v>1859</v>
      </c>
      <c r="F9" s="279">
        <v>1944</v>
      </c>
      <c r="G9" s="279">
        <v>1944</v>
      </c>
    </row>
    <row r="10" spans="2:7" ht="16.5" x14ac:dyDescent="0.3">
      <c r="B10" s="268" t="s">
        <v>264</v>
      </c>
      <c r="C10" s="279">
        <v>348</v>
      </c>
      <c r="D10" s="279">
        <v>389</v>
      </c>
      <c r="E10" s="279">
        <v>413</v>
      </c>
      <c r="F10" s="279">
        <v>392</v>
      </c>
      <c r="G10" s="279">
        <v>392</v>
      </c>
    </row>
    <row r="11" spans="2:7" ht="16.5" x14ac:dyDescent="0.3">
      <c r="B11" s="268" t="s">
        <v>265</v>
      </c>
      <c r="C11" s="269">
        <v>-50</v>
      </c>
      <c r="D11" s="269">
        <v>-126</v>
      </c>
      <c r="E11" s="269">
        <v>-176</v>
      </c>
      <c r="F11" s="269">
        <v>-12</v>
      </c>
      <c r="G11" s="269">
        <v>-240</v>
      </c>
    </row>
    <row r="12" spans="2:7" ht="16.5" x14ac:dyDescent="0.3">
      <c r="B12" s="268" t="s">
        <v>266</v>
      </c>
      <c r="C12" s="269">
        <v>1208</v>
      </c>
      <c r="D12" s="269">
        <v>2841</v>
      </c>
      <c r="E12" s="269">
        <v>3804</v>
      </c>
      <c r="F12" s="269">
        <v>4828</v>
      </c>
      <c r="G12" s="269">
        <v>6154</v>
      </c>
    </row>
    <row r="13" spans="2:7" ht="16.5" x14ac:dyDescent="0.3">
      <c r="B13" s="268" t="s">
        <v>161</v>
      </c>
      <c r="C13" s="269">
        <v>1823</v>
      </c>
      <c r="D13" s="269">
        <v>1040</v>
      </c>
      <c r="E13" s="269">
        <v>808</v>
      </c>
      <c r="F13" s="269">
        <v>1186</v>
      </c>
      <c r="G13" s="269">
        <v>561</v>
      </c>
    </row>
    <row r="14" spans="2:7" ht="16.5" x14ac:dyDescent="0.3">
      <c r="B14" s="268" t="s">
        <v>267</v>
      </c>
      <c r="C14" s="269">
        <v>5381</v>
      </c>
      <c r="D14" s="269">
        <v>10381</v>
      </c>
      <c r="E14" s="269">
        <v>13736</v>
      </c>
      <c r="F14" s="269">
        <v>18376</v>
      </c>
      <c r="G14" s="269">
        <v>21769</v>
      </c>
    </row>
    <row r="38" spans="2:7" ht="16.5" x14ac:dyDescent="0.3">
      <c r="B38" s="280"/>
      <c r="C38" s="281"/>
      <c r="D38" s="281"/>
      <c r="E38" s="281"/>
      <c r="F38" s="281"/>
      <c r="G38" s="281"/>
    </row>
  </sheetData>
  <pageMargins left="0.70866141732283472" right="0.70866141732283472" top="0.74803149606299213" bottom="0.74803149606299213" header="0.31496062992125984" footer="0.31496062992125984"/>
  <pageSetup paperSize="9" scale="49" orientation="landscape" cellComments="asDisplayed"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P18"/>
  <sheetViews>
    <sheetView showGridLines="0" workbookViewId="0">
      <selection activeCell="C17" sqref="C17"/>
    </sheetView>
  </sheetViews>
  <sheetFormatPr defaultColWidth="8.85546875" defaultRowHeight="12.75" x14ac:dyDescent="0.2"/>
  <cols>
    <col min="1" max="1" width="38.5703125" style="282" bestFit="1" customWidth="1"/>
    <col min="2" max="2" width="8.85546875" style="282" customWidth="1"/>
    <col min="3" max="10" width="8.85546875" style="282"/>
    <col min="11" max="16" width="9.5703125" style="282" bestFit="1" customWidth="1"/>
    <col min="17" max="16384" width="8.85546875" style="282"/>
  </cols>
  <sheetData>
    <row r="1" spans="1:16" customFormat="1" ht="15.75" x14ac:dyDescent="0.25">
      <c r="A1" s="261" t="s">
        <v>397</v>
      </c>
      <c r="B1" s="261"/>
      <c r="C1" s="261"/>
      <c r="D1" s="261"/>
      <c r="E1" s="261"/>
      <c r="F1" s="262"/>
      <c r="G1" s="262"/>
      <c r="H1" s="262"/>
      <c r="I1" s="262"/>
      <c r="J1" s="262"/>
      <c r="K1" s="262"/>
      <c r="L1" s="262"/>
      <c r="M1" s="262"/>
      <c r="N1" s="262"/>
      <c r="O1" s="262"/>
      <c r="P1" s="262"/>
    </row>
    <row r="2" spans="1:16" customFormat="1" ht="15" x14ac:dyDescent="0.25">
      <c r="A2" s="264" t="s">
        <v>244</v>
      </c>
      <c r="B2" s="264"/>
      <c r="C2" s="264"/>
      <c r="D2" s="264"/>
      <c r="E2" s="264"/>
      <c r="F2" s="262"/>
      <c r="G2" s="262"/>
      <c r="H2" s="262"/>
      <c r="I2" s="262"/>
      <c r="J2" s="262"/>
      <c r="K2" s="262"/>
      <c r="L2" s="262"/>
      <c r="M2" s="262"/>
      <c r="N2" s="262"/>
      <c r="O2" s="262"/>
      <c r="P2" s="262"/>
    </row>
    <row r="3" spans="1:16" x14ac:dyDescent="0.2">
      <c r="L3" s="283"/>
    </row>
    <row r="4" spans="1:16" x14ac:dyDescent="0.2">
      <c r="A4" s="284" t="s">
        <v>268</v>
      </c>
      <c r="B4" s="285" t="s">
        <v>269</v>
      </c>
      <c r="C4" s="285" t="s">
        <v>270</v>
      </c>
      <c r="D4" s="285" t="s">
        <v>271</v>
      </c>
      <c r="E4" s="285" t="s">
        <v>272</v>
      </c>
      <c r="F4" s="285" t="s">
        <v>273</v>
      </c>
      <c r="G4" s="285" t="s">
        <v>274</v>
      </c>
      <c r="H4" s="285" t="s">
        <v>275</v>
      </c>
      <c r="I4" s="285" t="s">
        <v>276</v>
      </c>
      <c r="J4" s="285" t="s">
        <v>277</v>
      </c>
      <c r="K4" s="285" t="s">
        <v>278</v>
      </c>
      <c r="L4" s="285" t="s">
        <v>279</v>
      </c>
      <c r="M4" s="285" t="s">
        <v>280</v>
      </c>
      <c r="N4" s="285" t="s">
        <v>281</v>
      </c>
      <c r="O4" s="285" t="s">
        <v>282</v>
      </c>
      <c r="P4" s="285" t="s">
        <v>283</v>
      </c>
    </row>
    <row r="5" spans="1:16" ht="16.5" x14ac:dyDescent="0.3">
      <c r="A5" s="284" t="s">
        <v>284</v>
      </c>
      <c r="B5" s="286">
        <v>7348</v>
      </c>
      <c r="C5" s="286">
        <v>7744</v>
      </c>
      <c r="D5" s="286">
        <v>8290</v>
      </c>
      <c r="E5" s="286">
        <v>8830</v>
      </c>
      <c r="F5" s="286">
        <v>9584</v>
      </c>
      <c r="G5" s="286">
        <v>10235</v>
      </c>
      <c r="H5" s="286">
        <v>10913</v>
      </c>
      <c r="I5" s="286">
        <v>11591</v>
      </c>
      <c r="J5" s="286">
        <v>12267</v>
      </c>
      <c r="K5" s="269">
        <v>13043</v>
      </c>
      <c r="L5" s="269">
        <v>13703</v>
      </c>
      <c r="M5" s="269">
        <v>14539</v>
      </c>
      <c r="N5" s="269">
        <v>15439</v>
      </c>
      <c r="O5" s="269">
        <v>16333</v>
      </c>
      <c r="P5" s="269">
        <v>17353</v>
      </c>
    </row>
    <row r="6" spans="1:16" ht="15" x14ac:dyDescent="0.25">
      <c r="A6" s="287" t="s">
        <v>285</v>
      </c>
      <c r="B6" s="288">
        <v>7.9000000000000001E-2</v>
      </c>
      <c r="C6" s="288">
        <v>5.3999999999999999E-2</v>
      </c>
      <c r="D6" s="288">
        <v>7.0000000000000007E-2</v>
      </c>
      <c r="E6" s="288">
        <v>6.5000000000000002E-2</v>
      </c>
      <c r="F6" s="288">
        <v>8.5000000000000006E-2</v>
      </c>
      <c r="G6" s="288">
        <v>6.8000000000000005E-2</v>
      </c>
      <c r="H6" s="288">
        <v>6.6000000000000003E-2</v>
      </c>
      <c r="I6" s="288">
        <v>6.2E-2</v>
      </c>
      <c r="J6" s="288">
        <v>5.8000000000000003E-2</v>
      </c>
      <c r="K6" s="288">
        <v>6.3E-2</v>
      </c>
      <c r="L6" s="288">
        <v>5.0999999999999997E-2</v>
      </c>
      <c r="M6" s="288">
        <v>6.0999999999999999E-2</v>
      </c>
      <c r="N6" s="288">
        <v>6.2E-2</v>
      </c>
      <c r="O6" s="288">
        <v>5.8000000000000003E-2</v>
      </c>
      <c r="P6" s="288">
        <v>6.2E-2</v>
      </c>
    </row>
    <row r="7" spans="1:16" x14ac:dyDescent="0.2">
      <c r="B7" s="289"/>
      <c r="C7" s="289"/>
      <c r="D7" s="289"/>
      <c r="E7" s="289"/>
      <c r="F7" s="289"/>
      <c r="G7" s="289"/>
      <c r="H7" s="289"/>
      <c r="I7" s="289"/>
      <c r="J7" s="289"/>
      <c r="K7" s="289"/>
      <c r="L7" s="289"/>
      <c r="M7" s="289"/>
      <c r="N7" s="289"/>
      <c r="O7" s="289"/>
      <c r="P7" s="289"/>
    </row>
    <row r="8" spans="1:16" x14ac:dyDescent="0.2">
      <c r="A8" s="284" t="s">
        <v>286</v>
      </c>
      <c r="B8" s="286">
        <v>508489</v>
      </c>
      <c r="C8" s="286">
        <v>522008</v>
      </c>
      <c r="D8" s="286">
        <v>540217</v>
      </c>
      <c r="E8" s="286">
        <v>560571</v>
      </c>
      <c r="F8" s="286">
        <v>584907</v>
      </c>
      <c r="G8" s="286">
        <v>612339</v>
      </c>
      <c r="H8" s="286">
        <v>639870</v>
      </c>
      <c r="I8" s="286">
        <v>665108</v>
      </c>
      <c r="J8" s="286">
        <v>690642</v>
      </c>
      <c r="K8" s="290">
        <v>716929</v>
      </c>
      <c r="L8" s="290">
        <v>741377</v>
      </c>
      <c r="M8" s="290">
        <v>767814</v>
      </c>
      <c r="N8" s="290">
        <v>794695</v>
      </c>
      <c r="O8" s="290">
        <v>822534</v>
      </c>
      <c r="P8" s="290">
        <v>850716</v>
      </c>
    </row>
    <row r="9" spans="1:16" ht="15" x14ac:dyDescent="0.25">
      <c r="A9" s="282" t="s">
        <v>285</v>
      </c>
      <c r="B9" s="288">
        <v>2.5999999999999999E-2</v>
      </c>
      <c r="C9" s="288">
        <v>2.7E-2</v>
      </c>
      <c r="D9" s="288">
        <v>3.5000000000000003E-2</v>
      </c>
      <c r="E9" s="288">
        <v>3.7999999999999999E-2</v>
      </c>
      <c r="F9" s="288">
        <v>4.2999999999999997E-2</v>
      </c>
      <c r="G9" s="288">
        <v>4.7E-2</v>
      </c>
      <c r="H9" s="288">
        <v>4.4999999999999998E-2</v>
      </c>
      <c r="I9" s="288">
        <v>3.9E-2</v>
      </c>
      <c r="J9" s="288">
        <v>3.7999999999999999E-2</v>
      </c>
      <c r="K9" s="291">
        <v>3.7999999999999999E-2</v>
      </c>
      <c r="L9" s="292">
        <v>3.4000000000000002E-2</v>
      </c>
      <c r="M9" s="292">
        <v>3.5999999999999997E-2</v>
      </c>
      <c r="N9" s="292">
        <v>3.5000000000000003E-2</v>
      </c>
      <c r="O9" s="292">
        <v>3.5000000000000003E-2</v>
      </c>
      <c r="P9" s="292">
        <v>3.4000000000000002E-2</v>
      </c>
    </row>
    <row r="10" spans="1:16" x14ac:dyDescent="0.2">
      <c r="B10" s="289"/>
      <c r="C10" s="289"/>
      <c r="D10" s="289"/>
      <c r="E10" s="289"/>
      <c r="F10" s="289"/>
      <c r="G10" s="289"/>
      <c r="H10" s="289"/>
      <c r="I10" s="289"/>
      <c r="J10" s="289"/>
      <c r="K10" s="293"/>
      <c r="L10" s="293"/>
      <c r="M10" s="293"/>
      <c r="N10" s="293"/>
      <c r="O10" s="293"/>
      <c r="P10" s="293"/>
    </row>
    <row r="11" spans="1:16" x14ac:dyDescent="0.2">
      <c r="A11" s="284" t="s">
        <v>287</v>
      </c>
      <c r="K11" s="294"/>
      <c r="L11" s="294"/>
      <c r="M11" s="294"/>
      <c r="N11" s="294"/>
      <c r="O11" s="294"/>
      <c r="P11" s="294"/>
    </row>
    <row r="12" spans="1:16" ht="15" x14ac:dyDescent="0.25">
      <c r="A12" s="282" t="s">
        <v>285</v>
      </c>
      <c r="B12" s="288">
        <v>5.0999999999999997E-2</v>
      </c>
      <c r="C12" s="288">
        <v>2.7E-2</v>
      </c>
      <c r="D12" s="288">
        <v>3.4000000000000002E-2</v>
      </c>
      <c r="E12" s="288">
        <v>2.7E-2</v>
      </c>
      <c r="F12" s="288">
        <v>0.04</v>
      </c>
      <c r="G12" s="288">
        <v>0.02</v>
      </c>
      <c r="H12" s="288">
        <v>0.02</v>
      </c>
      <c r="I12" s="288">
        <v>2.1999999999999999E-2</v>
      </c>
      <c r="J12" s="288">
        <v>1.9E-2</v>
      </c>
      <c r="K12" s="291">
        <v>2.4E-2</v>
      </c>
      <c r="L12" s="291">
        <v>1.6E-2</v>
      </c>
      <c r="M12" s="291">
        <v>2.4E-2</v>
      </c>
      <c r="N12" s="292">
        <v>2.5999999999999999E-2</v>
      </c>
      <c r="O12" s="292">
        <v>2.1999999999999999E-2</v>
      </c>
      <c r="P12" s="292">
        <v>2.7E-2</v>
      </c>
    </row>
    <row r="13" spans="1:16" x14ac:dyDescent="0.2">
      <c r="B13" s="289"/>
      <c r="C13" s="289"/>
      <c r="D13" s="289"/>
      <c r="E13" s="289"/>
      <c r="F13" s="289"/>
      <c r="G13" s="289"/>
      <c r="H13" s="289"/>
      <c r="I13" s="289"/>
      <c r="J13" s="289"/>
      <c r="K13" s="293"/>
      <c r="L13" s="293"/>
      <c r="M13" s="293"/>
      <c r="N13" s="293"/>
      <c r="O13" s="293"/>
      <c r="P13" s="293"/>
    </row>
    <row r="14" spans="1:16" x14ac:dyDescent="0.2">
      <c r="K14" s="294"/>
      <c r="L14" s="294"/>
      <c r="M14" s="294"/>
      <c r="N14" s="294"/>
      <c r="O14" s="294"/>
      <c r="P14" s="294"/>
    </row>
    <row r="15" spans="1:16" x14ac:dyDescent="0.2">
      <c r="K15" s="294"/>
      <c r="L15" s="294"/>
      <c r="M15" s="294"/>
      <c r="N15" s="294"/>
      <c r="O15" s="294"/>
      <c r="P15" s="294"/>
    </row>
    <row r="16" spans="1:16" x14ac:dyDescent="0.2">
      <c r="B16" s="286"/>
      <c r="C16" s="286"/>
      <c r="D16" s="286"/>
      <c r="E16" s="286"/>
      <c r="F16" s="286"/>
      <c r="G16" s="286"/>
      <c r="H16" s="286"/>
      <c r="I16" s="286"/>
      <c r="J16" s="286"/>
      <c r="K16" s="286"/>
      <c r="L16" s="286"/>
      <c r="M16" s="286"/>
      <c r="N16" s="286"/>
      <c r="O16" s="286"/>
      <c r="P16" s="286"/>
    </row>
    <row r="17" spans="2:16" x14ac:dyDescent="0.2">
      <c r="B17" s="295"/>
      <c r="K17" s="296"/>
      <c r="L17" s="296"/>
      <c r="M17" s="296"/>
      <c r="N17" s="296"/>
      <c r="O17" s="296"/>
      <c r="P17" s="296"/>
    </row>
    <row r="18" spans="2:16" x14ac:dyDescent="0.2">
      <c r="I18" s="286"/>
      <c r="J18" s="286"/>
      <c r="K18" s="286"/>
      <c r="L18" s="286"/>
      <c r="M18" s="286"/>
      <c r="N18" s="286"/>
      <c r="O18" s="286"/>
      <c r="P18" s="28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B1:P52"/>
  <sheetViews>
    <sheetView showGridLines="0" zoomScaleNormal="100" workbookViewId="0">
      <selection activeCell="G31" sqref="G31"/>
    </sheetView>
  </sheetViews>
  <sheetFormatPr defaultColWidth="9.140625" defaultRowHeight="16.5" x14ac:dyDescent="0.3"/>
  <cols>
    <col min="1" max="1" width="2.28515625" style="28" customWidth="1"/>
    <col min="2" max="2" width="4.140625" style="28" customWidth="1"/>
    <col min="3" max="3" width="31.7109375" style="28" customWidth="1"/>
    <col min="4" max="8" width="9.140625" style="28" customWidth="1"/>
    <col min="9" max="9" width="9.140625" style="52"/>
    <col min="10" max="10" width="57.140625" style="28" bestFit="1" customWidth="1"/>
    <col min="11" max="16384" width="9.140625" style="28"/>
  </cols>
  <sheetData>
    <row r="1" spans="2:9" x14ac:dyDescent="0.3">
      <c r="B1" s="27" t="s">
        <v>68</v>
      </c>
      <c r="C1" s="7"/>
      <c r="D1" s="27"/>
      <c r="E1" s="7"/>
      <c r="F1" s="27"/>
      <c r="G1" s="7"/>
      <c r="H1" s="7"/>
    </row>
    <row r="2" spans="2:9" x14ac:dyDescent="0.3">
      <c r="B2" s="7" t="s">
        <v>69</v>
      </c>
      <c r="C2" s="7"/>
      <c r="D2" s="29"/>
      <c r="E2" s="7"/>
      <c r="F2" s="29"/>
      <c r="G2" s="7"/>
      <c r="H2" s="7"/>
    </row>
    <row r="3" spans="2:9" x14ac:dyDescent="0.3">
      <c r="B3" s="30" t="s">
        <v>70</v>
      </c>
      <c r="C3" s="31"/>
      <c r="D3" s="30"/>
      <c r="E3" s="31"/>
      <c r="F3" s="30"/>
      <c r="G3" s="31"/>
      <c r="H3" s="32"/>
    </row>
    <row r="4" spans="2:9" ht="15.95" customHeight="1" x14ac:dyDescent="0.3">
      <c r="B4" s="30"/>
      <c r="C4" s="31"/>
      <c r="D4" s="30"/>
      <c r="E4" s="31"/>
      <c r="F4" s="30"/>
      <c r="G4" s="31"/>
      <c r="H4" s="32"/>
    </row>
    <row r="5" spans="2:9" ht="15.95" customHeight="1" x14ac:dyDescent="0.3">
      <c r="B5" s="494"/>
      <c r="C5" s="53" t="s">
        <v>71</v>
      </c>
      <c r="D5" s="54">
        <v>2018</v>
      </c>
      <c r="E5" s="54">
        <v>2019</v>
      </c>
      <c r="F5" s="54">
        <v>2020</v>
      </c>
      <c r="G5" s="54">
        <v>2021</v>
      </c>
      <c r="H5" s="54">
        <v>2022</v>
      </c>
      <c r="I5" s="54" t="s">
        <v>72</v>
      </c>
    </row>
    <row r="6" spans="2:9" ht="15.95" customHeight="1" thickBot="1" x14ac:dyDescent="0.35">
      <c r="B6" s="495"/>
      <c r="C6" s="55" t="s">
        <v>73</v>
      </c>
      <c r="D6" s="56" t="s">
        <v>8</v>
      </c>
      <c r="E6" s="56" t="s">
        <v>8</v>
      </c>
      <c r="F6" s="56" t="s">
        <v>8</v>
      </c>
      <c r="G6" s="56" t="s">
        <v>8</v>
      </c>
      <c r="H6" s="56" t="s">
        <v>8</v>
      </c>
      <c r="I6" s="56" t="s">
        <v>8</v>
      </c>
    </row>
    <row r="7" spans="2:9" ht="15.95" customHeight="1" x14ac:dyDescent="0.3">
      <c r="B7" s="496" t="s">
        <v>74</v>
      </c>
      <c r="C7" s="57" t="s">
        <v>75</v>
      </c>
      <c r="D7" s="58">
        <v>0.1</v>
      </c>
      <c r="E7" s="58">
        <v>0.9</v>
      </c>
      <c r="F7" s="59">
        <v>1</v>
      </c>
      <c r="G7" s="58" t="s">
        <v>76</v>
      </c>
      <c r="H7" s="58" t="s">
        <v>76</v>
      </c>
      <c r="I7" s="59">
        <v>2</v>
      </c>
    </row>
    <row r="8" spans="2:9" ht="15.95" customHeight="1" x14ac:dyDescent="0.3">
      <c r="B8" s="497"/>
      <c r="C8" s="57" t="s">
        <v>77</v>
      </c>
      <c r="D8" s="59">
        <v>0</v>
      </c>
      <c r="E8" s="59">
        <v>0</v>
      </c>
      <c r="F8" s="58">
        <v>0.7</v>
      </c>
      <c r="G8" s="58">
        <v>2.1</v>
      </c>
      <c r="H8" s="58">
        <v>2.6</v>
      </c>
      <c r="I8" s="58">
        <v>5.4</v>
      </c>
    </row>
    <row r="9" spans="2:9" ht="15.95" customHeight="1" x14ac:dyDescent="0.3">
      <c r="B9" s="497" t="s">
        <v>78</v>
      </c>
      <c r="C9" s="57" t="s">
        <v>75</v>
      </c>
      <c r="D9" s="58">
        <v>0.1</v>
      </c>
      <c r="E9" s="58">
        <v>0.3</v>
      </c>
      <c r="F9" s="58">
        <v>0.5</v>
      </c>
      <c r="G9" s="59">
        <v>1</v>
      </c>
      <c r="H9" s="58" t="s">
        <v>76</v>
      </c>
      <c r="I9" s="58" t="s">
        <v>79</v>
      </c>
    </row>
    <row r="10" spans="2:9" ht="15.95" customHeight="1" x14ac:dyDescent="0.3">
      <c r="B10" s="497"/>
      <c r="C10" s="57" t="s">
        <v>77</v>
      </c>
      <c r="D10" s="59">
        <v>0</v>
      </c>
      <c r="E10" s="59">
        <v>0</v>
      </c>
      <c r="F10" s="58">
        <v>0.3</v>
      </c>
      <c r="G10" s="58">
        <v>0.8</v>
      </c>
      <c r="H10" s="58">
        <v>1.4</v>
      </c>
      <c r="I10" s="58">
        <v>2.5</v>
      </c>
    </row>
    <row r="11" spans="2:9" ht="15.95" customHeight="1" x14ac:dyDescent="0.3">
      <c r="H11"/>
      <c r="I11" s="50"/>
    </row>
    <row r="12" spans="2:9" ht="15.95" customHeight="1" x14ac:dyDescent="0.3">
      <c r="H12"/>
      <c r="I12" s="50"/>
    </row>
    <row r="13" spans="2:9" ht="15.95" customHeight="1" x14ac:dyDescent="0.3">
      <c r="H13"/>
      <c r="I13" s="50"/>
    </row>
    <row r="14" spans="2:9" ht="15.95" customHeight="1" x14ac:dyDescent="0.3">
      <c r="H14"/>
      <c r="I14" s="50"/>
    </row>
    <row r="15" spans="2:9" ht="15.95" customHeight="1" x14ac:dyDescent="0.3">
      <c r="H15"/>
      <c r="I15" s="50"/>
    </row>
    <row r="16" spans="2:9" ht="15.95" customHeight="1" x14ac:dyDescent="0.3">
      <c r="H16"/>
      <c r="I16" s="50"/>
    </row>
    <row r="17" spans="2:16" ht="15.95" customHeight="1" x14ac:dyDescent="0.3">
      <c r="B17"/>
      <c r="C17"/>
      <c r="D17"/>
      <c r="E17"/>
      <c r="F17"/>
      <c r="G17"/>
      <c r="H17"/>
      <c r="I17" s="50"/>
    </row>
    <row r="18" spans="2:16" ht="15.95" customHeight="1" x14ac:dyDescent="0.3">
      <c r="B18"/>
      <c r="C18"/>
      <c r="D18"/>
      <c r="E18"/>
      <c r="F18"/>
      <c r="G18"/>
      <c r="H18"/>
      <c r="I18" s="50"/>
    </row>
    <row r="19" spans="2:16" ht="15.95" customHeight="1" x14ac:dyDescent="0.3">
      <c r="B19"/>
      <c r="C19"/>
      <c r="D19"/>
      <c r="E19"/>
      <c r="F19"/>
      <c r="G19"/>
      <c r="H19"/>
      <c r="I19" s="50"/>
      <c r="M19" s="42"/>
    </row>
    <row r="20" spans="2:16" ht="15.95" customHeight="1" x14ac:dyDescent="0.3">
      <c r="B20"/>
      <c r="C20"/>
      <c r="D20"/>
      <c r="E20"/>
      <c r="F20"/>
      <c r="G20"/>
      <c r="H20"/>
      <c r="I20" s="50"/>
    </row>
    <row r="21" spans="2:16" ht="15.95" customHeight="1" x14ac:dyDescent="0.3">
      <c r="B21"/>
      <c r="C21"/>
      <c r="D21"/>
      <c r="E21"/>
      <c r="F21"/>
      <c r="G21"/>
      <c r="H21"/>
      <c r="I21" s="50"/>
    </row>
    <row r="22" spans="2:16" ht="15.95" customHeight="1" x14ac:dyDescent="0.3">
      <c r="B22"/>
      <c r="C22"/>
      <c r="D22"/>
      <c r="E22"/>
      <c r="F22"/>
      <c r="G22"/>
      <c r="H22"/>
      <c r="I22" s="50"/>
    </row>
    <row r="23" spans="2:16" ht="15.95" customHeight="1" x14ac:dyDescent="0.3">
      <c r="B23"/>
      <c r="C23"/>
      <c r="D23"/>
      <c r="E23"/>
      <c r="F23"/>
      <c r="G23"/>
      <c r="H23"/>
      <c r="I23" s="50"/>
    </row>
    <row r="24" spans="2:16" ht="15.95" customHeight="1" x14ac:dyDescent="0.3">
      <c r="B24"/>
      <c r="C24"/>
      <c r="D24"/>
      <c r="E24"/>
      <c r="F24"/>
      <c r="G24"/>
      <c r="H24"/>
      <c r="I24" s="50"/>
    </row>
    <row r="25" spans="2:16" ht="15.95" customHeight="1" x14ac:dyDescent="0.3">
      <c r="B25"/>
      <c r="C25"/>
      <c r="D25"/>
      <c r="E25"/>
      <c r="F25"/>
      <c r="G25"/>
      <c r="H25"/>
      <c r="I25" s="50"/>
    </row>
    <row r="26" spans="2:16" ht="15.95" customHeight="1" x14ac:dyDescent="0.3">
      <c r="B26"/>
      <c r="C26"/>
      <c r="D26"/>
      <c r="E26"/>
      <c r="F26"/>
      <c r="G26"/>
      <c r="H26"/>
      <c r="I26" s="50"/>
    </row>
    <row r="27" spans="2:16" ht="15.95" customHeight="1" x14ac:dyDescent="0.3">
      <c r="B27"/>
      <c r="C27"/>
      <c r="D27"/>
      <c r="E27"/>
      <c r="F27"/>
      <c r="G27"/>
      <c r="H27"/>
      <c r="I27" s="50"/>
    </row>
    <row r="28" spans="2:16" ht="15.95" customHeight="1" x14ac:dyDescent="0.3">
      <c r="B28"/>
      <c r="C28"/>
      <c r="D28"/>
      <c r="E28"/>
      <c r="F28"/>
      <c r="G28"/>
      <c r="H28"/>
      <c r="I28" s="50"/>
    </row>
    <row r="29" spans="2:16" ht="15.95" customHeight="1" x14ac:dyDescent="0.3">
      <c r="B29"/>
      <c r="C29"/>
      <c r="D29"/>
      <c r="E29"/>
      <c r="F29"/>
      <c r="G29"/>
      <c r="H29"/>
      <c r="I29" s="50"/>
    </row>
    <row r="30" spans="2:16" ht="15.95" customHeight="1" x14ac:dyDescent="0.3">
      <c r="B30"/>
      <c r="C30"/>
      <c r="D30"/>
      <c r="E30"/>
      <c r="F30"/>
      <c r="G30"/>
      <c r="H30"/>
      <c r="I30" s="50"/>
    </row>
    <row r="31" spans="2:16" ht="15.95" customHeight="1" x14ac:dyDescent="0.3">
      <c r="B31"/>
      <c r="C31"/>
      <c r="D31"/>
      <c r="E31"/>
      <c r="F31"/>
      <c r="G31"/>
      <c r="H31"/>
      <c r="I31" s="50"/>
    </row>
    <row r="32" spans="2:16" ht="15.95" customHeight="1" x14ac:dyDescent="0.3">
      <c r="B32"/>
      <c r="C32"/>
      <c r="D32"/>
      <c r="E32"/>
      <c r="F32"/>
      <c r="G32"/>
      <c r="H32"/>
      <c r="I32" s="50"/>
      <c r="J32" s="45"/>
      <c r="K32" s="42"/>
      <c r="L32" s="42"/>
      <c r="M32" s="42"/>
      <c r="N32" s="42"/>
      <c r="O32" s="42"/>
      <c r="P32" s="42"/>
    </row>
    <row r="33" spans="2:16" ht="15.95" customHeight="1" x14ac:dyDescent="0.3">
      <c r="B33"/>
      <c r="C33"/>
      <c r="D33"/>
      <c r="E33"/>
      <c r="F33"/>
      <c r="G33"/>
      <c r="H33"/>
      <c r="I33" s="50"/>
    </row>
    <row r="34" spans="2:16" ht="15.95" customHeight="1" x14ac:dyDescent="0.3">
      <c r="B34"/>
      <c r="C34"/>
      <c r="D34"/>
      <c r="E34"/>
      <c r="F34"/>
      <c r="G34"/>
      <c r="H34"/>
      <c r="I34" s="50"/>
      <c r="J34" s="3"/>
      <c r="K34" s="3"/>
      <c r="L34" s="3"/>
      <c r="M34" s="3"/>
      <c r="N34" s="3"/>
      <c r="O34" s="3"/>
      <c r="P34" s="3"/>
    </row>
    <row r="35" spans="2:16" ht="15.95" customHeight="1" x14ac:dyDescent="0.3">
      <c r="B35"/>
      <c r="C35"/>
      <c r="D35"/>
      <c r="E35"/>
      <c r="F35"/>
      <c r="G35"/>
      <c r="H35"/>
      <c r="I35" s="50"/>
    </row>
    <row r="36" spans="2:16" ht="15.95" customHeight="1" x14ac:dyDescent="0.3">
      <c r="B36"/>
      <c r="C36"/>
      <c r="D36"/>
      <c r="E36"/>
      <c r="F36"/>
      <c r="G36"/>
      <c r="H36"/>
      <c r="I36" s="50"/>
    </row>
    <row r="37" spans="2:16" ht="15.95" customHeight="1" x14ac:dyDescent="0.3">
      <c r="B37"/>
      <c r="C37"/>
      <c r="D37"/>
      <c r="E37"/>
      <c r="F37"/>
      <c r="G37"/>
      <c r="H37"/>
      <c r="I37" s="50"/>
    </row>
    <row r="38" spans="2:16" ht="15.95" customHeight="1" x14ac:dyDescent="0.3">
      <c r="B38"/>
      <c r="C38"/>
      <c r="D38"/>
      <c r="E38"/>
      <c r="F38"/>
      <c r="G38"/>
      <c r="H38"/>
      <c r="I38" s="50"/>
    </row>
    <row r="39" spans="2:16" x14ac:dyDescent="0.3">
      <c r="B39"/>
      <c r="C39"/>
      <c r="D39"/>
      <c r="E39"/>
      <c r="F39"/>
      <c r="G39"/>
      <c r="H39"/>
      <c r="I39" s="50"/>
    </row>
    <row r="40" spans="2:16" x14ac:dyDescent="0.3">
      <c r="B40"/>
      <c r="C40"/>
      <c r="D40"/>
      <c r="E40"/>
      <c r="F40"/>
      <c r="G40"/>
      <c r="H40"/>
      <c r="I40" s="28"/>
    </row>
    <row r="41" spans="2:16" x14ac:dyDescent="0.3">
      <c r="B41"/>
      <c r="C41"/>
      <c r="D41"/>
      <c r="E41"/>
      <c r="F41"/>
      <c r="G41"/>
      <c r="H41"/>
      <c r="I41" s="28"/>
    </row>
    <row r="42" spans="2:16" x14ac:dyDescent="0.3">
      <c r="B42"/>
      <c r="C42"/>
      <c r="D42"/>
      <c r="E42"/>
      <c r="F42"/>
      <c r="G42"/>
      <c r="H42"/>
      <c r="I42" s="28"/>
    </row>
    <row r="43" spans="2:16" x14ac:dyDescent="0.3">
      <c r="B43"/>
      <c r="C43"/>
      <c r="D43"/>
      <c r="E43"/>
      <c r="F43"/>
      <c r="G43"/>
      <c r="H43"/>
      <c r="I43" s="28"/>
    </row>
    <row r="44" spans="2:16" x14ac:dyDescent="0.3">
      <c r="B44"/>
      <c r="C44"/>
      <c r="D44"/>
      <c r="E44"/>
      <c r="F44"/>
      <c r="G44"/>
      <c r="H44"/>
      <c r="I44" s="28"/>
    </row>
    <row r="45" spans="2:16" x14ac:dyDescent="0.3">
      <c r="B45"/>
      <c r="C45"/>
      <c r="D45"/>
      <c r="E45"/>
      <c r="F45"/>
      <c r="G45"/>
      <c r="H45"/>
      <c r="I45" s="28"/>
    </row>
    <row r="46" spans="2:16" x14ac:dyDescent="0.3">
      <c r="B46"/>
      <c r="C46"/>
      <c r="D46"/>
      <c r="E46"/>
      <c r="F46"/>
      <c r="G46"/>
      <c r="H46"/>
      <c r="I46" s="28"/>
    </row>
    <row r="47" spans="2:16" x14ac:dyDescent="0.3">
      <c r="B47"/>
      <c r="C47"/>
      <c r="D47"/>
      <c r="E47"/>
      <c r="F47"/>
      <c r="G47"/>
      <c r="H47"/>
      <c r="I47" s="28"/>
    </row>
    <row r="48" spans="2:16" x14ac:dyDescent="0.3">
      <c r="B48"/>
      <c r="C48"/>
      <c r="D48"/>
      <c r="E48"/>
      <c r="F48"/>
      <c r="G48"/>
      <c r="H48"/>
      <c r="I48" s="28"/>
    </row>
    <row r="49" spans="2:9" x14ac:dyDescent="0.3">
      <c r="B49"/>
      <c r="C49"/>
      <c r="D49"/>
      <c r="E49"/>
      <c r="F49"/>
      <c r="G49"/>
      <c r="H49"/>
      <c r="I49" s="28"/>
    </row>
    <row r="50" spans="2:9" x14ac:dyDescent="0.3">
      <c r="B50"/>
      <c r="C50"/>
      <c r="D50"/>
      <c r="E50"/>
      <c r="F50"/>
      <c r="G50"/>
      <c r="H50"/>
      <c r="I50" s="28"/>
    </row>
    <row r="51" spans="2:9" x14ac:dyDescent="0.3">
      <c r="B51"/>
      <c r="C51"/>
      <c r="D51"/>
      <c r="E51"/>
      <c r="F51"/>
      <c r="G51"/>
      <c r="H51"/>
    </row>
    <row r="52" spans="2:9" x14ac:dyDescent="0.3">
      <c r="B52"/>
      <c r="C52"/>
      <c r="D52"/>
      <c r="E52"/>
      <c r="F52"/>
      <c r="G52"/>
      <c r="H52"/>
    </row>
  </sheetData>
  <mergeCells count="3">
    <mergeCell ref="B5:B6"/>
    <mergeCell ref="B7:B8"/>
    <mergeCell ref="B9:B10"/>
  </mergeCells>
  <pageMargins left="0.7" right="0.7" top="0.75" bottom="0.75" header="0.3" footer="0.3"/>
  <pageSetup paperSize="9" scale="4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U11"/>
  <sheetViews>
    <sheetView showGridLines="0" zoomScaleNormal="100" workbookViewId="0">
      <selection activeCell="K17" sqref="K17"/>
    </sheetView>
  </sheetViews>
  <sheetFormatPr defaultColWidth="9.140625" defaultRowHeight="15" x14ac:dyDescent="0.25"/>
  <cols>
    <col min="1" max="1" width="2.28515625" customWidth="1"/>
    <col min="2" max="2" width="19" customWidth="1"/>
    <col min="3" max="4" width="16.7109375" customWidth="1"/>
    <col min="5" max="5" width="9.5703125" bestFit="1" customWidth="1"/>
    <col min="6" max="6" width="9.42578125" bestFit="1" customWidth="1"/>
    <col min="8" max="8" width="9.28515625" bestFit="1" customWidth="1"/>
    <col min="15" max="15" width="16.28515625" bestFit="1" customWidth="1"/>
  </cols>
  <sheetData>
    <row r="1" spans="2:21" ht="15.75" x14ac:dyDescent="0.25">
      <c r="B1" s="261" t="s">
        <v>288</v>
      </c>
      <c r="C1" s="261"/>
      <c r="D1" s="262"/>
      <c r="E1" s="262"/>
      <c r="F1" s="262"/>
      <c r="G1" s="263"/>
      <c r="H1" s="263"/>
    </row>
    <row r="2" spans="2:21" x14ac:dyDescent="0.25">
      <c r="B2" s="264" t="s">
        <v>244</v>
      </c>
      <c r="C2" s="264"/>
      <c r="D2" s="262"/>
      <c r="E2" s="262"/>
      <c r="F2" s="262"/>
      <c r="G2" s="263"/>
      <c r="H2" s="263"/>
    </row>
    <row r="3" spans="2:21" s="198" customFormat="1" x14ac:dyDescent="0.25">
      <c r="B3" s="272"/>
      <c r="E3" s="263"/>
      <c r="F3" s="263"/>
      <c r="G3" s="263"/>
      <c r="H3" s="263"/>
      <c r="O3"/>
      <c r="P3"/>
      <c r="Q3"/>
      <c r="R3"/>
      <c r="S3"/>
      <c r="T3"/>
      <c r="U3"/>
    </row>
    <row r="4" spans="2:21" s="198" customFormat="1" x14ac:dyDescent="0.25">
      <c r="B4" s="272"/>
      <c r="C4" s="272"/>
      <c r="D4" s="272"/>
      <c r="E4" s="263"/>
      <c r="F4" s="263"/>
      <c r="G4" s="263"/>
      <c r="H4" s="263"/>
      <c r="O4"/>
      <c r="P4"/>
      <c r="Q4"/>
      <c r="R4"/>
      <c r="S4"/>
      <c r="T4"/>
      <c r="U4"/>
    </row>
    <row r="5" spans="2:21" x14ac:dyDescent="0.25">
      <c r="B5" s="265" t="s">
        <v>71</v>
      </c>
      <c r="C5" s="266" t="s">
        <v>289</v>
      </c>
      <c r="D5" s="267" t="s">
        <v>290</v>
      </c>
      <c r="F5" s="263" t="s">
        <v>291</v>
      </c>
    </row>
    <row r="6" spans="2:21" x14ac:dyDescent="0.25">
      <c r="B6">
        <v>2012</v>
      </c>
      <c r="C6">
        <v>69076</v>
      </c>
      <c r="D6">
        <v>73027</v>
      </c>
      <c r="E6">
        <v>310</v>
      </c>
      <c r="F6">
        <v>73337</v>
      </c>
    </row>
    <row r="7" spans="2:21" x14ac:dyDescent="0.25">
      <c r="B7">
        <v>2013</v>
      </c>
      <c r="C7">
        <v>70306</v>
      </c>
      <c r="D7">
        <v>73732</v>
      </c>
      <c r="E7">
        <v>700</v>
      </c>
      <c r="F7">
        <v>74432</v>
      </c>
    </row>
    <row r="8" spans="2:21" x14ac:dyDescent="0.25">
      <c r="B8">
        <v>2014</v>
      </c>
      <c r="C8">
        <v>71467</v>
      </c>
      <c r="D8">
        <v>72367</v>
      </c>
      <c r="E8">
        <v>600</v>
      </c>
      <c r="F8">
        <v>72967</v>
      </c>
    </row>
    <row r="9" spans="2:21" x14ac:dyDescent="0.25">
      <c r="B9">
        <v>2015</v>
      </c>
      <c r="C9">
        <v>72363</v>
      </c>
      <c r="D9">
        <v>73107</v>
      </c>
      <c r="E9">
        <v>875</v>
      </c>
      <c r="F9">
        <v>73982</v>
      </c>
    </row>
    <row r="10" spans="2:21" x14ac:dyDescent="0.25">
      <c r="B10">
        <v>2016</v>
      </c>
      <c r="C10">
        <v>73929</v>
      </c>
      <c r="D10">
        <v>74935</v>
      </c>
      <c r="E10">
        <v>1025</v>
      </c>
      <c r="F10">
        <v>75960</v>
      </c>
    </row>
    <row r="11" spans="2:21" x14ac:dyDescent="0.25">
      <c r="B11">
        <v>2017</v>
      </c>
      <c r="C11">
        <v>76339</v>
      </c>
      <c r="D11">
        <v>77388</v>
      </c>
      <c r="E11">
        <v>1025</v>
      </c>
      <c r="F11">
        <v>78413</v>
      </c>
      <c r="G11" s="297"/>
    </row>
  </sheetData>
  <pageMargins left="0.70866141732283472" right="0.70866141732283472" top="0.74803149606299213" bottom="0.74803149606299213" header="0.31496062992125984" footer="0.31496062992125984"/>
  <pageSetup paperSize="9" scale="87"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F26"/>
  <sheetViews>
    <sheetView showGridLines="0" zoomScaleNormal="100" workbookViewId="0">
      <selection activeCell="K17" sqref="K17"/>
    </sheetView>
  </sheetViews>
  <sheetFormatPr defaultColWidth="8.85546875" defaultRowHeight="15" x14ac:dyDescent="0.25"/>
  <cols>
    <col min="1" max="1" width="2.28515625" customWidth="1"/>
    <col min="2" max="2" width="19" customWidth="1"/>
    <col min="3" max="3" width="11.85546875" customWidth="1"/>
    <col min="4" max="4" width="16.7109375" bestFit="1" customWidth="1"/>
    <col min="5" max="5" width="12.140625" customWidth="1"/>
    <col min="6" max="6" width="18.5703125" bestFit="1" customWidth="1"/>
  </cols>
  <sheetData>
    <row r="1" spans="2:6" ht="15.75" x14ac:dyDescent="0.25">
      <c r="B1" s="261" t="s">
        <v>292</v>
      </c>
      <c r="C1" s="261"/>
      <c r="D1" s="262"/>
      <c r="E1" s="262"/>
      <c r="F1" s="262"/>
    </row>
    <row r="2" spans="2:6" x14ac:dyDescent="0.25">
      <c r="B2" s="264" t="s">
        <v>293</v>
      </c>
      <c r="C2" s="264"/>
      <c r="D2" s="262"/>
      <c r="E2" s="262"/>
      <c r="F2" s="262"/>
    </row>
    <row r="3" spans="2:6" ht="16.5" x14ac:dyDescent="0.3">
      <c r="C3" s="506" t="s">
        <v>114</v>
      </c>
      <c r="D3" s="506"/>
      <c r="E3" s="506"/>
    </row>
    <row r="4" spans="2:6" ht="49.5" x14ac:dyDescent="0.3">
      <c r="B4" s="298" t="s">
        <v>71</v>
      </c>
      <c r="C4" s="299" t="s">
        <v>294</v>
      </c>
      <c r="D4" s="299" t="s">
        <v>295</v>
      </c>
      <c r="E4" s="299" t="s">
        <v>296</v>
      </c>
      <c r="F4" s="300" t="s">
        <v>297</v>
      </c>
    </row>
    <row r="5" spans="2:6" ht="16.5" x14ac:dyDescent="0.3">
      <c r="B5" s="298"/>
      <c r="C5" s="299"/>
      <c r="D5" s="299"/>
      <c r="E5" s="299"/>
      <c r="F5" s="300"/>
    </row>
    <row r="6" spans="2:6" ht="16.5" x14ac:dyDescent="0.3">
      <c r="B6" s="268">
        <v>2007</v>
      </c>
      <c r="C6" s="301">
        <v>4.2</v>
      </c>
      <c r="D6" s="302">
        <v>1</v>
      </c>
      <c r="E6" s="301">
        <v>0.9</v>
      </c>
      <c r="F6" s="303">
        <v>5.86</v>
      </c>
    </row>
    <row r="7" spans="2:6" ht="16.5" x14ac:dyDescent="0.3">
      <c r="B7" s="268">
        <v>2008</v>
      </c>
      <c r="C7" s="301">
        <v>4.8</v>
      </c>
      <c r="D7" s="301">
        <v>0.7</v>
      </c>
      <c r="E7" s="301">
        <v>0.6</v>
      </c>
      <c r="F7" s="303">
        <v>5.6369999999999996</v>
      </c>
    </row>
    <row r="8" spans="2:6" ht="16.5" x14ac:dyDescent="0.3">
      <c r="B8" s="268">
        <v>2009</v>
      </c>
      <c r="C8" s="301">
        <v>-4.5</v>
      </c>
      <c r="D8" s="301">
        <v>0.4</v>
      </c>
      <c r="E8" s="301">
        <v>0.9</v>
      </c>
      <c r="F8" s="303">
        <v>-3.8929999999999998</v>
      </c>
    </row>
    <row r="9" spans="2:6" ht="16.5" x14ac:dyDescent="0.3">
      <c r="B9" s="268">
        <v>2010</v>
      </c>
      <c r="C9" s="301">
        <v>-7.8</v>
      </c>
      <c r="D9" s="304">
        <v>1</v>
      </c>
      <c r="E9" s="301">
        <v>0.8</v>
      </c>
      <c r="F9" s="303">
        <v>-6.3150000000000004</v>
      </c>
    </row>
    <row r="10" spans="2:6" ht="16.5" x14ac:dyDescent="0.3">
      <c r="B10" s="268">
        <v>2011</v>
      </c>
      <c r="C10" s="301">
        <v>-12.9</v>
      </c>
      <c r="D10" s="301">
        <v>-5.3</v>
      </c>
      <c r="E10" s="301">
        <v>0.8</v>
      </c>
      <c r="F10" s="303">
        <v>-18.396000000000001</v>
      </c>
    </row>
    <row r="11" spans="2:6" ht="16.5" x14ac:dyDescent="0.3">
      <c r="B11" s="268">
        <v>2012</v>
      </c>
      <c r="C11" s="301">
        <v>-8.5</v>
      </c>
      <c r="D11" s="301">
        <v>1.3</v>
      </c>
      <c r="E11" s="301">
        <v>-1.6</v>
      </c>
      <c r="F11" s="303">
        <v>-9.24</v>
      </c>
    </row>
    <row r="12" spans="2:6" ht="16.5" x14ac:dyDescent="0.3">
      <c r="B12" s="268">
        <v>2013</v>
      </c>
      <c r="C12" s="301">
        <v>-6.2</v>
      </c>
      <c r="D12" s="301">
        <v>2.2000000000000002</v>
      </c>
      <c r="E12" s="301">
        <v>0.1</v>
      </c>
      <c r="F12" s="303">
        <v>-4.4139999999999997</v>
      </c>
    </row>
    <row r="13" spans="2:6" ht="16.5" x14ac:dyDescent="0.3">
      <c r="B13" s="268">
        <v>2014</v>
      </c>
      <c r="C13" s="301">
        <v>-4.0999999999999996</v>
      </c>
      <c r="D13" s="301">
        <v>1.5</v>
      </c>
      <c r="E13" s="301">
        <v>0.4</v>
      </c>
      <c r="F13" s="303">
        <v>-2.802</v>
      </c>
    </row>
    <row r="14" spans="2:6" ht="16.5" x14ac:dyDescent="0.3">
      <c r="B14" s="268">
        <v>2015</v>
      </c>
      <c r="C14" s="301">
        <v>-0.2</v>
      </c>
      <c r="D14" s="301">
        <v>0.7</v>
      </c>
      <c r="E14" s="301">
        <v>0.6</v>
      </c>
      <c r="F14" s="303">
        <v>0.41399999999999998</v>
      </c>
    </row>
    <row r="15" spans="2:6" ht="16.5" x14ac:dyDescent="0.3">
      <c r="B15" s="268">
        <v>2016</v>
      </c>
      <c r="C15" s="301">
        <v>2.2000000000000002</v>
      </c>
      <c r="D15" s="301">
        <v>-0.3</v>
      </c>
      <c r="E15" s="301">
        <v>0.7</v>
      </c>
      <c r="F15" s="303">
        <v>1.831</v>
      </c>
    </row>
    <row r="16" spans="2:6" ht="16.5" x14ac:dyDescent="0.3">
      <c r="B16" s="268">
        <v>2017</v>
      </c>
      <c r="C16" s="305">
        <v>5.4429999999999996</v>
      </c>
      <c r="D16" s="305">
        <v>-1.111</v>
      </c>
      <c r="E16" s="305">
        <v>0.48099999999999998</v>
      </c>
      <c r="F16" s="306">
        <v>4.069</v>
      </c>
    </row>
    <row r="17" spans="2:6" ht="16.5" x14ac:dyDescent="0.3">
      <c r="B17" s="268">
        <v>2018</v>
      </c>
      <c r="C17" s="305">
        <v>4.2389999999999999</v>
      </c>
      <c r="D17" s="305">
        <v>-0.68</v>
      </c>
      <c r="E17" s="305">
        <v>0.39376081822216918</v>
      </c>
      <c r="F17" s="306">
        <v>3.141</v>
      </c>
    </row>
    <row r="18" spans="2:6" ht="16.5" x14ac:dyDescent="0.3">
      <c r="B18" s="268">
        <v>2019</v>
      </c>
      <c r="C18" s="305">
        <v>4.2450000000000001</v>
      </c>
      <c r="D18" s="305">
        <v>-0.30099999999999272</v>
      </c>
      <c r="E18" s="305">
        <v>0.58192802404044441</v>
      </c>
      <c r="F18" s="306">
        <v>3.7370000000000001</v>
      </c>
    </row>
    <row r="19" spans="2:6" ht="16.5" x14ac:dyDescent="0.3">
      <c r="B19" s="268">
        <v>2020</v>
      </c>
      <c r="C19" s="305">
        <v>6.1459999999999999</v>
      </c>
      <c r="D19" s="305">
        <v>-0.5910000000000073</v>
      </c>
      <c r="E19" s="305">
        <v>0.75097422525474689</v>
      </c>
      <c r="F19" s="306">
        <v>5.42</v>
      </c>
    </row>
    <row r="20" spans="2:6" ht="16.5" x14ac:dyDescent="0.3">
      <c r="B20" s="268">
        <v>2021</v>
      </c>
      <c r="C20" s="305">
        <v>6.4630000000000001</v>
      </c>
      <c r="D20" s="305">
        <v>-0.78600000000000003</v>
      </c>
      <c r="E20" s="305">
        <v>0.86990019458787704</v>
      </c>
      <c r="F20" s="306">
        <v>5.7210000000000001</v>
      </c>
    </row>
    <row r="21" spans="2:6" ht="16.5" x14ac:dyDescent="0.3">
      <c r="B21" s="268" t="s">
        <v>113</v>
      </c>
      <c r="C21" s="305">
        <v>8.1509999999999998</v>
      </c>
      <c r="D21" s="305">
        <v>-0.90600000000000003</v>
      </c>
      <c r="E21" s="305">
        <v>0.91592228070460735</v>
      </c>
      <c r="F21" s="306">
        <v>7.3120000000000003</v>
      </c>
    </row>
    <row r="22" spans="2:6" x14ac:dyDescent="0.25">
      <c r="D22" s="274"/>
      <c r="E22" s="274"/>
    </row>
    <row r="23" spans="2:6" x14ac:dyDescent="0.25">
      <c r="E23" s="274"/>
    </row>
    <row r="26" spans="2:6" x14ac:dyDescent="0.25">
      <c r="C26" s="274"/>
      <c r="D26" s="274"/>
      <c r="E26" s="274"/>
    </row>
  </sheetData>
  <mergeCells count="1">
    <mergeCell ref="C3:E3"/>
  </mergeCells>
  <pageMargins left="0.70866141732283472" right="0.70866141732283472" top="0.74803149606299213" bottom="0.74803149606299213" header="0.31496062992125984" footer="0.31496062992125984"/>
  <pageSetup paperSize="9" scale="58"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E10"/>
  <sheetViews>
    <sheetView showGridLines="0" zoomScaleNormal="100" workbookViewId="0">
      <selection activeCell="K17" sqref="K17"/>
    </sheetView>
  </sheetViews>
  <sheetFormatPr defaultRowHeight="15" x14ac:dyDescent="0.25"/>
  <cols>
    <col min="1" max="1" width="2.28515625" customWidth="1"/>
    <col min="2" max="2" width="19" customWidth="1"/>
    <col min="3" max="3" width="11.85546875" customWidth="1"/>
    <col min="4" max="4" width="19.5703125" bestFit="1" customWidth="1"/>
    <col min="5" max="5" width="17.28515625" bestFit="1" customWidth="1"/>
  </cols>
  <sheetData>
    <row r="1" spans="2:5" ht="15.75" x14ac:dyDescent="0.25">
      <c r="B1" s="261" t="s">
        <v>298</v>
      </c>
      <c r="C1" s="261"/>
      <c r="D1" s="262"/>
      <c r="E1" s="262"/>
    </row>
    <row r="2" spans="2:5" x14ac:dyDescent="0.25">
      <c r="B2" s="264" t="s">
        <v>293</v>
      </c>
      <c r="C2" s="264"/>
      <c r="D2" s="262"/>
      <c r="E2" s="262"/>
    </row>
    <row r="3" spans="2:5" ht="16.5" x14ac:dyDescent="0.3">
      <c r="C3" s="506" t="s">
        <v>114</v>
      </c>
      <c r="D3" s="506"/>
      <c r="E3" s="506"/>
    </row>
    <row r="4" spans="2:5" ht="16.5" x14ac:dyDescent="0.3">
      <c r="B4" s="298" t="s">
        <v>71</v>
      </c>
      <c r="C4" s="299" t="s">
        <v>166</v>
      </c>
      <c r="D4" s="299" t="s">
        <v>299</v>
      </c>
      <c r="E4" s="299" t="s">
        <v>300</v>
      </c>
    </row>
    <row r="5" spans="2:5" ht="16.5" x14ac:dyDescent="0.3">
      <c r="B5" s="268" t="s">
        <v>108</v>
      </c>
      <c r="C5" s="65">
        <v>4.069</v>
      </c>
      <c r="D5" s="65">
        <v>8.2479999999999993</v>
      </c>
      <c r="E5" s="65">
        <v>12.317</v>
      </c>
    </row>
    <row r="6" spans="2:5" ht="16.5" x14ac:dyDescent="0.3">
      <c r="B6" s="268" t="s">
        <v>109</v>
      </c>
      <c r="C6" s="65">
        <v>3.141</v>
      </c>
      <c r="D6" s="65">
        <v>3.8559999999999999</v>
      </c>
      <c r="E6" s="65">
        <v>6.9969999999999999</v>
      </c>
    </row>
    <row r="7" spans="2:5" ht="16.5" x14ac:dyDescent="0.3">
      <c r="B7" s="268" t="s">
        <v>110</v>
      </c>
      <c r="C7" s="65">
        <v>3.7370000000000001</v>
      </c>
      <c r="D7" s="65">
        <v>3.036</v>
      </c>
      <c r="E7" s="65">
        <v>6.7729999999999997</v>
      </c>
    </row>
    <row r="8" spans="2:5" ht="16.5" x14ac:dyDescent="0.3">
      <c r="B8" s="268" t="s">
        <v>111</v>
      </c>
      <c r="C8" s="65">
        <v>5.42</v>
      </c>
      <c r="D8" s="65">
        <v>3.4169999999999998</v>
      </c>
      <c r="E8" s="65">
        <v>8.8369999999999997</v>
      </c>
    </row>
    <row r="9" spans="2:5" ht="16.5" x14ac:dyDescent="0.3">
      <c r="B9" s="268" t="s">
        <v>112</v>
      </c>
      <c r="C9" s="65">
        <v>5.7210000000000001</v>
      </c>
      <c r="D9" s="65">
        <v>3.8460000000000001</v>
      </c>
      <c r="E9" s="65">
        <v>9.5670000000000002</v>
      </c>
    </row>
    <row r="10" spans="2:5" ht="16.5" x14ac:dyDescent="0.3">
      <c r="B10" s="268" t="s">
        <v>113</v>
      </c>
      <c r="C10" s="65">
        <v>7.3120000000000003</v>
      </c>
      <c r="D10" s="65">
        <v>4.34</v>
      </c>
      <c r="E10" s="65">
        <v>11.651999999999999</v>
      </c>
    </row>
  </sheetData>
  <mergeCells count="1">
    <mergeCell ref="C3:E3"/>
  </mergeCells>
  <pageMargins left="0.70866141732283472" right="0.70866141732283472" top="0.74803149606299213" bottom="0.74803149606299213" header="0.31496062992125984" footer="0.31496062992125984"/>
  <pageSetup paperSize="9"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I21"/>
  <sheetViews>
    <sheetView showGridLines="0" zoomScaleNormal="100" workbookViewId="0">
      <selection activeCell="I9" sqref="I9"/>
    </sheetView>
  </sheetViews>
  <sheetFormatPr defaultRowHeight="15" x14ac:dyDescent="0.25"/>
  <cols>
    <col min="1" max="1" width="2.28515625" style="310" customWidth="1"/>
    <col min="2" max="2" width="10.42578125" style="310" customWidth="1"/>
    <col min="3" max="3" width="11.85546875" style="310" customWidth="1"/>
    <col min="4" max="4" width="10.5703125" style="310" bestFit="1" customWidth="1"/>
    <col min="5" max="5" width="11.85546875" style="310" customWidth="1"/>
    <col min="6" max="255" width="9" style="310"/>
    <col min="256" max="256" width="2.28515625" style="310" customWidth="1"/>
    <col min="257" max="257" width="10.42578125" style="310" customWidth="1"/>
    <col min="258" max="258" width="11.85546875" style="310" customWidth="1"/>
    <col min="259" max="260" width="9" style="310"/>
    <col min="261" max="261" width="11.85546875" style="310" customWidth="1"/>
    <col min="262" max="511" width="9" style="310"/>
    <col min="512" max="512" width="2.28515625" style="310" customWidth="1"/>
    <col min="513" max="513" width="10.42578125" style="310" customWidth="1"/>
    <col min="514" max="514" width="11.85546875" style="310" customWidth="1"/>
    <col min="515" max="516" width="9" style="310"/>
    <col min="517" max="517" width="11.85546875" style="310" customWidth="1"/>
    <col min="518" max="767" width="9" style="310"/>
    <col min="768" max="768" width="2.28515625" style="310" customWidth="1"/>
    <col min="769" max="769" width="10.42578125" style="310" customWidth="1"/>
    <col min="770" max="770" width="11.85546875" style="310" customWidth="1"/>
    <col min="771" max="772" width="9" style="310"/>
    <col min="773" max="773" width="11.85546875" style="310" customWidth="1"/>
    <col min="774" max="1023" width="9" style="310"/>
    <col min="1024" max="1024" width="2.28515625" style="310" customWidth="1"/>
    <col min="1025" max="1025" width="10.42578125" style="310" customWidth="1"/>
    <col min="1026" max="1026" width="11.85546875" style="310" customWidth="1"/>
    <col min="1027" max="1028" width="9" style="310"/>
    <col min="1029" max="1029" width="11.85546875" style="310" customWidth="1"/>
    <col min="1030" max="1279" width="9" style="310"/>
    <col min="1280" max="1280" width="2.28515625" style="310" customWidth="1"/>
    <col min="1281" max="1281" width="10.42578125" style="310" customWidth="1"/>
    <col min="1282" max="1282" width="11.85546875" style="310" customWidth="1"/>
    <col min="1283" max="1284" width="9" style="310"/>
    <col min="1285" max="1285" width="11.85546875" style="310" customWidth="1"/>
    <col min="1286" max="1535" width="9" style="310"/>
    <col min="1536" max="1536" width="2.28515625" style="310" customWidth="1"/>
    <col min="1537" max="1537" width="10.42578125" style="310" customWidth="1"/>
    <col min="1538" max="1538" width="11.85546875" style="310" customWidth="1"/>
    <col min="1539" max="1540" width="9" style="310"/>
    <col min="1541" max="1541" width="11.85546875" style="310" customWidth="1"/>
    <col min="1542" max="1791" width="9" style="310"/>
    <col min="1792" max="1792" width="2.28515625" style="310" customWidth="1"/>
    <col min="1793" max="1793" width="10.42578125" style="310" customWidth="1"/>
    <col min="1794" max="1794" width="11.85546875" style="310" customWidth="1"/>
    <col min="1795" max="1796" width="9" style="310"/>
    <col min="1797" max="1797" width="11.85546875" style="310" customWidth="1"/>
    <col min="1798" max="2047" width="9" style="310"/>
    <col min="2048" max="2048" width="2.28515625" style="310" customWidth="1"/>
    <col min="2049" max="2049" width="10.42578125" style="310" customWidth="1"/>
    <col min="2050" max="2050" width="11.85546875" style="310" customWidth="1"/>
    <col min="2051" max="2052" width="9" style="310"/>
    <col min="2053" max="2053" width="11.85546875" style="310" customWidth="1"/>
    <col min="2054" max="2303" width="9" style="310"/>
    <col min="2304" max="2304" width="2.28515625" style="310" customWidth="1"/>
    <col min="2305" max="2305" width="10.42578125" style="310" customWidth="1"/>
    <col min="2306" max="2306" width="11.85546875" style="310" customWidth="1"/>
    <col min="2307" max="2308" width="9" style="310"/>
    <col min="2309" max="2309" width="11.85546875" style="310" customWidth="1"/>
    <col min="2310" max="2559" width="9" style="310"/>
    <col min="2560" max="2560" width="2.28515625" style="310" customWidth="1"/>
    <col min="2561" max="2561" width="10.42578125" style="310" customWidth="1"/>
    <col min="2562" max="2562" width="11.85546875" style="310" customWidth="1"/>
    <col min="2563" max="2564" width="9" style="310"/>
    <col min="2565" max="2565" width="11.85546875" style="310" customWidth="1"/>
    <col min="2566" max="2815" width="9" style="310"/>
    <col min="2816" max="2816" width="2.28515625" style="310" customWidth="1"/>
    <col min="2817" max="2817" width="10.42578125" style="310" customWidth="1"/>
    <col min="2818" max="2818" width="11.85546875" style="310" customWidth="1"/>
    <col min="2819" max="2820" width="9" style="310"/>
    <col min="2821" max="2821" width="11.85546875" style="310" customWidth="1"/>
    <col min="2822" max="3071" width="9" style="310"/>
    <col min="3072" max="3072" width="2.28515625" style="310" customWidth="1"/>
    <col min="3073" max="3073" width="10.42578125" style="310" customWidth="1"/>
    <col min="3074" max="3074" width="11.85546875" style="310" customWidth="1"/>
    <col min="3075" max="3076" width="9" style="310"/>
    <col min="3077" max="3077" width="11.85546875" style="310" customWidth="1"/>
    <col min="3078" max="3327" width="9" style="310"/>
    <col min="3328" max="3328" width="2.28515625" style="310" customWidth="1"/>
    <col min="3329" max="3329" width="10.42578125" style="310" customWidth="1"/>
    <col min="3330" max="3330" width="11.85546875" style="310" customWidth="1"/>
    <col min="3331" max="3332" width="9" style="310"/>
    <col min="3333" max="3333" width="11.85546875" style="310" customWidth="1"/>
    <col min="3334" max="3583" width="9" style="310"/>
    <col min="3584" max="3584" width="2.28515625" style="310" customWidth="1"/>
    <col min="3585" max="3585" width="10.42578125" style="310" customWidth="1"/>
    <col min="3586" max="3586" width="11.85546875" style="310" customWidth="1"/>
    <col min="3587" max="3588" width="9" style="310"/>
    <col min="3589" max="3589" width="11.85546875" style="310" customWidth="1"/>
    <col min="3590" max="3839" width="9" style="310"/>
    <col min="3840" max="3840" width="2.28515625" style="310" customWidth="1"/>
    <col min="3841" max="3841" width="10.42578125" style="310" customWidth="1"/>
    <col min="3842" max="3842" width="11.85546875" style="310" customWidth="1"/>
    <col min="3843" max="3844" width="9" style="310"/>
    <col min="3845" max="3845" width="11.85546875" style="310" customWidth="1"/>
    <col min="3846" max="4095" width="9" style="310"/>
    <col min="4096" max="4096" width="2.28515625" style="310" customWidth="1"/>
    <col min="4097" max="4097" width="10.42578125" style="310" customWidth="1"/>
    <col min="4098" max="4098" width="11.85546875" style="310" customWidth="1"/>
    <col min="4099" max="4100" width="9" style="310"/>
    <col min="4101" max="4101" width="11.85546875" style="310" customWidth="1"/>
    <col min="4102" max="4351" width="9" style="310"/>
    <col min="4352" max="4352" width="2.28515625" style="310" customWidth="1"/>
    <col min="4353" max="4353" width="10.42578125" style="310" customWidth="1"/>
    <col min="4354" max="4354" width="11.85546875" style="310" customWidth="1"/>
    <col min="4355" max="4356" width="9" style="310"/>
    <col min="4357" max="4357" width="11.85546875" style="310" customWidth="1"/>
    <col min="4358" max="4607" width="9" style="310"/>
    <col min="4608" max="4608" width="2.28515625" style="310" customWidth="1"/>
    <col min="4609" max="4609" width="10.42578125" style="310" customWidth="1"/>
    <col min="4610" max="4610" width="11.85546875" style="310" customWidth="1"/>
    <col min="4611" max="4612" width="9" style="310"/>
    <col min="4613" max="4613" width="11.85546875" style="310" customWidth="1"/>
    <col min="4614" max="4863" width="9" style="310"/>
    <col min="4864" max="4864" width="2.28515625" style="310" customWidth="1"/>
    <col min="4865" max="4865" width="10.42578125" style="310" customWidth="1"/>
    <col min="4866" max="4866" width="11.85546875" style="310" customWidth="1"/>
    <col min="4867" max="4868" width="9" style="310"/>
    <col min="4869" max="4869" width="11.85546875" style="310" customWidth="1"/>
    <col min="4870" max="5119" width="9" style="310"/>
    <col min="5120" max="5120" width="2.28515625" style="310" customWidth="1"/>
    <col min="5121" max="5121" width="10.42578125" style="310" customWidth="1"/>
    <col min="5122" max="5122" width="11.85546875" style="310" customWidth="1"/>
    <col min="5123" max="5124" width="9" style="310"/>
    <col min="5125" max="5125" width="11.85546875" style="310" customWidth="1"/>
    <col min="5126" max="5375" width="9" style="310"/>
    <col min="5376" max="5376" width="2.28515625" style="310" customWidth="1"/>
    <col min="5377" max="5377" width="10.42578125" style="310" customWidth="1"/>
    <col min="5378" max="5378" width="11.85546875" style="310" customWidth="1"/>
    <col min="5379" max="5380" width="9" style="310"/>
    <col min="5381" max="5381" width="11.85546875" style="310" customWidth="1"/>
    <col min="5382" max="5631" width="9" style="310"/>
    <col min="5632" max="5632" width="2.28515625" style="310" customWidth="1"/>
    <col min="5633" max="5633" width="10.42578125" style="310" customWidth="1"/>
    <col min="5634" max="5634" width="11.85546875" style="310" customWidth="1"/>
    <col min="5635" max="5636" width="9" style="310"/>
    <col min="5637" max="5637" width="11.85546875" style="310" customWidth="1"/>
    <col min="5638" max="5887" width="9" style="310"/>
    <col min="5888" max="5888" width="2.28515625" style="310" customWidth="1"/>
    <col min="5889" max="5889" width="10.42578125" style="310" customWidth="1"/>
    <col min="5890" max="5890" width="11.85546875" style="310" customWidth="1"/>
    <col min="5891" max="5892" width="9" style="310"/>
    <col min="5893" max="5893" width="11.85546875" style="310" customWidth="1"/>
    <col min="5894" max="6143" width="9" style="310"/>
    <col min="6144" max="6144" width="2.28515625" style="310" customWidth="1"/>
    <col min="6145" max="6145" width="10.42578125" style="310" customWidth="1"/>
    <col min="6146" max="6146" width="11.85546875" style="310" customWidth="1"/>
    <col min="6147" max="6148" width="9" style="310"/>
    <col min="6149" max="6149" width="11.85546875" style="310" customWidth="1"/>
    <col min="6150" max="6399" width="9" style="310"/>
    <col min="6400" max="6400" width="2.28515625" style="310" customWidth="1"/>
    <col min="6401" max="6401" width="10.42578125" style="310" customWidth="1"/>
    <col min="6402" max="6402" width="11.85546875" style="310" customWidth="1"/>
    <col min="6403" max="6404" width="9" style="310"/>
    <col min="6405" max="6405" width="11.85546875" style="310" customWidth="1"/>
    <col min="6406" max="6655" width="9" style="310"/>
    <col min="6656" max="6656" width="2.28515625" style="310" customWidth="1"/>
    <col min="6657" max="6657" width="10.42578125" style="310" customWidth="1"/>
    <col min="6658" max="6658" width="11.85546875" style="310" customWidth="1"/>
    <col min="6659" max="6660" width="9" style="310"/>
    <col min="6661" max="6661" width="11.85546875" style="310" customWidth="1"/>
    <col min="6662" max="6911" width="9" style="310"/>
    <col min="6912" max="6912" width="2.28515625" style="310" customWidth="1"/>
    <col min="6913" max="6913" width="10.42578125" style="310" customWidth="1"/>
    <col min="6914" max="6914" width="11.85546875" style="310" customWidth="1"/>
    <col min="6915" max="6916" width="9" style="310"/>
    <col min="6917" max="6917" width="11.85546875" style="310" customWidth="1"/>
    <col min="6918" max="7167" width="9" style="310"/>
    <col min="7168" max="7168" width="2.28515625" style="310" customWidth="1"/>
    <col min="7169" max="7169" width="10.42578125" style="310" customWidth="1"/>
    <col min="7170" max="7170" width="11.85546875" style="310" customWidth="1"/>
    <col min="7171" max="7172" width="9" style="310"/>
    <col min="7173" max="7173" width="11.85546875" style="310" customWidth="1"/>
    <col min="7174" max="7423" width="9" style="310"/>
    <col min="7424" max="7424" width="2.28515625" style="310" customWidth="1"/>
    <col min="7425" max="7425" width="10.42578125" style="310" customWidth="1"/>
    <col min="7426" max="7426" width="11.85546875" style="310" customWidth="1"/>
    <col min="7427" max="7428" width="9" style="310"/>
    <col min="7429" max="7429" width="11.85546875" style="310" customWidth="1"/>
    <col min="7430" max="7679" width="9" style="310"/>
    <col min="7680" max="7680" width="2.28515625" style="310" customWidth="1"/>
    <col min="7681" max="7681" width="10.42578125" style="310" customWidth="1"/>
    <col min="7682" max="7682" width="11.85546875" style="310" customWidth="1"/>
    <col min="7683" max="7684" width="9" style="310"/>
    <col min="7685" max="7685" width="11.85546875" style="310" customWidth="1"/>
    <col min="7686" max="7935" width="9" style="310"/>
    <col min="7936" max="7936" width="2.28515625" style="310" customWidth="1"/>
    <col min="7937" max="7937" width="10.42578125" style="310" customWidth="1"/>
    <col min="7938" max="7938" width="11.85546875" style="310" customWidth="1"/>
    <col min="7939" max="7940" width="9" style="310"/>
    <col min="7941" max="7941" width="11.85546875" style="310" customWidth="1"/>
    <col min="7942" max="8191" width="9" style="310"/>
    <col min="8192" max="8192" width="2.28515625" style="310" customWidth="1"/>
    <col min="8193" max="8193" width="10.42578125" style="310" customWidth="1"/>
    <col min="8194" max="8194" width="11.85546875" style="310" customWidth="1"/>
    <col min="8195" max="8196" width="9" style="310"/>
    <col min="8197" max="8197" width="11.85546875" style="310" customWidth="1"/>
    <col min="8198" max="8447" width="9" style="310"/>
    <col min="8448" max="8448" width="2.28515625" style="310" customWidth="1"/>
    <col min="8449" max="8449" width="10.42578125" style="310" customWidth="1"/>
    <col min="8450" max="8450" width="11.85546875" style="310" customWidth="1"/>
    <col min="8451" max="8452" width="9" style="310"/>
    <col min="8453" max="8453" width="11.85546875" style="310" customWidth="1"/>
    <col min="8454" max="8703" width="9" style="310"/>
    <col min="8704" max="8704" width="2.28515625" style="310" customWidth="1"/>
    <col min="8705" max="8705" width="10.42578125" style="310" customWidth="1"/>
    <col min="8706" max="8706" width="11.85546875" style="310" customWidth="1"/>
    <col min="8707" max="8708" width="9" style="310"/>
    <col min="8709" max="8709" width="11.85546875" style="310" customWidth="1"/>
    <col min="8710" max="8959" width="9" style="310"/>
    <col min="8960" max="8960" width="2.28515625" style="310" customWidth="1"/>
    <col min="8961" max="8961" width="10.42578125" style="310" customWidth="1"/>
    <col min="8962" max="8962" width="11.85546875" style="310" customWidth="1"/>
    <col min="8963" max="8964" width="9" style="310"/>
    <col min="8965" max="8965" width="11.85546875" style="310" customWidth="1"/>
    <col min="8966" max="9215" width="9" style="310"/>
    <col min="9216" max="9216" width="2.28515625" style="310" customWidth="1"/>
    <col min="9217" max="9217" width="10.42578125" style="310" customWidth="1"/>
    <col min="9218" max="9218" width="11.85546875" style="310" customWidth="1"/>
    <col min="9219" max="9220" width="9" style="310"/>
    <col min="9221" max="9221" width="11.85546875" style="310" customWidth="1"/>
    <col min="9222" max="9471" width="9" style="310"/>
    <col min="9472" max="9472" width="2.28515625" style="310" customWidth="1"/>
    <col min="9473" max="9473" width="10.42578125" style="310" customWidth="1"/>
    <col min="9474" max="9474" width="11.85546875" style="310" customWidth="1"/>
    <col min="9475" max="9476" width="9" style="310"/>
    <col min="9477" max="9477" width="11.85546875" style="310" customWidth="1"/>
    <col min="9478" max="9727" width="9" style="310"/>
    <col min="9728" max="9728" width="2.28515625" style="310" customWidth="1"/>
    <col min="9729" max="9729" width="10.42578125" style="310" customWidth="1"/>
    <col min="9730" max="9730" width="11.85546875" style="310" customWidth="1"/>
    <col min="9731" max="9732" width="9" style="310"/>
    <col min="9733" max="9733" width="11.85546875" style="310" customWidth="1"/>
    <col min="9734" max="9983" width="9" style="310"/>
    <col min="9984" max="9984" width="2.28515625" style="310" customWidth="1"/>
    <col min="9985" max="9985" width="10.42578125" style="310" customWidth="1"/>
    <col min="9986" max="9986" width="11.85546875" style="310" customWidth="1"/>
    <col min="9987" max="9988" width="9" style="310"/>
    <col min="9989" max="9989" width="11.85546875" style="310" customWidth="1"/>
    <col min="9990" max="10239" width="9" style="310"/>
    <col min="10240" max="10240" width="2.28515625" style="310" customWidth="1"/>
    <col min="10241" max="10241" width="10.42578125" style="310" customWidth="1"/>
    <col min="10242" max="10242" width="11.85546875" style="310" customWidth="1"/>
    <col min="10243" max="10244" width="9" style="310"/>
    <col min="10245" max="10245" width="11.85546875" style="310" customWidth="1"/>
    <col min="10246" max="10495" width="9" style="310"/>
    <col min="10496" max="10496" width="2.28515625" style="310" customWidth="1"/>
    <col min="10497" max="10497" width="10.42578125" style="310" customWidth="1"/>
    <col min="10498" max="10498" width="11.85546875" style="310" customWidth="1"/>
    <col min="10499" max="10500" width="9" style="310"/>
    <col min="10501" max="10501" width="11.85546875" style="310" customWidth="1"/>
    <col min="10502" max="10751" width="9" style="310"/>
    <col min="10752" max="10752" width="2.28515625" style="310" customWidth="1"/>
    <col min="10753" max="10753" width="10.42578125" style="310" customWidth="1"/>
    <col min="10754" max="10754" width="11.85546875" style="310" customWidth="1"/>
    <col min="10755" max="10756" width="9" style="310"/>
    <col min="10757" max="10757" width="11.85546875" style="310" customWidth="1"/>
    <col min="10758" max="11007" width="9" style="310"/>
    <col min="11008" max="11008" width="2.28515625" style="310" customWidth="1"/>
    <col min="11009" max="11009" width="10.42578125" style="310" customWidth="1"/>
    <col min="11010" max="11010" width="11.85546875" style="310" customWidth="1"/>
    <col min="11011" max="11012" width="9" style="310"/>
    <col min="11013" max="11013" width="11.85546875" style="310" customWidth="1"/>
    <col min="11014" max="11263" width="9" style="310"/>
    <col min="11264" max="11264" width="2.28515625" style="310" customWidth="1"/>
    <col min="11265" max="11265" width="10.42578125" style="310" customWidth="1"/>
    <col min="11266" max="11266" width="11.85546875" style="310" customWidth="1"/>
    <col min="11267" max="11268" width="9" style="310"/>
    <col min="11269" max="11269" width="11.85546875" style="310" customWidth="1"/>
    <col min="11270" max="11519" width="9" style="310"/>
    <col min="11520" max="11520" width="2.28515625" style="310" customWidth="1"/>
    <col min="11521" max="11521" width="10.42578125" style="310" customWidth="1"/>
    <col min="11522" max="11522" width="11.85546875" style="310" customWidth="1"/>
    <col min="11523" max="11524" width="9" style="310"/>
    <col min="11525" max="11525" width="11.85546875" style="310" customWidth="1"/>
    <col min="11526" max="11775" width="9" style="310"/>
    <col min="11776" max="11776" width="2.28515625" style="310" customWidth="1"/>
    <col min="11777" max="11777" width="10.42578125" style="310" customWidth="1"/>
    <col min="11778" max="11778" width="11.85546875" style="310" customWidth="1"/>
    <col min="11779" max="11780" width="9" style="310"/>
    <col min="11781" max="11781" width="11.85546875" style="310" customWidth="1"/>
    <col min="11782" max="12031" width="9" style="310"/>
    <col min="12032" max="12032" width="2.28515625" style="310" customWidth="1"/>
    <col min="12033" max="12033" width="10.42578125" style="310" customWidth="1"/>
    <col min="12034" max="12034" width="11.85546875" style="310" customWidth="1"/>
    <col min="12035" max="12036" width="9" style="310"/>
    <col min="12037" max="12037" width="11.85546875" style="310" customWidth="1"/>
    <col min="12038" max="12287" width="9" style="310"/>
    <col min="12288" max="12288" width="2.28515625" style="310" customWidth="1"/>
    <col min="12289" max="12289" width="10.42578125" style="310" customWidth="1"/>
    <col min="12290" max="12290" width="11.85546875" style="310" customWidth="1"/>
    <col min="12291" max="12292" width="9" style="310"/>
    <col min="12293" max="12293" width="11.85546875" style="310" customWidth="1"/>
    <col min="12294" max="12543" width="9" style="310"/>
    <col min="12544" max="12544" width="2.28515625" style="310" customWidth="1"/>
    <col min="12545" max="12545" width="10.42578125" style="310" customWidth="1"/>
    <col min="12546" max="12546" width="11.85546875" style="310" customWidth="1"/>
    <col min="12547" max="12548" width="9" style="310"/>
    <col min="12549" max="12549" width="11.85546875" style="310" customWidth="1"/>
    <col min="12550" max="12799" width="9" style="310"/>
    <col min="12800" max="12800" width="2.28515625" style="310" customWidth="1"/>
    <col min="12801" max="12801" width="10.42578125" style="310" customWidth="1"/>
    <col min="12802" max="12802" width="11.85546875" style="310" customWidth="1"/>
    <col min="12803" max="12804" width="9" style="310"/>
    <col min="12805" max="12805" width="11.85546875" style="310" customWidth="1"/>
    <col min="12806" max="13055" width="9" style="310"/>
    <col min="13056" max="13056" width="2.28515625" style="310" customWidth="1"/>
    <col min="13057" max="13057" width="10.42578125" style="310" customWidth="1"/>
    <col min="13058" max="13058" width="11.85546875" style="310" customWidth="1"/>
    <col min="13059" max="13060" width="9" style="310"/>
    <col min="13061" max="13061" width="11.85546875" style="310" customWidth="1"/>
    <col min="13062" max="13311" width="9" style="310"/>
    <col min="13312" max="13312" width="2.28515625" style="310" customWidth="1"/>
    <col min="13313" max="13313" width="10.42578125" style="310" customWidth="1"/>
    <col min="13314" max="13314" width="11.85546875" style="310" customWidth="1"/>
    <col min="13315" max="13316" width="9" style="310"/>
    <col min="13317" max="13317" width="11.85546875" style="310" customWidth="1"/>
    <col min="13318" max="13567" width="9" style="310"/>
    <col min="13568" max="13568" width="2.28515625" style="310" customWidth="1"/>
    <col min="13569" max="13569" width="10.42578125" style="310" customWidth="1"/>
    <col min="13570" max="13570" width="11.85546875" style="310" customWidth="1"/>
    <col min="13571" max="13572" width="9" style="310"/>
    <col min="13573" max="13573" width="11.85546875" style="310" customWidth="1"/>
    <col min="13574" max="13823" width="9" style="310"/>
    <col min="13824" max="13824" width="2.28515625" style="310" customWidth="1"/>
    <col min="13825" max="13825" width="10.42578125" style="310" customWidth="1"/>
    <col min="13826" max="13826" width="11.85546875" style="310" customWidth="1"/>
    <col min="13827" max="13828" width="9" style="310"/>
    <col min="13829" max="13829" width="11.85546875" style="310" customWidth="1"/>
    <col min="13830" max="14079" width="9" style="310"/>
    <col min="14080" max="14080" width="2.28515625" style="310" customWidth="1"/>
    <col min="14081" max="14081" width="10.42578125" style="310" customWidth="1"/>
    <col min="14082" max="14082" width="11.85546875" style="310" customWidth="1"/>
    <col min="14083" max="14084" width="9" style="310"/>
    <col min="14085" max="14085" width="11.85546875" style="310" customWidth="1"/>
    <col min="14086" max="14335" width="9" style="310"/>
    <col min="14336" max="14336" width="2.28515625" style="310" customWidth="1"/>
    <col min="14337" max="14337" width="10.42578125" style="310" customWidth="1"/>
    <col min="14338" max="14338" width="11.85546875" style="310" customWidth="1"/>
    <col min="14339" max="14340" width="9" style="310"/>
    <col min="14341" max="14341" width="11.85546875" style="310" customWidth="1"/>
    <col min="14342" max="14591" width="9" style="310"/>
    <col min="14592" max="14592" width="2.28515625" style="310" customWidth="1"/>
    <col min="14593" max="14593" width="10.42578125" style="310" customWidth="1"/>
    <col min="14594" max="14594" width="11.85546875" style="310" customWidth="1"/>
    <col min="14595" max="14596" width="9" style="310"/>
    <col min="14597" max="14597" width="11.85546875" style="310" customWidth="1"/>
    <col min="14598" max="14847" width="9" style="310"/>
    <col min="14848" max="14848" width="2.28515625" style="310" customWidth="1"/>
    <col min="14849" max="14849" width="10.42578125" style="310" customWidth="1"/>
    <col min="14850" max="14850" width="11.85546875" style="310" customWidth="1"/>
    <col min="14851" max="14852" width="9" style="310"/>
    <col min="14853" max="14853" width="11.85546875" style="310" customWidth="1"/>
    <col min="14854" max="15103" width="9" style="310"/>
    <col min="15104" max="15104" width="2.28515625" style="310" customWidth="1"/>
    <col min="15105" max="15105" width="10.42578125" style="310" customWidth="1"/>
    <col min="15106" max="15106" width="11.85546875" style="310" customWidth="1"/>
    <col min="15107" max="15108" width="9" style="310"/>
    <col min="15109" max="15109" width="11.85546875" style="310" customWidth="1"/>
    <col min="15110" max="15359" width="9" style="310"/>
    <col min="15360" max="15360" width="2.28515625" style="310" customWidth="1"/>
    <col min="15361" max="15361" width="10.42578125" style="310" customWidth="1"/>
    <col min="15362" max="15362" width="11.85546875" style="310" customWidth="1"/>
    <col min="15363" max="15364" width="9" style="310"/>
    <col min="15365" max="15365" width="11.85546875" style="310" customWidth="1"/>
    <col min="15366" max="15615" width="9" style="310"/>
    <col min="15616" max="15616" width="2.28515625" style="310" customWidth="1"/>
    <col min="15617" max="15617" width="10.42578125" style="310" customWidth="1"/>
    <col min="15618" max="15618" width="11.85546875" style="310" customWidth="1"/>
    <col min="15619" max="15620" width="9" style="310"/>
    <col min="15621" max="15621" width="11.85546875" style="310" customWidth="1"/>
    <col min="15622" max="15871" width="9" style="310"/>
    <col min="15872" max="15872" width="2.28515625" style="310" customWidth="1"/>
    <col min="15873" max="15873" width="10.42578125" style="310" customWidth="1"/>
    <col min="15874" max="15874" width="11.85546875" style="310" customWidth="1"/>
    <col min="15875" max="15876" width="9" style="310"/>
    <col min="15877" max="15877" width="11.85546875" style="310" customWidth="1"/>
    <col min="15878" max="16127" width="9" style="310"/>
    <col min="16128" max="16128" width="2.28515625" style="310" customWidth="1"/>
    <col min="16129" max="16129" width="10.42578125" style="310" customWidth="1"/>
    <col min="16130" max="16130" width="11.85546875" style="310" customWidth="1"/>
    <col min="16131" max="16132" width="9" style="310"/>
    <col min="16133" max="16133" width="11.85546875" style="310" customWidth="1"/>
    <col min="16134" max="16383" width="9" style="310"/>
    <col min="16384" max="16384" width="9.140625" style="310" customWidth="1"/>
  </cols>
  <sheetData>
    <row r="1" spans="2:9" ht="15.75" x14ac:dyDescent="0.25">
      <c r="B1" s="307" t="s">
        <v>398</v>
      </c>
      <c r="C1" s="307"/>
      <c r="D1" s="308"/>
      <c r="E1" s="308"/>
      <c r="F1" s="309"/>
    </row>
    <row r="2" spans="2:9" x14ac:dyDescent="0.25">
      <c r="B2" s="311" t="s">
        <v>244</v>
      </c>
      <c r="C2" s="311"/>
      <c r="D2" s="308"/>
      <c r="E2" s="308"/>
      <c r="F2" s="309"/>
    </row>
    <row r="3" spans="2:9" s="312" customFormat="1" x14ac:dyDescent="0.25">
      <c r="C3" s="313" t="s">
        <v>118</v>
      </c>
      <c r="H3" s="310"/>
    </row>
    <row r="4" spans="2:9" s="316" customFormat="1" ht="26.25" x14ac:dyDescent="0.25">
      <c r="B4" s="314" t="s">
        <v>71</v>
      </c>
      <c r="C4" s="315" t="s">
        <v>166</v>
      </c>
      <c r="D4" s="315" t="s">
        <v>301</v>
      </c>
      <c r="E4" s="315" t="s">
        <v>302</v>
      </c>
      <c r="H4" s="310"/>
    </row>
    <row r="5" spans="2:9" s="312" customFormat="1" ht="16.5" x14ac:dyDescent="0.3">
      <c r="B5" s="317">
        <v>2007</v>
      </c>
      <c r="C5" s="318">
        <v>3.3</v>
      </c>
      <c r="D5" s="318">
        <v>2</v>
      </c>
      <c r="E5" s="318">
        <v>0.4</v>
      </c>
      <c r="G5" s="319"/>
      <c r="H5" s="319"/>
      <c r="I5" s="319"/>
    </row>
    <row r="6" spans="2:9" s="312" customFormat="1" ht="16.5" x14ac:dyDescent="0.3">
      <c r="B6" s="317">
        <v>2008</v>
      </c>
      <c r="C6" s="318">
        <v>3</v>
      </c>
      <c r="D6" s="318">
        <v>1.4</v>
      </c>
      <c r="E6" s="318">
        <v>0.6</v>
      </c>
      <c r="G6" s="319"/>
      <c r="H6" s="319"/>
      <c r="I6" s="319"/>
    </row>
    <row r="7" spans="2:9" s="312" customFormat="1" ht="16.5" x14ac:dyDescent="0.3">
      <c r="B7" s="317">
        <v>2009</v>
      </c>
      <c r="C7" s="318">
        <v>-2.1</v>
      </c>
      <c r="D7" s="318">
        <v>-1.7</v>
      </c>
      <c r="E7" s="318">
        <v>3.3</v>
      </c>
      <c r="G7" s="319"/>
      <c r="H7" s="319"/>
      <c r="I7" s="319"/>
    </row>
    <row r="8" spans="2:9" s="312" customFormat="1" ht="16.5" x14ac:dyDescent="0.3">
      <c r="B8" s="317">
        <v>2010</v>
      </c>
      <c r="C8" s="318">
        <v>-3.2</v>
      </c>
      <c r="D8" s="318">
        <v>-2.5</v>
      </c>
      <c r="E8" s="318">
        <v>1.5</v>
      </c>
      <c r="G8" s="319"/>
      <c r="H8" s="319"/>
      <c r="I8" s="319"/>
    </row>
    <row r="9" spans="2:9" s="312" customFormat="1" ht="16.5" x14ac:dyDescent="0.3">
      <c r="B9" s="317">
        <v>2011</v>
      </c>
      <c r="C9" s="318">
        <v>-8.9</v>
      </c>
      <c r="D9" s="318">
        <v>-3.5</v>
      </c>
      <c r="E9" s="318">
        <v>0.3</v>
      </c>
      <c r="G9" s="319"/>
      <c r="H9" s="319"/>
      <c r="I9" s="319"/>
    </row>
    <row r="10" spans="2:9" s="312" customFormat="1" ht="16.5" x14ac:dyDescent="0.3">
      <c r="B10" s="317">
        <v>2012</v>
      </c>
      <c r="C10" s="318">
        <v>-4.3</v>
      </c>
      <c r="D10" s="318">
        <v>-2.7</v>
      </c>
      <c r="E10" s="318">
        <v>-0.7</v>
      </c>
      <c r="G10" s="319"/>
      <c r="H10" s="319"/>
      <c r="I10" s="319"/>
    </row>
    <row r="11" spans="2:9" s="312" customFormat="1" ht="16.5" x14ac:dyDescent="0.3">
      <c r="B11" s="317">
        <v>2013</v>
      </c>
      <c r="C11" s="318">
        <v>-2</v>
      </c>
      <c r="D11" s="318">
        <v>-1.1000000000000001</v>
      </c>
      <c r="E11" s="318">
        <v>-1.8</v>
      </c>
      <c r="G11" s="319"/>
      <c r="H11" s="319"/>
      <c r="I11" s="319"/>
    </row>
    <row r="12" spans="2:9" s="312" customFormat="1" ht="16.5" x14ac:dyDescent="0.3">
      <c r="B12" s="317">
        <v>2014</v>
      </c>
      <c r="C12" s="318">
        <v>-1.2</v>
      </c>
      <c r="D12" s="318">
        <v>-0.3</v>
      </c>
      <c r="E12" s="318">
        <v>-0.6</v>
      </c>
      <c r="G12" s="319"/>
      <c r="H12" s="319"/>
      <c r="I12" s="319"/>
    </row>
    <row r="13" spans="2:9" s="312" customFormat="1" ht="16.5" x14ac:dyDescent="0.3">
      <c r="B13" s="317">
        <v>2015</v>
      </c>
      <c r="C13" s="318">
        <v>0.2</v>
      </c>
      <c r="D13" s="318">
        <v>0.5</v>
      </c>
      <c r="E13" s="318">
        <v>-0.8</v>
      </c>
      <c r="G13" s="319"/>
      <c r="H13" s="319"/>
      <c r="I13" s="319"/>
    </row>
    <row r="14" spans="2:9" s="312" customFormat="1" ht="16.5" x14ac:dyDescent="0.3">
      <c r="B14" s="320">
        <v>2016</v>
      </c>
      <c r="C14" s="321">
        <v>0.7</v>
      </c>
      <c r="D14" s="321">
        <v>1</v>
      </c>
      <c r="E14" s="321">
        <v>0.1</v>
      </c>
      <c r="F14" s="322"/>
      <c r="G14" s="319"/>
      <c r="H14" s="319"/>
      <c r="I14" s="319"/>
    </row>
    <row r="15" spans="2:9" s="312" customFormat="1" ht="16.5" x14ac:dyDescent="0.3">
      <c r="B15" s="323">
        <v>2017</v>
      </c>
      <c r="C15" s="318">
        <v>1.5</v>
      </c>
      <c r="D15" s="318">
        <v>1.4</v>
      </c>
      <c r="E15" s="318">
        <v>-0.8</v>
      </c>
      <c r="G15" s="319"/>
      <c r="H15" s="319"/>
      <c r="I15" s="319"/>
    </row>
    <row r="16" spans="2:9" s="312" customFormat="1" ht="16.5" x14ac:dyDescent="0.3">
      <c r="B16" s="323">
        <v>2018</v>
      </c>
      <c r="C16" s="318">
        <v>1.1000000000000001</v>
      </c>
      <c r="D16" s="318">
        <v>1.1000000000000001</v>
      </c>
      <c r="E16" s="318">
        <v>1</v>
      </c>
      <c r="G16" s="319"/>
      <c r="H16" s="319"/>
      <c r="I16" s="319"/>
    </row>
    <row r="17" spans="2:9" s="312" customFormat="1" ht="16.5" x14ac:dyDescent="0.3">
      <c r="B17" s="323">
        <v>2019</v>
      </c>
      <c r="C17" s="318">
        <v>1.2</v>
      </c>
      <c r="D17" s="318">
        <v>1</v>
      </c>
      <c r="E17" s="318">
        <v>0.9</v>
      </c>
      <c r="G17" s="319"/>
      <c r="H17" s="319"/>
      <c r="I17" s="319"/>
    </row>
    <row r="18" spans="2:9" s="312" customFormat="1" ht="16.5" x14ac:dyDescent="0.3">
      <c r="B18" s="323">
        <v>2020</v>
      </c>
      <c r="C18" s="318">
        <v>1.7</v>
      </c>
      <c r="D18" s="318">
        <v>1.2</v>
      </c>
      <c r="E18" s="318">
        <v>-0.7</v>
      </c>
      <c r="G18" s="319"/>
      <c r="H18" s="319"/>
      <c r="I18" s="319"/>
    </row>
    <row r="19" spans="2:9" s="312" customFormat="1" ht="16.5" x14ac:dyDescent="0.3">
      <c r="B19" s="323">
        <v>2021</v>
      </c>
      <c r="C19" s="318">
        <v>1.7</v>
      </c>
      <c r="D19" s="318">
        <v>1.3</v>
      </c>
      <c r="E19" s="318">
        <v>0</v>
      </c>
      <c r="G19" s="319"/>
      <c r="H19" s="319"/>
      <c r="I19" s="319"/>
    </row>
    <row r="20" spans="2:9" s="312" customFormat="1" ht="16.5" x14ac:dyDescent="0.3">
      <c r="B20" s="323">
        <v>2022</v>
      </c>
      <c r="C20" s="318">
        <v>2.1</v>
      </c>
      <c r="D20" s="318">
        <v>1.8</v>
      </c>
      <c r="E20" s="318">
        <v>-0.8</v>
      </c>
      <c r="G20" s="319"/>
      <c r="H20" s="319"/>
      <c r="I20" s="319"/>
    </row>
    <row r="21" spans="2:9" ht="16.5" x14ac:dyDescent="0.3">
      <c r="B21" s="317"/>
      <c r="C21" s="318"/>
      <c r="D21" s="318"/>
      <c r="E21" s="318"/>
    </row>
  </sheetData>
  <pageMargins left="0.70866141732283472" right="0.70866141732283472" top="0.74803149606299213" bottom="0.74803149606299213" header="0.31496062992125984" footer="0.31496062992125984"/>
  <pageSetup paperSize="9"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H15"/>
  <sheetViews>
    <sheetView showGridLines="0" zoomScaleNormal="100" workbookViewId="0">
      <selection activeCell="K17" sqref="K17"/>
    </sheetView>
  </sheetViews>
  <sheetFormatPr defaultRowHeight="15" x14ac:dyDescent="0.25"/>
  <cols>
    <col min="1" max="1" width="2.28515625" customWidth="1"/>
    <col min="2" max="3" width="19" customWidth="1"/>
    <col min="4" max="7" width="10.42578125" bestFit="1" customWidth="1"/>
  </cols>
  <sheetData>
    <row r="1" spans="2:8" ht="15.75" x14ac:dyDescent="0.25">
      <c r="B1" s="261" t="s">
        <v>303</v>
      </c>
      <c r="C1" s="261"/>
      <c r="D1" s="261"/>
      <c r="E1" s="262"/>
      <c r="F1" s="262"/>
      <c r="G1" s="262"/>
      <c r="H1" s="262"/>
    </row>
    <row r="2" spans="2:8" x14ac:dyDescent="0.25">
      <c r="B2" s="264" t="s">
        <v>244</v>
      </c>
      <c r="C2" s="264"/>
      <c r="D2" s="264"/>
      <c r="E2" s="262"/>
      <c r="F2" s="262"/>
      <c r="G2" s="262"/>
      <c r="H2" s="262"/>
    </row>
    <row r="3" spans="2:8" ht="16.5" x14ac:dyDescent="0.3">
      <c r="D3" s="507" t="s">
        <v>114</v>
      </c>
      <c r="E3" s="507"/>
      <c r="F3" s="507"/>
      <c r="G3" s="507"/>
    </row>
    <row r="4" spans="2:8" ht="16.5" x14ac:dyDescent="0.3">
      <c r="B4" s="298" t="s">
        <v>71</v>
      </c>
      <c r="C4" s="324">
        <v>2018</v>
      </c>
      <c r="D4" s="324">
        <v>2019</v>
      </c>
      <c r="E4" s="324">
        <v>2020</v>
      </c>
      <c r="F4" s="324">
        <v>2021</v>
      </c>
      <c r="G4" s="324">
        <v>2022</v>
      </c>
      <c r="H4" s="324" t="s">
        <v>304</v>
      </c>
    </row>
    <row r="5" spans="2:8" ht="16.5" x14ac:dyDescent="0.3">
      <c r="B5" s="325" t="s">
        <v>305</v>
      </c>
      <c r="C5" s="326">
        <v>0</v>
      </c>
      <c r="D5" s="326">
        <v>0.11892</v>
      </c>
      <c r="E5" s="326">
        <v>0.98109000000000002</v>
      </c>
      <c r="F5" s="326">
        <v>0.98109000000000002</v>
      </c>
      <c r="G5" s="326">
        <v>0.59460000000000002</v>
      </c>
      <c r="H5" s="326">
        <v>0.29699999999999999</v>
      </c>
    </row>
    <row r="6" spans="2:8" ht="16.5" x14ac:dyDescent="0.3">
      <c r="B6" s="325" t="s">
        <v>306</v>
      </c>
      <c r="C6" s="326">
        <v>0</v>
      </c>
      <c r="D6" s="326">
        <v>0</v>
      </c>
      <c r="E6" s="326">
        <v>0.11892</v>
      </c>
      <c r="F6" s="326">
        <v>0.98109000000000002</v>
      </c>
      <c r="G6" s="326">
        <v>0.98109000000000002</v>
      </c>
      <c r="H6" s="326">
        <v>0.89200000000000002</v>
      </c>
    </row>
    <row r="7" spans="2:8" ht="16.5" x14ac:dyDescent="0.3">
      <c r="B7" s="325" t="s">
        <v>307</v>
      </c>
      <c r="C7" s="326">
        <v>0</v>
      </c>
      <c r="D7" s="326">
        <v>0</v>
      </c>
      <c r="E7" s="326">
        <v>0</v>
      </c>
      <c r="F7" s="326">
        <v>0.12</v>
      </c>
      <c r="G7" s="326">
        <v>0.99</v>
      </c>
      <c r="H7" s="326">
        <v>1.89</v>
      </c>
    </row>
    <row r="8" spans="2:8" ht="16.5" x14ac:dyDescent="0.3">
      <c r="B8" s="325" t="s">
        <v>308</v>
      </c>
      <c r="C8" s="326">
        <v>0</v>
      </c>
      <c r="D8" s="326">
        <v>0</v>
      </c>
      <c r="E8" s="326">
        <v>0</v>
      </c>
      <c r="F8" s="326">
        <v>0</v>
      </c>
      <c r="G8" s="326">
        <v>0.111</v>
      </c>
      <c r="H8" s="326">
        <v>2.8889999999999998</v>
      </c>
    </row>
    <row r="9" spans="2:8" ht="16.5" x14ac:dyDescent="0.3">
      <c r="B9" s="327"/>
      <c r="C9" s="268"/>
      <c r="D9" s="328"/>
      <c r="E9" s="65"/>
      <c r="G9" s="235"/>
      <c r="H9" s="329"/>
    </row>
    <row r="10" spans="2:8" ht="16.5" x14ac:dyDescent="0.3">
      <c r="B10" s="268"/>
      <c r="C10" s="268"/>
      <c r="D10" s="328"/>
      <c r="E10" s="65"/>
    </row>
    <row r="11" spans="2:8" ht="16.5" x14ac:dyDescent="0.3">
      <c r="B11" s="268"/>
      <c r="C11" s="268"/>
      <c r="D11" s="328"/>
      <c r="E11" s="65"/>
    </row>
    <row r="12" spans="2:8" ht="16.5" x14ac:dyDescent="0.3">
      <c r="B12" s="268"/>
      <c r="C12" s="268"/>
      <c r="D12" s="328"/>
      <c r="E12" s="65"/>
    </row>
    <row r="13" spans="2:8" ht="16.5" x14ac:dyDescent="0.3">
      <c r="B13" s="268"/>
      <c r="C13" s="268"/>
      <c r="D13" s="328"/>
      <c r="E13" s="65"/>
    </row>
    <row r="14" spans="2:8" ht="16.5" x14ac:dyDescent="0.3">
      <c r="B14" s="268"/>
      <c r="C14" s="268"/>
      <c r="D14" s="328"/>
      <c r="E14" s="65"/>
    </row>
    <row r="15" spans="2:8" ht="16.5" x14ac:dyDescent="0.3">
      <c r="B15" s="268"/>
      <c r="C15" s="268"/>
      <c r="D15" s="328"/>
      <c r="E15" s="65"/>
    </row>
  </sheetData>
  <mergeCells count="1">
    <mergeCell ref="D3:G3"/>
  </mergeCells>
  <pageMargins left="0.7" right="0.7" top="0.75" bottom="0.75" header="0.3" footer="0.3"/>
  <pageSetup paperSize="9"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H8"/>
  <sheetViews>
    <sheetView showGridLines="0" zoomScaleNormal="100" workbookViewId="0">
      <selection activeCell="K17" sqref="K17"/>
    </sheetView>
  </sheetViews>
  <sheetFormatPr defaultRowHeight="15" x14ac:dyDescent="0.25"/>
  <cols>
    <col min="1" max="1" width="2.28515625" customWidth="1"/>
    <col min="2" max="2" width="19" customWidth="1"/>
    <col min="3" max="6" width="11.28515625" bestFit="1" customWidth="1"/>
    <col min="7" max="7" width="10.85546875" bestFit="1" customWidth="1"/>
    <col min="8" max="8" width="11.140625" customWidth="1"/>
  </cols>
  <sheetData>
    <row r="1" spans="2:8" ht="15.75" x14ac:dyDescent="0.25">
      <c r="B1" s="261" t="s">
        <v>309</v>
      </c>
      <c r="C1" s="261"/>
      <c r="D1" s="262"/>
      <c r="E1" s="262"/>
      <c r="F1" s="262"/>
      <c r="G1" s="262"/>
      <c r="H1" s="262"/>
    </row>
    <row r="2" spans="2:8" x14ac:dyDescent="0.25">
      <c r="B2" s="264" t="s">
        <v>244</v>
      </c>
      <c r="C2" s="264"/>
      <c r="D2" s="262"/>
      <c r="E2" s="262"/>
      <c r="F2" s="262"/>
      <c r="G2" s="262"/>
      <c r="H2" s="262"/>
    </row>
    <row r="3" spans="2:8" ht="16.5" x14ac:dyDescent="0.3">
      <c r="B3" s="28"/>
      <c r="C3" s="506" t="s">
        <v>114</v>
      </c>
      <c r="D3" s="506"/>
      <c r="E3" s="506"/>
      <c r="F3" s="506"/>
    </row>
    <row r="5" spans="2:8" ht="16.5" x14ac:dyDescent="0.3">
      <c r="B5" s="278"/>
      <c r="C5" s="330">
        <v>2017</v>
      </c>
      <c r="D5" s="330">
        <v>2018</v>
      </c>
      <c r="E5" s="330">
        <v>2019</v>
      </c>
      <c r="F5" s="330">
        <v>2020</v>
      </c>
      <c r="G5" s="330">
        <v>2021</v>
      </c>
      <c r="H5" s="330">
        <v>2022</v>
      </c>
    </row>
    <row r="6" spans="2:8" ht="16.5" x14ac:dyDescent="0.3">
      <c r="B6" s="268" t="s">
        <v>310</v>
      </c>
      <c r="C6" s="331">
        <v>6.3</v>
      </c>
      <c r="D6" s="331">
        <v>5.5</v>
      </c>
      <c r="E6" s="331">
        <v>5</v>
      </c>
      <c r="F6" s="331">
        <v>6.7</v>
      </c>
      <c r="G6" s="331">
        <v>7.4</v>
      </c>
      <c r="H6" s="331">
        <v>9.1999999999999993</v>
      </c>
    </row>
    <row r="7" spans="2:8" ht="16.5" x14ac:dyDescent="0.3">
      <c r="B7" s="268" t="s">
        <v>311</v>
      </c>
      <c r="C7" s="331">
        <v>-3.7</v>
      </c>
      <c r="D7" s="331">
        <v>-6.7</v>
      </c>
      <c r="E7" s="331">
        <v>-8.8000000000000007</v>
      </c>
      <c r="F7" s="331">
        <v>-8.5</v>
      </c>
      <c r="G7" s="331">
        <v>-9.3000000000000007</v>
      </c>
      <c r="H7" s="331">
        <v>-8.5</v>
      </c>
    </row>
    <row r="8" spans="2:8" ht="16.5" x14ac:dyDescent="0.3">
      <c r="B8" s="268" t="s">
        <v>312</v>
      </c>
      <c r="C8" s="331">
        <v>2.6</v>
      </c>
      <c r="D8" s="331">
        <v>-1.3</v>
      </c>
      <c r="E8" s="331">
        <v>-3.9</v>
      </c>
      <c r="F8" s="331">
        <v>-1.7</v>
      </c>
      <c r="G8" s="331">
        <v>-1.9</v>
      </c>
      <c r="H8" s="331">
        <v>0.7</v>
      </c>
    </row>
  </sheetData>
  <mergeCells count="1">
    <mergeCell ref="C3:F3"/>
  </mergeCells>
  <pageMargins left="0.70866141732283472" right="0.70866141732283472" top="0.74803149606299213" bottom="0.74803149606299213" header="0.31496062992125984" footer="0.31496062992125984"/>
  <pageSetup paperSize="9" scale="53"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D19"/>
  <sheetViews>
    <sheetView showGridLines="0" zoomScaleNormal="100" workbookViewId="0">
      <selection activeCell="K17" sqref="K17"/>
    </sheetView>
  </sheetViews>
  <sheetFormatPr defaultRowHeight="15" x14ac:dyDescent="0.25"/>
  <cols>
    <col min="1" max="1" width="2.28515625" customWidth="1"/>
    <col min="2" max="2" width="19" customWidth="1"/>
    <col min="3" max="3" width="11.85546875" customWidth="1"/>
    <col min="4" max="4" width="12.7109375" customWidth="1"/>
  </cols>
  <sheetData>
    <row r="1" spans="2:4" ht="15.75" x14ac:dyDescent="0.25">
      <c r="B1" s="261" t="s">
        <v>313</v>
      </c>
      <c r="C1" s="261"/>
      <c r="D1" s="262"/>
    </row>
    <row r="2" spans="2:4" x14ac:dyDescent="0.25">
      <c r="B2" s="264" t="s">
        <v>293</v>
      </c>
      <c r="C2" s="264"/>
      <c r="D2" s="262"/>
    </row>
    <row r="4" spans="2:4" x14ac:dyDescent="0.25">
      <c r="B4" s="265" t="s">
        <v>71</v>
      </c>
      <c r="C4" s="266" t="s">
        <v>138</v>
      </c>
      <c r="D4" s="267" t="s">
        <v>314</v>
      </c>
    </row>
    <row r="5" spans="2:4" ht="16.5" x14ac:dyDescent="0.3">
      <c r="B5" s="268">
        <v>2008</v>
      </c>
      <c r="C5" s="269">
        <v>10258</v>
      </c>
      <c r="D5" s="65">
        <v>5.4271973588838742</v>
      </c>
    </row>
    <row r="6" spans="2:4" ht="16.5" x14ac:dyDescent="0.3">
      <c r="B6" s="268">
        <v>2009</v>
      </c>
      <c r="C6" s="269">
        <v>17119</v>
      </c>
      <c r="D6" s="65">
        <v>9.0335347352312603</v>
      </c>
    </row>
    <row r="7" spans="2:4" ht="16.5" x14ac:dyDescent="0.3">
      <c r="B7" s="268">
        <v>2010</v>
      </c>
      <c r="C7" s="269">
        <v>26738</v>
      </c>
      <c r="D7" s="65">
        <v>13.591423647999513</v>
      </c>
    </row>
    <row r="8" spans="2:4" ht="16.5" x14ac:dyDescent="0.3">
      <c r="B8" s="268">
        <v>2011</v>
      </c>
      <c r="C8" s="269">
        <v>40128</v>
      </c>
      <c r="D8" s="65">
        <v>19.498163301004841</v>
      </c>
    </row>
    <row r="9" spans="2:4" ht="16.5" x14ac:dyDescent="0.3">
      <c r="B9" s="268">
        <v>2012</v>
      </c>
      <c r="C9" s="269">
        <v>50671</v>
      </c>
      <c r="D9" s="65">
        <v>23.55454114409498</v>
      </c>
    </row>
    <row r="10" spans="2:4" ht="16.5" x14ac:dyDescent="0.3">
      <c r="B10" s="268">
        <v>2013</v>
      </c>
      <c r="C10" s="269">
        <v>55835</v>
      </c>
      <c r="D10" s="65">
        <v>25.52375466842204</v>
      </c>
    </row>
    <row r="11" spans="2:4" ht="16.5" x14ac:dyDescent="0.3">
      <c r="B11" s="268">
        <v>2014</v>
      </c>
      <c r="C11" s="269">
        <v>59931</v>
      </c>
      <c r="D11" s="65">
        <v>25.324741178956266</v>
      </c>
    </row>
    <row r="12" spans="2:4" ht="16.5" x14ac:dyDescent="0.3">
      <c r="B12" s="268">
        <v>2015</v>
      </c>
      <c r="C12" s="269">
        <v>60631</v>
      </c>
      <c r="D12" s="65">
        <v>24.745427905590994</v>
      </c>
    </row>
    <row r="13" spans="2:4" ht="16.5" x14ac:dyDescent="0.3">
      <c r="B13" s="268">
        <v>2016</v>
      </c>
      <c r="C13" s="269">
        <v>61880</v>
      </c>
      <c r="D13" s="65">
        <v>24.009063537883726</v>
      </c>
    </row>
    <row r="14" spans="2:4" ht="16.5" x14ac:dyDescent="0.3">
      <c r="B14" s="268">
        <v>2017</v>
      </c>
      <c r="C14" s="269">
        <v>59480</v>
      </c>
      <c r="D14" s="65">
        <v>21.690613376121362</v>
      </c>
    </row>
    <row r="15" spans="2:4" ht="16.5" x14ac:dyDescent="0.3">
      <c r="B15" s="268">
        <v>2018</v>
      </c>
      <c r="C15" s="269">
        <v>60409</v>
      </c>
      <c r="D15" s="65">
        <v>20.757679884544018</v>
      </c>
    </row>
    <row r="16" spans="2:4" ht="16.5" x14ac:dyDescent="0.3">
      <c r="B16" s="268">
        <v>2019</v>
      </c>
      <c r="C16" s="269">
        <v>64204</v>
      </c>
      <c r="D16" s="65">
        <v>21.078758072300232</v>
      </c>
    </row>
    <row r="17" spans="2:4" ht="16.5" x14ac:dyDescent="0.3">
      <c r="B17" s="268">
        <v>2020</v>
      </c>
      <c r="C17" s="269">
        <v>65865</v>
      </c>
      <c r="D17" s="65">
        <v>20.584677986442522</v>
      </c>
    </row>
    <row r="18" spans="2:4" ht="16.5" x14ac:dyDescent="0.3">
      <c r="B18" s="268">
        <v>2021</v>
      </c>
      <c r="C18" s="269">
        <v>67607</v>
      </c>
      <c r="D18" s="65">
        <v>20.198015660804071</v>
      </c>
    </row>
    <row r="19" spans="2:4" ht="16.5" x14ac:dyDescent="0.3">
      <c r="B19" s="268">
        <v>2022</v>
      </c>
      <c r="C19" s="269">
        <v>66957</v>
      </c>
      <c r="D19" s="65">
        <v>19.141947214344523</v>
      </c>
    </row>
  </sheetData>
  <pageMargins left="0.70866141732283472" right="0.70866141732283472" top="0.74803149606299213" bottom="0.74803149606299213" header="0.31496062992125984" footer="0.31496062992125984"/>
  <pageSetup paperSize="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D19"/>
  <sheetViews>
    <sheetView showGridLines="0" zoomScaleNormal="100" workbookViewId="0">
      <selection activeCell="K17" sqref="K17"/>
    </sheetView>
  </sheetViews>
  <sheetFormatPr defaultRowHeight="15" x14ac:dyDescent="0.25"/>
  <cols>
    <col min="1" max="1" width="2.28515625" customWidth="1"/>
    <col min="2" max="2" width="19" customWidth="1"/>
    <col min="3" max="3" width="11.85546875" customWidth="1"/>
    <col min="4" max="4" width="12.7109375" customWidth="1"/>
  </cols>
  <sheetData>
    <row r="1" spans="2:4" ht="15.75" x14ac:dyDescent="0.25">
      <c r="B1" s="261" t="s">
        <v>315</v>
      </c>
      <c r="C1" s="261"/>
      <c r="D1" s="262"/>
    </row>
    <row r="2" spans="2:4" x14ac:dyDescent="0.25">
      <c r="B2" s="264" t="s">
        <v>293</v>
      </c>
      <c r="C2" s="264"/>
      <c r="D2" s="262"/>
    </row>
    <row r="4" spans="2:4" x14ac:dyDescent="0.25">
      <c r="B4" s="265" t="s">
        <v>71</v>
      </c>
      <c r="C4" s="266" t="s">
        <v>138</v>
      </c>
      <c r="D4" s="267" t="s">
        <v>314</v>
      </c>
    </row>
    <row r="5" spans="2:4" ht="16.5" x14ac:dyDescent="0.3">
      <c r="B5" s="268">
        <v>2008</v>
      </c>
      <c r="C5" s="269">
        <v>31390</v>
      </c>
      <c r="D5" s="65">
        <v>16.607499034447731</v>
      </c>
    </row>
    <row r="6" spans="2:4" ht="16.5" x14ac:dyDescent="0.3">
      <c r="B6" s="268">
        <v>2009</v>
      </c>
      <c r="C6" s="269">
        <v>43356</v>
      </c>
      <c r="D6" s="65">
        <v>22.878552017097174</v>
      </c>
    </row>
    <row r="7" spans="2:4" ht="16.5" x14ac:dyDescent="0.3">
      <c r="B7" s="268">
        <v>2010</v>
      </c>
      <c r="C7" s="269">
        <v>53591</v>
      </c>
      <c r="D7" s="65">
        <v>27.241303938961099</v>
      </c>
    </row>
    <row r="8" spans="2:4" ht="16.5" x14ac:dyDescent="0.3">
      <c r="B8" s="268">
        <v>2011</v>
      </c>
      <c r="C8" s="269">
        <v>72420</v>
      </c>
      <c r="D8" s="65">
        <v>35.188820431089773</v>
      </c>
    </row>
    <row r="9" spans="2:4" ht="16.5" x14ac:dyDescent="0.3">
      <c r="B9" s="268">
        <v>2012</v>
      </c>
      <c r="C9" s="269">
        <v>79634.679000000004</v>
      </c>
      <c r="D9" s="65">
        <v>37.018379803088479</v>
      </c>
    </row>
    <row r="10" spans="2:4" ht="16.5" x14ac:dyDescent="0.3">
      <c r="B10" s="268">
        <v>2013</v>
      </c>
      <c r="C10" s="269">
        <v>77984</v>
      </c>
      <c r="D10" s="65">
        <v>35.648687813418547</v>
      </c>
    </row>
    <row r="11" spans="2:4" ht="16.5" x14ac:dyDescent="0.3">
      <c r="B11" s="268">
        <v>2014</v>
      </c>
      <c r="C11" s="269">
        <v>81956</v>
      </c>
      <c r="D11" s="65">
        <v>34.631734629199244</v>
      </c>
    </row>
    <row r="12" spans="2:4" ht="16.5" x14ac:dyDescent="0.3">
      <c r="B12" s="268">
        <v>2015</v>
      </c>
      <c r="C12" s="269">
        <v>86125</v>
      </c>
      <c r="D12" s="65">
        <v>35.150335280121134</v>
      </c>
    </row>
    <row r="13" spans="2:4" ht="16.5" x14ac:dyDescent="0.3">
      <c r="B13" s="268">
        <v>2016</v>
      </c>
      <c r="C13" s="269">
        <v>86928</v>
      </c>
      <c r="D13" s="65">
        <v>33.727535152248812</v>
      </c>
    </row>
    <row r="14" spans="2:4" ht="16.5" x14ac:dyDescent="0.3">
      <c r="B14" s="268">
        <v>2017</v>
      </c>
      <c r="C14" s="269">
        <v>87140.906000000003</v>
      </c>
      <c r="D14" s="65">
        <v>31.777735394938372</v>
      </c>
    </row>
    <row r="15" spans="2:4" ht="16.5" x14ac:dyDescent="0.3">
      <c r="B15" s="268">
        <v>2018</v>
      </c>
      <c r="C15" s="269">
        <v>87466.690999999992</v>
      </c>
      <c r="D15" s="65">
        <v>30.055216479967012</v>
      </c>
    </row>
    <row r="16" spans="2:4" ht="16.5" x14ac:dyDescent="0.3">
      <c r="B16" s="268">
        <v>2019</v>
      </c>
      <c r="C16" s="269">
        <v>81852.690999999992</v>
      </c>
      <c r="D16" s="65">
        <v>26.872984099989822</v>
      </c>
    </row>
    <row r="17" spans="2:4" ht="16.5" x14ac:dyDescent="0.3">
      <c r="B17" s="268">
        <v>2020</v>
      </c>
      <c r="C17" s="269">
        <v>84054.690999999992</v>
      </c>
      <c r="D17" s="65">
        <v>26.269471608364505</v>
      </c>
    </row>
    <row r="18" spans="2:4" ht="16.5" x14ac:dyDescent="0.3">
      <c r="B18" s="268">
        <v>2021</v>
      </c>
      <c r="C18" s="269">
        <v>82971.690999999992</v>
      </c>
      <c r="D18" s="65">
        <v>24.788313550688482</v>
      </c>
    </row>
    <row r="19" spans="2:4" ht="16.5" x14ac:dyDescent="0.3">
      <c r="B19" s="268">
        <v>2022</v>
      </c>
      <c r="C19" s="269">
        <v>88065.690999999992</v>
      </c>
      <c r="D19" s="65">
        <v>25.176588086634339</v>
      </c>
    </row>
  </sheetData>
  <pageMargins left="0.70866141732283472" right="0.70866141732283472" top="0.74803149606299213" bottom="0.74803149606299213" header="0.31496062992125984" footer="0.31496062992125984"/>
  <pageSetup paperSize="9"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L20"/>
  <sheetViews>
    <sheetView showGridLines="0" zoomScaleNormal="100" workbookViewId="0">
      <selection activeCell="K17" sqref="K17"/>
    </sheetView>
  </sheetViews>
  <sheetFormatPr defaultColWidth="9.140625" defaultRowHeight="15" x14ac:dyDescent="0.25"/>
  <cols>
    <col min="1" max="1" width="2.28515625" customWidth="1"/>
    <col min="2" max="2" width="19" customWidth="1"/>
    <col min="3" max="3" width="20" bestFit="1" customWidth="1"/>
    <col min="4" max="5" width="19.7109375" bestFit="1" customWidth="1"/>
  </cols>
  <sheetData>
    <row r="1" spans="2:5" ht="15.75" x14ac:dyDescent="0.25">
      <c r="B1" s="261" t="s">
        <v>316</v>
      </c>
      <c r="C1" s="261"/>
      <c r="D1" s="261"/>
      <c r="E1" s="261"/>
    </row>
    <row r="2" spans="2:5" x14ac:dyDescent="0.25">
      <c r="B2" s="264" t="s">
        <v>293</v>
      </c>
      <c r="C2" s="264"/>
      <c r="D2" s="264"/>
      <c r="E2" s="264"/>
    </row>
    <row r="3" spans="2:5" x14ac:dyDescent="0.25">
      <c r="C3" t="s">
        <v>317</v>
      </c>
      <c r="D3" t="s">
        <v>318</v>
      </c>
      <c r="E3" t="s">
        <v>319</v>
      </c>
    </row>
    <row r="4" spans="2:5" x14ac:dyDescent="0.25">
      <c r="B4" s="265" t="s">
        <v>71</v>
      </c>
      <c r="C4" s="267" t="s">
        <v>320</v>
      </c>
      <c r="D4" s="267" t="s">
        <v>320</v>
      </c>
      <c r="E4" s="267" t="s">
        <v>320</v>
      </c>
    </row>
    <row r="5" spans="2:5" ht="16.5" x14ac:dyDescent="0.3">
      <c r="B5" s="268">
        <v>2010</v>
      </c>
      <c r="C5" s="65">
        <v>13.591423647999513</v>
      </c>
      <c r="D5" s="65">
        <v>27.241303938961099</v>
      </c>
      <c r="E5" s="65">
        <v>35.446583336298524</v>
      </c>
    </row>
    <row r="6" spans="2:5" ht="16.5" x14ac:dyDescent="0.3">
      <c r="B6" s="268">
        <v>2011</v>
      </c>
      <c r="C6" s="65">
        <v>19.498163301004841</v>
      </c>
      <c r="D6" s="65">
        <v>35.188820431089773</v>
      </c>
      <c r="E6" s="65">
        <v>43.849973761442925</v>
      </c>
    </row>
    <row r="7" spans="2:5" ht="16.5" x14ac:dyDescent="0.3">
      <c r="B7" s="268">
        <v>2012</v>
      </c>
      <c r="C7" s="65">
        <v>23.55454114409498</v>
      </c>
      <c r="D7" s="65">
        <v>37.018379803088479</v>
      </c>
      <c r="E7" s="65">
        <v>46.733481466330737</v>
      </c>
    </row>
    <row r="8" spans="2:5" ht="16.5" x14ac:dyDescent="0.3">
      <c r="B8" s="268">
        <v>2013</v>
      </c>
      <c r="C8" s="65">
        <v>25.52375466842204</v>
      </c>
      <c r="D8" s="65">
        <v>35.648687813418547</v>
      </c>
      <c r="E8" s="65">
        <v>45.752593059879224</v>
      </c>
    </row>
    <row r="9" spans="2:5" ht="16.5" x14ac:dyDescent="0.3">
      <c r="B9" s="268">
        <v>2014</v>
      </c>
      <c r="C9" s="65">
        <v>25.324741178956266</v>
      </c>
      <c r="D9" s="65">
        <v>34.631734629199244</v>
      </c>
      <c r="E9" s="65">
        <v>43.701246566659627</v>
      </c>
    </row>
    <row r="10" spans="2:5" ht="16.5" x14ac:dyDescent="0.3">
      <c r="B10" s="268">
        <v>2015</v>
      </c>
      <c r="C10" s="65">
        <v>24.745427905590994</v>
      </c>
      <c r="D10" s="65">
        <v>35.150335280121134</v>
      </c>
      <c r="E10" s="65">
        <v>45.94745713597721</v>
      </c>
    </row>
    <row r="11" spans="2:5" ht="16.5" x14ac:dyDescent="0.3">
      <c r="B11" s="268">
        <v>2016</v>
      </c>
      <c r="C11" s="65">
        <v>24.009063537883726</v>
      </c>
      <c r="D11" s="65">
        <v>33.727535152248812</v>
      </c>
      <c r="E11" s="65">
        <v>44.214234720799581</v>
      </c>
    </row>
    <row r="12" spans="2:5" ht="16.5" x14ac:dyDescent="0.3">
      <c r="B12" s="268">
        <v>2017</v>
      </c>
      <c r="C12" s="65">
        <v>21.690613376121362</v>
      </c>
      <c r="D12" s="65">
        <v>31.777735394938372</v>
      </c>
      <c r="E12" s="65">
        <v>40.772372547589526</v>
      </c>
    </row>
    <row r="13" spans="2:5" ht="16.5" x14ac:dyDescent="0.3">
      <c r="B13" s="268">
        <v>2018</v>
      </c>
      <c r="C13" s="65">
        <v>20.757679884544018</v>
      </c>
      <c r="D13" s="65">
        <v>30.055216479967012</v>
      </c>
      <c r="E13" s="65">
        <v>39.852243832039036</v>
      </c>
    </row>
    <row r="14" spans="2:5" ht="16.5" x14ac:dyDescent="0.3">
      <c r="B14" s="268">
        <v>2019</v>
      </c>
      <c r="C14" s="65">
        <v>21.078758072300232</v>
      </c>
      <c r="D14" s="65">
        <v>26.872984099989822</v>
      </c>
      <c r="E14" s="65">
        <v>37.0628153819384</v>
      </c>
    </row>
    <row r="15" spans="2:5" ht="16.5" x14ac:dyDescent="0.3">
      <c r="B15" s="268">
        <v>2020</v>
      </c>
      <c r="C15" s="65">
        <v>20.584677986442522</v>
      </c>
      <c r="D15" s="65">
        <v>26.269471608364505</v>
      </c>
      <c r="E15" s="65">
        <v>36.620818761700278</v>
      </c>
    </row>
    <row r="16" spans="2:5" ht="16.5" x14ac:dyDescent="0.3">
      <c r="B16" s="268">
        <v>2021</v>
      </c>
      <c r="C16" s="65">
        <v>20.198015660804071</v>
      </c>
      <c r="D16" s="65">
        <v>24.788313550688482</v>
      </c>
      <c r="E16" s="65">
        <v>35.304925594749058</v>
      </c>
    </row>
    <row r="17" spans="2:12" ht="16.5" x14ac:dyDescent="0.3">
      <c r="B17" s="268">
        <v>2022</v>
      </c>
      <c r="C17" s="65">
        <v>19.141947214344523</v>
      </c>
      <c r="D17" s="65">
        <v>25.176588086634339</v>
      </c>
      <c r="E17" s="65">
        <v>35.849590613850516</v>
      </c>
    </row>
    <row r="20" spans="2:12" ht="16.5" x14ac:dyDescent="0.3">
      <c r="F20" s="269"/>
      <c r="G20" s="269"/>
      <c r="H20" s="269"/>
      <c r="I20" s="269"/>
      <c r="J20" s="269"/>
      <c r="K20" s="269"/>
      <c r="L20" s="269"/>
    </row>
  </sheetData>
  <pageMargins left="0.70866141732283472" right="0.70866141732283472" top="0.74803149606299213" bottom="0.74803149606299213" header="0.31496062992125984" footer="0.31496062992125984"/>
  <pageSetup paperSize="9"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G26"/>
  <sheetViews>
    <sheetView showGridLines="0" zoomScaleNormal="100" workbookViewId="0">
      <selection activeCell="B33" sqref="B33"/>
    </sheetView>
  </sheetViews>
  <sheetFormatPr defaultColWidth="9.140625" defaultRowHeight="15" x14ac:dyDescent="0.25"/>
  <cols>
    <col min="1" max="1" width="2.28515625" customWidth="1"/>
    <col min="2" max="2" width="19" customWidth="1"/>
    <col min="3" max="3" width="16.42578125" bestFit="1" customWidth="1"/>
    <col min="4" max="5" width="13" customWidth="1"/>
    <col min="6" max="6" width="18.7109375" customWidth="1"/>
    <col min="8" max="8" width="18" bestFit="1" customWidth="1"/>
  </cols>
  <sheetData>
    <row r="1" spans="2:7" ht="15.75" x14ac:dyDescent="0.25">
      <c r="B1" s="261" t="s">
        <v>321</v>
      </c>
      <c r="C1" s="261"/>
      <c r="D1" s="262"/>
      <c r="E1" s="262"/>
      <c r="F1" s="263"/>
      <c r="G1" s="263"/>
    </row>
    <row r="2" spans="2:7" x14ac:dyDescent="0.25">
      <c r="B2" s="264" t="s">
        <v>293</v>
      </c>
      <c r="C2" s="264"/>
      <c r="D2" s="262"/>
      <c r="E2" s="262"/>
      <c r="F2" s="263"/>
      <c r="G2" s="263"/>
    </row>
    <row r="3" spans="2:7" ht="16.5" x14ac:dyDescent="0.3">
      <c r="C3" s="506"/>
      <c r="D3" s="506"/>
      <c r="E3" s="506"/>
      <c r="F3" s="263"/>
      <c r="G3" s="263"/>
    </row>
    <row r="4" spans="2:7" ht="16.5" x14ac:dyDescent="0.3">
      <c r="B4" s="298" t="s">
        <v>71</v>
      </c>
      <c r="C4" s="299" t="s">
        <v>322</v>
      </c>
      <c r="D4" s="299" t="s">
        <v>323</v>
      </c>
      <c r="E4" s="299" t="s">
        <v>324</v>
      </c>
      <c r="F4" s="263"/>
      <c r="G4" s="263"/>
    </row>
    <row r="5" spans="2:7" ht="16.5" x14ac:dyDescent="0.3">
      <c r="B5" s="332">
        <v>2008</v>
      </c>
      <c r="C5" s="333">
        <v>0.17199999999999999</v>
      </c>
      <c r="D5" s="333">
        <v>6.0000000000000001E-3</v>
      </c>
      <c r="E5" s="333">
        <v>6.6000000000000003E-2</v>
      </c>
      <c r="F5" s="263"/>
      <c r="G5" s="263"/>
    </row>
    <row r="6" spans="2:7" ht="16.5" x14ac:dyDescent="0.3">
      <c r="B6" s="332">
        <v>2009</v>
      </c>
      <c r="C6" s="333">
        <v>0.23499999999999999</v>
      </c>
      <c r="D6" s="333">
        <v>7.0000000000000001E-3</v>
      </c>
      <c r="E6" s="333">
        <v>8.5000000000000006E-2</v>
      </c>
      <c r="F6" s="263"/>
      <c r="G6" s="263"/>
    </row>
    <row r="7" spans="2:7" ht="16.5" x14ac:dyDescent="0.3">
      <c r="B7" s="268">
        <v>2010</v>
      </c>
      <c r="C7" s="333">
        <v>0.254</v>
      </c>
      <c r="D7" s="333">
        <v>6.0000000000000001E-3</v>
      </c>
      <c r="E7" s="333">
        <v>9.4E-2</v>
      </c>
      <c r="F7" s="263"/>
      <c r="G7" s="263"/>
    </row>
    <row r="8" spans="2:7" ht="16.5" x14ac:dyDescent="0.3">
      <c r="B8" s="332">
        <v>2011</v>
      </c>
      <c r="C8" s="333">
        <v>0.32900000000000001</v>
      </c>
      <c r="D8" s="333">
        <v>6.0000000000000001E-3</v>
      </c>
      <c r="E8" s="333">
        <v>0.104</v>
      </c>
      <c r="F8" s="263"/>
      <c r="G8" s="263"/>
    </row>
    <row r="9" spans="2:7" ht="16.5" x14ac:dyDescent="0.3">
      <c r="B9" s="332">
        <v>2012</v>
      </c>
      <c r="C9" s="333">
        <v>0.35199999999999998</v>
      </c>
      <c r="D9" s="333">
        <v>5.0000000000000001E-3</v>
      </c>
      <c r="E9" s="333">
        <v>0.111</v>
      </c>
      <c r="F9" s="263"/>
      <c r="G9" s="263"/>
    </row>
    <row r="10" spans="2:7" ht="16.5" x14ac:dyDescent="0.3">
      <c r="B10" s="332">
        <v>2013</v>
      </c>
      <c r="C10" s="333">
        <v>0.34599999999999997</v>
      </c>
      <c r="D10" s="333">
        <v>4.0000000000000001E-3</v>
      </c>
      <c r="E10" s="333">
        <v>0.107</v>
      </c>
      <c r="F10" s="263"/>
      <c r="G10" s="263"/>
    </row>
    <row r="11" spans="2:7" ht="16.5" x14ac:dyDescent="0.3">
      <c r="B11" s="268">
        <v>2014</v>
      </c>
      <c r="C11" s="333">
        <v>0.32800000000000001</v>
      </c>
      <c r="D11" s="333">
        <v>3.0000000000000001E-3</v>
      </c>
      <c r="E11" s="333">
        <v>0.106</v>
      </c>
      <c r="F11" s="263"/>
      <c r="G11" s="263"/>
    </row>
    <row r="12" spans="2:7" ht="16.5" x14ac:dyDescent="0.3">
      <c r="B12" s="332">
        <v>2015</v>
      </c>
      <c r="C12" s="333">
        <v>0.34300000000000003</v>
      </c>
      <c r="D12" s="333">
        <v>5.0000000000000001E-3</v>
      </c>
      <c r="E12" s="333">
        <v>0.112</v>
      </c>
      <c r="F12" s="263"/>
      <c r="G12" s="263"/>
    </row>
    <row r="13" spans="2:7" ht="16.5" x14ac:dyDescent="0.3">
      <c r="B13" s="332">
        <v>2016</v>
      </c>
      <c r="C13" s="333">
        <v>0.32600000000000001</v>
      </c>
      <c r="D13" s="333">
        <v>4.0000000000000001E-3</v>
      </c>
      <c r="E13" s="333">
        <v>0.112</v>
      </c>
      <c r="F13" s="263"/>
      <c r="G13" s="263"/>
    </row>
    <row r="14" spans="2:7" ht="16.5" x14ac:dyDescent="0.3">
      <c r="B14" s="332">
        <v>2017</v>
      </c>
      <c r="C14" s="333">
        <v>0.29699999999999999</v>
      </c>
      <c r="D14" s="333">
        <v>5.0000000000000001E-3</v>
      </c>
      <c r="E14" s="333">
        <v>0.106</v>
      </c>
      <c r="F14" s="263"/>
      <c r="G14" s="263"/>
    </row>
    <row r="15" spans="2:7" ht="16.5" x14ac:dyDescent="0.3">
      <c r="B15" s="268">
        <v>2018</v>
      </c>
      <c r="C15" s="333">
        <v>0.28699999999999998</v>
      </c>
      <c r="D15" s="333">
        <v>8.0000000000000002E-3</v>
      </c>
      <c r="E15" s="333">
        <v>0.104</v>
      </c>
      <c r="F15" s="263"/>
      <c r="G15" s="263"/>
    </row>
    <row r="16" spans="2:7" ht="16.5" x14ac:dyDescent="0.3">
      <c r="B16" s="332">
        <v>2019</v>
      </c>
      <c r="C16" s="333">
        <v>0.255</v>
      </c>
      <c r="D16" s="333">
        <v>1.2999999999999999E-2</v>
      </c>
      <c r="E16" s="333">
        <v>0.10299999999999999</v>
      </c>
      <c r="F16" s="263"/>
      <c r="G16" s="263"/>
    </row>
    <row r="17" spans="2:7" ht="16.5" x14ac:dyDescent="0.3">
      <c r="B17" s="332">
        <v>2020</v>
      </c>
      <c r="C17" s="333">
        <v>0.248</v>
      </c>
      <c r="D17" s="333">
        <v>1.6E-2</v>
      </c>
      <c r="E17" s="333">
        <v>0.10199999999999999</v>
      </c>
      <c r="F17" s="263"/>
      <c r="G17" s="263"/>
    </row>
    <row r="18" spans="2:7" ht="16.5" x14ac:dyDescent="0.3">
      <c r="B18" s="332">
        <v>2021</v>
      </c>
      <c r="C18" s="333">
        <v>0.23200000000000001</v>
      </c>
      <c r="D18" s="333">
        <v>1.9E-2</v>
      </c>
      <c r="E18" s="333">
        <v>0.10100000000000001</v>
      </c>
      <c r="F18" s="263"/>
      <c r="G18" s="263"/>
    </row>
    <row r="19" spans="2:7" ht="16.5" x14ac:dyDescent="0.3">
      <c r="B19" s="332">
        <v>2022</v>
      </c>
      <c r="C19" s="333">
        <v>0.23599999999999999</v>
      </c>
      <c r="D19" s="333">
        <v>2.1999999999999999E-2</v>
      </c>
      <c r="E19" s="333">
        <v>0.1</v>
      </c>
      <c r="F19" s="263"/>
      <c r="G19" s="263"/>
    </row>
    <row r="20" spans="2:7" x14ac:dyDescent="0.25">
      <c r="F20" s="263"/>
      <c r="G20" s="263"/>
    </row>
    <row r="21" spans="2:7" x14ac:dyDescent="0.25">
      <c r="F21" s="263"/>
      <c r="G21" s="263"/>
    </row>
    <row r="22" spans="2:7" x14ac:dyDescent="0.25">
      <c r="F22" s="263"/>
      <c r="G22" s="263"/>
    </row>
    <row r="23" spans="2:7" x14ac:dyDescent="0.25">
      <c r="F23" s="263"/>
      <c r="G23" s="263"/>
    </row>
    <row r="24" spans="2:7" x14ac:dyDescent="0.25">
      <c r="F24" s="263"/>
      <c r="G24" s="263"/>
    </row>
    <row r="25" spans="2:7" x14ac:dyDescent="0.25">
      <c r="F25" s="263"/>
      <c r="G25" s="263"/>
    </row>
    <row r="26" spans="2:7" x14ac:dyDescent="0.25">
      <c r="F26" s="263"/>
      <c r="G26" s="263"/>
    </row>
  </sheetData>
  <mergeCells count="1">
    <mergeCell ref="C3:E3"/>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K120"/>
  <sheetViews>
    <sheetView zoomScaleNormal="100" workbookViewId="0">
      <selection activeCell="C14" sqref="C14"/>
    </sheetView>
  </sheetViews>
  <sheetFormatPr defaultColWidth="9.140625" defaultRowHeight="16.5" x14ac:dyDescent="0.3"/>
  <cols>
    <col min="1" max="1" width="9.140625" style="28"/>
    <col min="2" max="3" width="15.85546875" style="28" customWidth="1"/>
    <col min="4" max="4" width="13.5703125" style="28" customWidth="1"/>
    <col min="5" max="5" width="13.7109375" style="28" customWidth="1"/>
    <col min="6" max="6" width="9.140625" style="28"/>
    <col min="7" max="7" width="12" style="28" bestFit="1" customWidth="1"/>
    <col min="8" max="16384" width="9.140625" style="28"/>
  </cols>
  <sheetData>
    <row r="1" spans="1:9" x14ac:dyDescent="0.3">
      <c r="A1" s="80" t="s">
        <v>387</v>
      </c>
      <c r="B1" s="7"/>
      <c r="C1" s="7"/>
      <c r="D1" s="60"/>
      <c r="E1" s="60"/>
    </row>
    <row r="2" spans="1:9" x14ac:dyDescent="0.3">
      <c r="A2" s="61" t="s">
        <v>80</v>
      </c>
      <c r="B2" s="7"/>
      <c r="C2" s="7"/>
      <c r="D2" s="60"/>
      <c r="E2" s="60"/>
    </row>
    <row r="3" spans="1:9" x14ac:dyDescent="0.3">
      <c r="E3" s="62"/>
    </row>
    <row r="4" spans="1:9" x14ac:dyDescent="0.3">
      <c r="E4" s="62"/>
    </row>
    <row r="5" spans="1:9" x14ac:dyDescent="0.3">
      <c r="B5" s="28" t="s">
        <v>81</v>
      </c>
      <c r="C5" s="28" t="s">
        <v>82</v>
      </c>
    </row>
    <row r="6" spans="1:9" x14ac:dyDescent="0.3">
      <c r="A6" s="63">
        <v>36678</v>
      </c>
      <c r="B6" s="64">
        <v>6.0339975233592202</v>
      </c>
      <c r="C6" s="64">
        <v>6.0326293157961297</v>
      </c>
      <c r="E6" s="64"/>
      <c r="F6" s="64"/>
      <c r="I6" s="64"/>
    </row>
    <row r="7" spans="1:9" x14ac:dyDescent="0.3">
      <c r="A7" s="63">
        <v>36770</v>
      </c>
      <c r="B7" s="64">
        <v>5.33035584251662</v>
      </c>
      <c r="C7" s="64">
        <v>5.3291688020277803</v>
      </c>
      <c r="E7" s="64"/>
      <c r="F7" s="64"/>
      <c r="I7" s="64"/>
    </row>
    <row r="8" spans="1:9" x14ac:dyDescent="0.3">
      <c r="A8" s="63">
        <v>36861</v>
      </c>
      <c r="B8" s="64">
        <v>4.3014278882284698</v>
      </c>
      <c r="C8" s="64">
        <v>4.3016401495510701</v>
      </c>
      <c r="E8" s="64"/>
      <c r="F8" s="64"/>
      <c r="I8" s="64"/>
    </row>
    <row r="9" spans="1:9" x14ac:dyDescent="0.3">
      <c r="A9" s="63">
        <v>36951</v>
      </c>
      <c r="B9" s="64">
        <v>2.9304940878946502</v>
      </c>
      <c r="C9" s="64">
        <v>2.9297976948496798</v>
      </c>
      <c r="E9" s="64"/>
      <c r="F9" s="64"/>
      <c r="I9" s="64"/>
    </row>
    <row r="10" spans="1:9" x14ac:dyDescent="0.3">
      <c r="A10" s="63">
        <v>37043</v>
      </c>
      <c r="B10" s="64">
        <v>2.1432742329334298</v>
      </c>
      <c r="C10" s="64">
        <v>2.1429707379134899</v>
      </c>
      <c r="E10" s="64"/>
      <c r="F10" s="64"/>
      <c r="I10" s="64"/>
    </row>
    <row r="11" spans="1:9" x14ac:dyDescent="0.3">
      <c r="A11" s="63">
        <v>37135</v>
      </c>
      <c r="B11" s="64">
        <v>2.0410985060475602</v>
      </c>
      <c r="C11" s="64">
        <v>2.0402527467469702</v>
      </c>
      <c r="E11" s="64"/>
      <c r="F11" s="64"/>
      <c r="I11" s="64"/>
    </row>
    <row r="12" spans="1:9" x14ac:dyDescent="0.3">
      <c r="A12" s="63">
        <v>37226</v>
      </c>
      <c r="B12" s="64">
        <v>2.5336355180590302</v>
      </c>
      <c r="C12" s="64">
        <v>2.53013860816211</v>
      </c>
      <c r="E12" s="64"/>
      <c r="F12" s="64"/>
      <c r="I12" s="64"/>
    </row>
    <row r="13" spans="1:9" x14ac:dyDescent="0.3">
      <c r="A13" s="63">
        <v>37316</v>
      </c>
      <c r="B13" s="64">
        <v>3.44953768745712</v>
      </c>
      <c r="C13" s="64">
        <v>3.44413557286975</v>
      </c>
      <c r="E13" s="64"/>
      <c r="F13" s="64"/>
      <c r="I13" s="64"/>
    </row>
    <row r="14" spans="1:9" x14ac:dyDescent="0.3">
      <c r="A14" s="63">
        <v>37408</v>
      </c>
      <c r="B14" s="64">
        <v>3.9997661335377401</v>
      </c>
      <c r="C14" s="64">
        <v>3.99426517716969</v>
      </c>
      <c r="E14" s="64"/>
      <c r="F14" s="64"/>
      <c r="I14" s="64"/>
    </row>
    <row r="15" spans="1:9" x14ac:dyDescent="0.3">
      <c r="A15" s="63">
        <v>37500</v>
      </c>
      <c r="B15" s="64">
        <v>4.54061518012118</v>
      </c>
      <c r="C15" s="64">
        <v>4.5363163049641804</v>
      </c>
      <c r="E15" s="64"/>
      <c r="F15" s="64"/>
      <c r="I15" s="64"/>
    </row>
    <row r="16" spans="1:9" x14ac:dyDescent="0.3">
      <c r="A16" s="63">
        <v>37591</v>
      </c>
      <c r="B16" s="64">
        <v>4.7165472038023601</v>
      </c>
      <c r="C16" s="64">
        <v>4.7184918179208299</v>
      </c>
      <c r="E16" s="64"/>
      <c r="F16" s="64"/>
      <c r="I16" s="64"/>
    </row>
    <row r="17" spans="1:9" x14ac:dyDescent="0.3">
      <c r="A17" s="63">
        <v>37681</v>
      </c>
      <c r="B17" s="64">
        <v>4.6692017130512697</v>
      </c>
      <c r="C17" s="64">
        <v>4.6743710731497998</v>
      </c>
      <c r="E17" s="64"/>
      <c r="F17" s="64"/>
      <c r="I17" s="64"/>
    </row>
    <row r="18" spans="1:9" x14ac:dyDescent="0.3">
      <c r="A18" s="63">
        <v>37773</v>
      </c>
      <c r="B18" s="64">
        <v>4.4112411066206096</v>
      </c>
      <c r="C18" s="64">
        <v>4.4191312701571297</v>
      </c>
      <c r="E18" s="64"/>
      <c r="F18" s="64"/>
      <c r="I18" s="64"/>
    </row>
    <row r="19" spans="1:9" x14ac:dyDescent="0.3">
      <c r="A19" s="63">
        <v>37865</v>
      </c>
      <c r="B19" s="64">
        <v>4.3285848311277899</v>
      </c>
      <c r="C19" s="64">
        <v>4.3369988658217897</v>
      </c>
      <c r="E19" s="64"/>
      <c r="F19" s="64"/>
      <c r="I19" s="64"/>
    </row>
    <row r="20" spans="1:9" x14ac:dyDescent="0.3">
      <c r="A20" s="63">
        <v>37956</v>
      </c>
      <c r="B20" s="64">
        <v>4.25764258740704</v>
      </c>
      <c r="C20" s="64">
        <v>4.2658446092079298</v>
      </c>
      <c r="E20" s="64"/>
      <c r="F20" s="64"/>
      <c r="I20" s="64"/>
    </row>
    <row r="21" spans="1:9" x14ac:dyDescent="0.3">
      <c r="A21" s="63">
        <v>38047</v>
      </c>
      <c r="B21" s="64">
        <v>4.5399683777292301</v>
      </c>
      <c r="C21" s="64">
        <v>4.5524124049320696</v>
      </c>
      <c r="E21" s="64"/>
      <c r="F21" s="64"/>
      <c r="I21" s="64"/>
    </row>
    <row r="22" spans="1:9" x14ac:dyDescent="0.3">
      <c r="A22" s="63">
        <v>38139</v>
      </c>
      <c r="B22" s="64">
        <v>5.1659258284326199</v>
      </c>
      <c r="C22" s="64">
        <v>5.1802111275069</v>
      </c>
      <c r="E22" s="64"/>
      <c r="F22" s="64"/>
      <c r="I22" s="64"/>
    </row>
    <row r="23" spans="1:9" x14ac:dyDescent="0.3">
      <c r="A23" s="63">
        <v>38231</v>
      </c>
      <c r="B23" s="64">
        <v>5.0310893396991103</v>
      </c>
      <c r="C23" s="64">
        <v>5.0470260179124198</v>
      </c>
      <c r="E23" s="64"/>
      <c r="F23" s="64"/>
      <c r="I23" s="64"/>
    </row>
    <row r="24" spans="1:9" x14ac:dyDescent="0.3">
      <c r="A24" s="63">
        <v>38322</v>
      </c>
      <c r="B24" s="64">
        <v>4.6929126486284103</v>
      </c>
      <c r="C24" s="64">
        <v>4.7048374750939299</v>
      </c>
      <c r="E24" s="64"/>
      <c r="F24" s="64"/>
      <c r="I24" s="64"/>
    </row>
    <row r="25" spans="1:9" x14ac:dyDescent="0.3">
      <c r="A25" s="63">
        <v>38412</v>
      </c>
      <c r="B25" s="64">
        <v>3.9548805338597899</v>
      </c>
      <c r="C25" s="64">
        <v>3.9622336991607501</v>
      </c>
      <c r="E25" s="64"/>
      <c r="F25" s="64"/>
      <c r="I25" s="64"/>
    </row>
    <row r="26" spans="1:9" x14ac:dyDescent="0.3">
      <c r="A26" s="63">
        <v>38504</v>
      </c>
      <c r="B26" s="64">
        <v>3.31535713473047</v>
      </c>
      <c r="C26" s="64">
        <v>3.3182246759590499</v>
      </c>
      <c r="E26" s="64"/>
      <c r="F26" s="64"/>
      <c r="I26" s="64"/>
    </row>
    <row r="27" spans="1:9" x14ac:dyDescent="0.3">
      <c r="A27" s="63">
        <v>38596</v>
      </c>
      <c r="B27" s="64">
        <v>3.2033481099288599</v>
      </c>
      <c r="C27" s="64">
        <v>3.2050885490773902</v>
      </c>
      <c r="E27" s="64"/>
      <c r="F27" s="64"/>
      <c r="I27" s="64"/>
    </row>
    <row r="28" spans="1:9" x14ac:dyDescent="0.3">
      <c r="A28" s="63">
        <v>38687</v>
      </c>
      <c r="B28" s="64">
        <v>3.1249301348118701</v>
      </c>
      <c r="C28" s="64">
        <v>3.1262032980830798</v>
      </c>
      <c r="E28" s="64"/>
      <c r="F28" s="64"/>
      <c r="I28" s="64"/>
    </row>
    <row r="29" spans="1:9" x14ac:dyDescent="0.3">
      <c r="A29" s="63">
        <v>38777</v>
      </c>
      <c r="B29" s="64">
        <v>3.30797423367392</v>
      </c>
      <c r="C29" s="64">
        <v>3.30834654749891</v>
      </c>
      <c r="E29" s="64"/>
      <c r="F29" s="64"/>
      <c r="I29" s="64"/>
    </row>
    <row r="30" spans="1:9" x14ac:dyDescent="0.3">
      <c r="A30" s="63">
        <v>38869</v>
      </c>
      <c r="B30" s="64">
        <v>2.9644965201303699</v>
      </c>
      <c r="C30" s="64">
        <v>2.9642660802638701</v>
      </c>
      <c r="E30" s="64"/>
      <c r="F30" s="64"/>
      <c r="I30" s="64"/>
    </row>
    <row r="31" spans="1:9" x14ac:dyDescent="0.3">
      <c r="A31" s="63">
        <v>38961</v>
      </c>
      <c r="B31" s="64">
        <v>2.6940290361314201</v>
      </c>
      <c r="C31" s="64">
        <v>2.7033949103591102</v>
      </c>
      <c r="E31" s="64"/>
      <c r="F31" s="64"/>
      <c r="I31" s="64"/>
    </row>
    <row r="32" spans="1:9" x14ac:dyDescent="0.3">
      <c r="A32" s="63">
        <v>39052</v>
      </c>
      <c r="B32" s="64">
        <v>2.8259090441013099</v>
      </c>
      <c r="C32" s="64">
        <v>2.8717998668809499</v>
      </c>
      <c r="E32" s="64"/>
      <c r="F32" s="64"/>
      <c r="I32" s="64"/>
    </row>
    <row r="33" spans="1:9" x14ac:dyDescent="0.3">
      <c r="A33" s="63">
        <v>39142</v>
      </c>
      <c r="B33" s="64">
        <v>2.7123636695925901</v>
      </c>
      <c r="C33" s="64">
        <v>2.7918359460953499</v>
      </c>
      <c r="E33" s="64"/>
      <c r="F33" s="64"/>
      <c r="I33" s="64"/>
    </row>
    <row r="34" spans="1:9" x14ac:dyDescent="0.3">
      <c r="A34" s="63">
        <v>39234</v>
      </c>
      <c r="B34" s="64">
        <v>2.9855614973261999</v>
      </c>
      <c r="C34" s="64">
        <v>3.0930312026141</v>
      </c>
      <c r="E34" s="64"/>
      <c r="F34" s="64"/>
      <c r="I34" s="64"/>
    </row>
    <row r="35" spans="1:9" x14ac:dyDescent="0.3">
      <c r="A35" s="63">
        <v>39326</v>
      </c>
      <c r="B35" s="64">
        <v>3.25687195731201</v>
      </c>
      <c r="C35" s="64">
        <v>3.3209353163086099</v>
      </c>
      <c r="E35" s="64"/>
      <c r="F35" s="64"/>
      <c r="I35" s="64"/>
    </row>
    <row r="36" spans="1:9" x14ac:dyDescent="0.3">
      <c r="A36" s="63">
        <v>39417</v>
      </c>
      <c r="B36" s="64">
        <v>3.2363312443008398</v>
      </c>
      <c r="C36" s="64">
        <v>3.2108740478895701</v>
      </c>
      <c r="E36" s="64"/>
      <c r="F36" s="64"/>
      <c r="I36" s="64"/>
    </row>
    <row r="37" spans="1:9" x14ac:dyDescent="0.3">
      <c r="A37" s="63">
        <v>39508</v>
      </c>
      <c r="B37" s="64">
        <v>2.9950335717986398</v>
      </c>
      <c r="C37" s="64">
        <v>2.8804736570059202</v>
      </c>
      <c r="E37" s="64"/>
      <c r="F37" s="64"/>
      <c r="I37" s="64"/>
    </row>
    <row r="38" spans="1:9" x14ac:dyDescent="0.3">
      <c r="A38" s="63">
        <v>39600</v>
      </c>
      <c r="B38" s="64">
        <v>2.3626176765342701</v>
      </c>
      <c r="C38" s="64">
        <v>2.1700287438174799</v>
      </c>
      <c r="E38" s="64"/>
      <c r="F38" s="64"/>
      <c r="I38" s="64"/>
    </row>
    <row r="39" spans="1:9" x14ac:dyDescent="0.3">
      <c r="A39" s="63">
        <v>39692</v>
      </c>
      <c r="B39" s="64">
        <v>1.2739082991908699</v>
      </c>
      <c r="C39" s="64">
        <v>1.1035793149489099</v>
      </c>
      <c r="E39" s="64"/>
      <c r="F39" s="64"/>
      <c r="I39" s="64"/>
    </row>
    <row r="40" spans="1:9" x14ac:dyDescent="0.3">
      <c r="A40" s="63">
        <v>39783</v>
      </c>
      <c r="B40" s="64">
        <v>8.2711719025230196E-2</v>
      </c>
      <c r="C40" s="64">
        <v>-5.09663214547817E-2</v>
      </c>
      <c r="E40" s="64"/>
      <c r="F40" s="64"/>
      <c r="I40" s="64"/>
    </row>
    <row r="41" spans="1:9" x14ac:dyDescent="0.3">
      <c r="A41" s="63">
        <v>39873</v>
      </c>
      <c r="B41" s="64">
        <v>-1.01267237787465</v>
      </c>
      <c r="C41" s="64">
        <v>-1.11495676180423</v>
      </c>
      <c r="E41" s="64"/>
      <c r="F41" s="64"/>
      <c r="I41" s="64"/>
    </row>
    <row r="42" spans="1:9" x14ac:dyDescent="0.3">
      <c r="A42" s="63">
        <v>39965</v>
      </c>
      <c r="B42" s="64">
        <v>-1.66537312372865</v>
      </c>
      <c r="C42" s="64">
        <v>-1.7270307945761001</v>
      </c>
      <c r="E42" s="64"/>
      <c r="F42" s="64"/>
      <c r="I42" s="64"/>
    </row>
    <row r="43" spans="1:9" x14ac:dyDescent="0.3">
      <c r="A43" s="63">
        <v>40057</v>
      </c>
      <c r="B43" s="64">
        <v>-1.78085881713161</v>
      </c>
      <c r="C43" s="64">
        <v>-1.83869280116213</v>
      </c>
      <c r="E43" s="64"/>
      <c r="F43" s="64"/>
      <c r="I43" s="64"/>
    </row>
    <row r="44" spans="1:9" x14ac:dyDescent="0.3">
      <c r="A44" s="63">
        <v>40148</v>
      </c>
      <c r="B44" s="64">
        <v>-1.34065900430051</v>
      </c>
      <c r="C44" s="64">
        <v>-1.3880106879882499</v>
      </c>
      <c r="E44" s="64"/>
      <c r="F44" s="64"/>
      <c r="I44" s="64"/>
    </row>
    <row r="45" spans="1:9" x14ac:dyDescent="0.3">
      <c r="A45" s="63">
        <v>40238</v>
      </c>
      <c r="B45" s="64">
        <v>-0.29823471739565099</v>
      </c>
      <c r="C45" s="64">
        <v>-0.31819184915653498</v>
      </c>
      <c r="E45" s="64"/>
      <c r="F45" s="64"/>
      <c r="I45" s="64"/>
    </row>
    <row r="46" spans="1:9" x14ac:dyDescent="0.3">
      <c r="A46" s="63">
        <v>40330</v>
      </c>
      <c r="B46" s="64">
        <v>0.849110136703634</v>
      </c>
      <c r="C46" s="64">
        <v>0.83407266800090696</v>
      </c>
      <c r="E46" s="64"/>
      <c r="F46" s="64"/>
      <c r="I46" s="64"/>
    </row>
    <row r="47" spans="1:9" x14ac:dyDescent="0.3">
      <c r="A47" s="63">
        <v>40422</v>
      </c>
      <c r="B47" s="64">
        <v>1.6832682207445999</v>
      </c>
      <c r="C47" s="64">
        <v>1.66150088741015</v>
      </c>
      <c r="E47" s="64"/>
      <c r="F47" s="64"/>
      <c r="I47" s="64"/>
    </row>
    <row r="48" spans="1:9" x14ac:dyDescent="0.3">
      <c r="A48" s="63">
        <v>40513</v>
      </c>
      <c r="B48" s="64">
        <v>1.7006644432379301</v>
      </c>
      <c r="C48" s="64">
        <v>1.68574767563318</v>
      </c>
      <c r="E48" s="64"/>
      <c r="F48" s="64"/>
      <c r="I48" s="64"/>
    </row>
    <row r="49" spans="1:9" x14ac:dyDescent="0.3">
      <c r="A49" s="63">
        <v>40603</v>
      </c>
      <c r="B49" s="64">
        <v>1.5697722311462401</v>
      </c>
      <c r="C49" s="64">
        <v>1.53734470810529</v>
      </c>
      <c r="E49" s="64"/>
      <c r="F49" s="64"/>
      <c r="I49" s="64"/>
    </row>
    <row r="50" spans="1:9" x14ac:dyDescent="0.3">
      <c r="A50" s="63">
        <v>40695</v>
      </c>
      <c r="B50" s="64">
        <v>1.16831034906084</v>
      </c>
      <c r="C50" s="64">
        <v>1.1243829449829801</v>
      </c>
      <c r="E50" s="64"/>
      <c r="F50" s="64"/>
      <c r="I50" s="64"/>
    </row>
    <row r="51" spans="1:9" x14ac:dyDescent="0.3">
      <c r="A51" s="63">
        <v>40787</v>
      </c>
      <c r="B51" s="64">
        <v>1.166873613288</v>
      </c>
      <c r="C51" s="64">
        <v>1.13299740418384</v>
      </c>
      <c r="E51" s="64"/>
      <c r="F51" s="64"/>
      <c r="I51" s="64"/>
    </row>
    <row r="52" spans="1:9" x14ac:dyDescent="0.3">
      <c r="A52" s="63">
        <v>40878</v>
      </c>
      <c r="B52" s="64">
        <v>1.87763112403651</v>
      </c>
      <c r="C52" s="64">
        <v>1.80680003661402</v>
      </c>
      <c r="E52" s="64"/>
      <c r="F52" s="64"/>
      <c r="I52" s="64"/>
    </row>
    <row r="53" spans="1:9" x14ac:dyDescent="0.3">
      <c r="A53" s="63">
        <v>40969</v>
      </c>
      <c r="B53" s="64">
        <v>2.3235891951074801</v>
      </c>
      <c r="C53" s="64">
        <v>2.2467637171237702</v>
      </c>
      <c r="E53" s="64"/>
      <c r="F53" s="64"/>
      <c r="I53" s="64"/>
    </row>
    <row r="54" spans="1:9" x14ac:dyDescent="0.3">
      <c r="A54" s="63">
        <v>41061</v>
      </c>
      <c r="B54" s="64">
        <v>2.7171604813429102</v>
      </c>
      <c r="C54" s="64">
        <v>2.6481791555166501</v>
      </c>
      <c r="E54" s="64"/>
      <c r="F54" s="64"/>
      <c r="I54" s="64"/>
    </row>
    <row r="55" spans="1:9" x14ac:dyDescent="0.3">
      <c r="A55" s="63">
        <v>41153</v>
      </c>
      <c r="B55" s="64">
        <v>2.6453589267659599</v>
      </c>
      <c r="C55" s="64">
        <v>2.5778073036196001</v>
      </c>
      <c r="E55" s="64"/>
      <c r="F55" s="64"/>
      <c r="I55" s="64"/>
    </row>
    <row r="56" spans="1:9" x14ac:dyDescent="0.3">
      <c r="A56" s="63">
        <v>41244</v>
      </c>
      <c r="B56" s="64">
        <v>2.5491947678625699</v>
      </c>
      <c r="C56" s="64">
        <v>2.5174950923830801</v>
      </c>
      <c r="E56" s="64"/>
      <c r="F56" s="64"/>
      <c r="I56" s="64"/>
    </row>
    <row r="57" spans="1:9" x14ac:dyDescent="0.3">
      <c r="A57" s="63">
        <v>41334</v>
      </c>
      <c r="B57" s="64">
        <v>2.2415971069774399</v>
      </c>
      <c r="C57" s="64">
        <v>2.2326033484091101</v>
      </c>
      <c r="E57" s="64"/>
      <c r="F57" s="64"/>
      <c r="I57" s="64"/>
    </row>
    <row r="58" spans="1:9" x14ac:dyDescent="0.3">
      <c r="A58" s="63">
        <v>41426</v>
      </c>
      <c r="B58" s="64">
        <v>2.2076848105378102</v>
      </c>
      <c r="C58" s="64">
        <v>2.2477059698991599</v>
      </c>
      <c r="E58" s="64"/>
      <c r="F58" s="64"/>
      <c r="I58" s="64"/>
    </row>
    <row r="59" spans="1:9" x14ac:dyDescent="0.3">
      <c r="A59" s="63">
        <v>41518</v>
      </c>
      <c r="B59" s="64">
        <v>2.50955601293736</v>
      </c>
      <c r="C59" s="64">
        <v>2.5091012570037798</v>
      </c>
      <c r="E59" s="64"/>
      <c r="F59" s="64"/>
      <c r="I59" s="64"/>
    </row>
    <row r="60" spans="1:9" x14ac:dyDescent="0.3">
      <c r="A60" s="63">
        <v>41609</v>
      </c>
      <c r="B60" s="64">
        <v>2.22838650023116</v>
      </c>
      <c r="C60" s="64">
        <v>2.1643060042194602</v>
      </c>
      <c r="E60" s="64"/>
      <c r="F60" s="64"/>
      <c r="I60" s="64"/>
    </row>
    <row r="61" spans="1:9" x14ac:dyDescent="0.3">
      <c r="A61" s="63">
        <v>41699</v>
      </c>
      <c r="B61" s="64">
        <v>2.5883036968845401</v>
      </c>
      <c r="C61" s="64">
        <v>2.4666504972107699</v>
      </c>
      <c r="E61" s="64"/>
      <c r="F61" s="64"/>
      <c r="I61" s="64"/>
    </row>
    <row r="62" spans="1:9" x14ac:dyDescent="0.3">
      <c r="A62" s="63">
        <v>41791</v>
      </c>
      <c r="B62" s="64">
        <v>2.68205876545351</v>
      </c>
      <c r="C62" s="64">
        <v>2.4860347312258102</v>
      </c>
      <c r="E62" s="64"/>
      <c r="F62" s="64"/>
      <c r="I62" s="64"/>
    </row>
    <row r="63" spans="1:9" x14ac:dyDescent="0.3">
      <c r="A63" s="63">
        <v>41883</v>
      </c>
      <c r="B63" s="64">
        <v>2.79423083358432</v>
      </c>
      <c r="C63" s="64">
        <v>2.62573468879827</v>
      </c>
      <c r="E63" s="64"/>
      <c r="F63" s="64"/>
      <c r="I63" s="64"/>
    </row>
    <row r="64" spans="1:9" x14ac:dyDescent="0.3">
      <c r="A64" s="63">
        <v>41974</v>
      </c>
      <c r="B64" s="64">
        <v>3.556535151192</v>
      </c>
      <c r="C64" s="64">
        <v>3.37989612792766</v>
      </c>
      <c r="E64" s="64"/>
      <c r="F64" s="64"/>
      <c r="I64" s="64"/>
    </row>
    <row r="65" spans="1:11" x14ac:dyDescent="0.3">
      <c r="A65" s="63">
        <v>42064</v>
      </c>
      <c r="B65" s="64">
        <v>3.6678442559461901</v>
      </c>
      <c r="C65" s="64">
        <v>3.3990579212725001</v>
      </c>
      <c r="E65" s="64"/>
      <c r="F65" s="64"/>
      <c r="I65" s="64"/>
    </row>
    <row r="66" spans="1:11" x14ac:dyDescent="0.3">
      <c r="A66" s="63">
        <v>42156</v>
      </c>
      <c r="B66" s="64">
        <v>3.9210536190011598</v>
      </c>
      <c r="C66" s="64">
        <v>3.32961808151921</v>
      </c>
      <c r="E66" s="64"/>
      <c r="F66" s="64"/>
      <c r="I66" s="64"/>
    </row>
    <row r="67" spans="1:11" x14ac:dyDescent="0.3">
      <c r="A67" s="63">
        <v>42248</v>
      </c>
      <c r="B67" s="64">
        <v>3.9464994930845601</v>
      </c>
      <c r="C67" s="64">
        <v>3.03286104711357</v>
      </c>
      <c r="E67" s="64"/>
      <c r="F67" s="64"/>
      <c r="I67" s="64"/>
      <c r="K67" s="64"/>
    </row>
    <row r="68" spans="1:11" x14ac:dyDescent="0.3">
      <c r="A68" s="63">
        <v>42339</v>
      </c>
      <c r="B68" s="64">
        <v>3.54563633438296</v>
      </c>
      <c r="C68" s="64">
        <v>2.4823774726896901</v>
      </c>
      <c r="E68" s="64"/>
      <c r="F68" s="64"/>
      <c r="I68" s="64"/>
      <c r="K68" s="64"/>
    </row>
    <row r="69" spans="1:11" x14ac:dyDescent="0.3">
      <c r="A69" s="63">
        <v>42430</v>
      </c>
      <c r="B69" s="64">
        <v>3.6255455630575102</v>
      </c>
      <c r="C69" s="64">
        <v>2.4229105143877399</v>
      </c>
      <c r="E69" s="64"/>
      <c r="F69" s="64"/>
      <c r="I69" s="64"/>
      <c r="K69" s="64"/>
    </row>
    <row r="70" spans="1:11" x14ac:dyDescent="0.3">
      <c r="A70" s="63">
        <v>42522</v>
      </c>
      <c r="B70" s="64">
        <v>3.7762673310225199</v>
      </c>
      <c r="C70" s="64">
        <v>2.6966506915714299</v>
      </c>
      <c r="E70" s="64"/>
      <c r="F70" s="64"/>
      <c r="I70" s="64"/>
      <c r="K70" s="64"/>
    </row>
    <row r="71" spans="1:11" x14ac:dyDescent="0.3">
      <c r="A71" s="63">
        <v>42614</v>
      </c>
      <c r="B71" s="64">
        <v>3.9129890117756498</v>
      </c>
      <c r="C71" s="65">
        <v>2.9630501400953202</v>
      </c>
      <c r="E71" s="64"/>
      <c r="F71" s="64"/>
      <c r="I71" s="64"/>
      <c r="K71" s="64"/>
    </row>
    <row r="72" spans="1:11" x14ac:dyDescent="0.3">
      <c r="A72" s="63">
        <v>42705</v>
      </c>
      <c r="B72" s="64">
        <v>3.9884926836198198</v>
      </c>
      <c r="C72" s="65">
        <v>3.0421023727318102</v>
      </c>
      <c r="E72" s="64"/>
      <c r="F72" s="64"/>
      <c r="I72" s="64"/>
      <c r="K72" s="64"/>
    </row>
    <row r="73" spans="1:11" x14ac:dyDescent="0.3">
      <c r="A73" s="63">
        <v>42795</v>
      </c>
      <c r="B73" s="64">
        <v>3.75105514912774</v>
      </c>
      <c r="C73" s="65">
        <v>2.9543107725730402</v>
      </c>
      <c r="E73" s="64"/>
      <c r="F73" s="64"/>
      <c r="I73" s="64"/>
      <c r="K73" s="64"/>
    </row>
    <row r="74" spans="1:11" x14ac:dyDescent="0.3">
      <c r="A74" s="63">
        <v>42887</v>
      </c>
      <c r="B74" s="64">
        <v>3.34746776262857</v>
      </c>
      <c r="C74" s="65">
        <v>2.7073860362875699</v>
      </c>
      <c r="E74" s="66"/>
      <c r="F74" s="64"/>
      <c r="I74" s="64"/>
      <c r="K74" s="64"/>
    </row>
    <row r="75" spans="1:11" x14ac:dyDescent="0.3">
      <c r="A75" s="63">
        <v>42979</v>
      </c>
      <c r="B75" s="64">
        <v>2.99365360934822</v>
      </c>
      <c r="C75" s="65">
        <v>2.4949227800076401</v>
      </c>
      <c r="E75" s="66"/>
      <c r="F75" s="64"/>
      <c r="I75" s="64"/>
      <c r="K75" s="64"/>
    </row>
    <row r="76" spans="1:11" x14ac:dyDescent="0.3">
      <c r="A76" s="63">
        <v>43070</v>
      </c>
      <c r="B76" s="64">
        <v>2.86254653505926</v>
      </c>
      <c r="C76" s="65">
        <v>2.5701394050859001</v>
      </c>
      <c r="D76" s="65"/>
      <c r="E76" s="66"/>
      <c r="F76" s="64"/>
      <c r="I76" s="64"/>
      <c r="K76" s="64"/>
    </row>
    <row r="77" spans="1:11" x14ac:dyDescent="0.3">
      <c r="A77" s="63">
        <v>43160</v>
      </c>
      <c r="B77" s="64">
        <v>2.8150202552671999</v>
      </c>
      <c r="C77" s="65">
        <v>2.7402868267945002</v>
      </c>
      <c r="E77" s="66"/>
      <c r="F77" s="64"/>
      <c r="I77" s="64"/>
      <c r="K77" s="64"/>
    </row>
    <row r="78" spans="1:11" x14ac:dyDescent="0.3">
      <c r="A78" s="63">
        <v>43252</v>
      </c>
      <c r="B78" s="64">
        <v>2.7529373148397398</v>
      </c>
      <c r="C78" s="65">
        <v>2.9293332102126901</v>
      </c>
      <c r="E78" s="64"/>
      <c r="F78" s="64"/>
      <c r="I78" s="64"/>
      <c r="K78" s="64"/>
    </row>
    <row r="79" spans="1:11" x14ac:dyDescent="0.3">
      <c r="A79" s="63">
        <v>43344</v>
      </c>
      <c r="B79" s="64">
        <v>2.7825183624498901</v>
      </c>
      <c r="C79" s="65">
        <v>3.2378305617750001</v>
      </c>
      <c r="E79" s="64"/>
      <c r="F79" s="64"/>
      <c r="I79" s="64"/>
      <c r="K79" s="64"/>
    </row>
    <row r="80" spans="1:11" x14ac:dyDescent="0.3">
      <c r="A80" s="63">
        <v>43435</v>
      </c>
      <c r="B80" s="64">
        <v>2.8414730821749901</v>
      </c>
      <c r="C80" s="65">
        <v>3.4738587829913699</v>
      </c>
      <c r="E80" s="64"/>
      <c r="F80" s="64"/>
      <c r="I80" s="64"/>
      <c r="K80" s="64"/>
    </row>
    <row r="81" spans="1:11" x14ac:dyDescent="0.3">
      <c r="A81" s="63">
        <v>43525</v>
      </c>
      <c r="B81" s="64">
        <v>3.01278760172181</v>
      </c>
      <c r="C81" s="65">
        <v>3.6026867175517201</v>
      </c>
      <c r="E81" s="64"/>
      <c r="F81" s="64"/>
      <c r="I81" s="64"/>
      <c r="K81" s="64"/>
    </row>
    <row r="82" spans="1:11" x14ac:dyDescent="0.3">
      <c r="A82" s="63">
        <v>43617</v>
      </c>
      <c r="B82" s="64">
        <v>3.3119597650624799</v>
      </c>
      <c r="C82" s="65">
        <v>3.6425755723634001</v>
      </c>
      <c r="E82" s="64"/>
      <c r="F82" s="64"/>
      <c r="I82" s="64"/>
      <c r="K82" s="64"/>
    </row>
    <row r="83" spans="1:11" x14ac:dyDescent="0.3">
      <c r="A83" s="63">
        <v>43709</v>
      </c>
      <c r="B83" s="64">
        <v>3.5499789744125598</v>
      </c>
      <c r="C83" s="65">
        <v>3.53988785927783</v>
      </c>
      <c r="E83" s="64"/>
      <c r="F83" s="64"/>
      <c r="I83" s="64"/>
      <c r="K83" s="64"/>
    </row>
    <row r="84" spans="1:11" x14ac:dyDescent="0.3">
      <c r="A84" s="63">
        <v>43800</v>
      </c>
      <c r="B84" s="64">
        <v>3.63806402339852</v>
      </c>
      <c r="C84" s="65">
        <v>3.3374383521706101</v>
      </c>
      <c r="E84" s="64"/>
      <c r="F84" s="64"/>
      <c r="I84" s="64"/>
      <c r="K84" s="64"/>
    </row>
    <row r="85" spans="1:11" x14ac:dyDescent="0.3">
      <c r="A85" s="63">
        <v>43891</v>
      </c>
      <c r="B85" s="64">
        <v>3.5528094682478502</v>
      </c>
      <c r="C85" s="65">
        <v>3.1351495597062802</v>
      </c>
      <c r="E85" s="64"/>
      <c r="F85" s="64"/>
      <c r="I85" s="64"/>
      <c r="K85" s="64"/>
    </row>
    <row r="86" spans="1:11" x14ac:dyDescent="0.3">
      <c r="A86" s="63">
        <v>43983</v>
      </c>
      <c r="B86" s="64">
        <v>3.35431030108521</v>
      </c>
      <c r="C86" s="65">
        <v>2.99622920068964</v>
      </c>
      <c r="E86" s="64"/>
      <c r="F86" s="64"/>
      <c r="I86" s="64"/>
      <c r="K86" s="64"/>
    </row>
    <row r="87" spans="1:11" x14ac:dyDescent="0.3">
      <c r="A87" s="63">
        <v>44075</v>
      </c>
      <c r="B87" s="64">
        <v>3.1223668997529099</v>
      </c>
      <c r="C87" s="65">
        <v>2.8716783275991098</v>
      </c>
      <c r="F87" s="64"/>
      <c r="I87" s="64"/>
      <c r="K87" s="64"/>
    </row>
    <row r="88" spans="1:11" x14ac:dyDescent="0.3">
      <c r="A88" s="63">
        <v>44166</v>
      </c>
      <c r="B88" s="64">
        <v>2.9347112066865799</v>
      </c>
      <c r="C88" s="65">
        <v>2.7959564190592698</v>
      </c>
      <c r="F88" s="64"/>
      <c r="I88" s="64"/>
      <c r="K88" s="64"/>
    </row>
    <row r="89" spans="1:11" x14ac:dyDescent="0.3">
      <c r="A89" s="63">
        <v>44256</v>
      </c>
      <c r="B89" s="64">
        <v>2.8160195656457598</v>
      </c>
      <c r="C89" s="65">
        <v>2.7291371970566898</v>
      </c>
      <c r="F89" s="64"/>
      <c r="I89" s="64"/>
      <c r="K89" s="64"/>
    </row>
    <row r="90" spans="1:11" x14ac:dyDescent="0.3">
      <c r="A90" s="63">
        <v>44348</v>
      </c>
      <c r="B90" s="64">
        <v>2.74913460641916</v>
      </c>
      <c r="C90" s="64">
        <v>2.6344438178862801</v>
      </c>
      <c r="F90" s="64"/>
      <c r="I90" s="64"/>
      <c r="K90" s="64"/>
    </row>
    <row r="91" spans="1:11" x14ac:dyDescent="0.3">
      <c r="A91" s="63">
        <v>44440</v>
      </c>
      <c r="B91" s="64">
        <v>2.7044535498561699</v>
      </c>
      <c r="C91" s="64">
        <v>2.5316381633248599</v>
      </c>
      <c r="D91" s="62"/>
      <c r="G91" s="62"/>
      <c r="I91" s="64"/>
      <c r="K91" s="64"/>
    </row>
    <row r="92" spans="1:11" x14ac:dyDescent="0.3">
      <c r="A92" s="63">
        <v>44531</v>
      </c>
      <c r="B92" s="64">
        <v>2.65485393211328</v>
      </c>
      <c r="C92" s="64">
        <v>2.4066771835435699</v>
      </c>
      <c r="D92" s="62"/>
      <c r="G92" s="62"/>
      <c r="I92" s="64"/>
      <c r="K92" s="64"/>
    </row>
    <row r="93" spans="1:11" x14ac:dyDescent="0.3">
      <c r="A93" s="63">
        <v>44621</v>
      </c>
      <c r="B93" s="64">
        <v>2.5871497611227001</v>
      </c>
      <c r="C93" s="64">
        <v>2.2690248594306999</v>
      </c>
      <c r="I93" s="64"/>
      <c r="K93" s="64"/>
    </row>
    <row r="94" spans="1:11" x14ac:dyDescent="0.3">
      <c r="A94" s="63">
        <v>44713</v>
      </c>
      <c r="B94" s="64">
        <v>2.49365392559231</v>
      </c>
      <c r="C94" s="64">
        <v>2.1298895320331002</v>
      </c>
      <c r="I94" s="64"/>
      <c r="K94" s="64"/>
    </row>
    <row r="95" spans="1:11" x14ac:dyDescent="0.3">
      <c r="I95" s="64"/>
      <c r="K95" s="64"/>
    </row>
    <row r="96" spans="1:11" x14ac:dyDescent="0.3">
      <c r="I96" s="64"/>
      <c r="K96" s="64"/>
    </row>
    <row r="97" spans="9:11" x14ac:dyDescent="0.3">
      <c r="I97" s="64"/>
      <c r="K97" s="64"/>
    </row>
    <row r="98" spans="9:11" x14ac:dyDescent="0.3">
      <c r="I98" s="64"/>
      <c r="K98" s="64"/>
    </row>
    <row r="99" spans="9:11" x14ac:dyDescent="0.3">
      <c r="I99" s="64"/>
      <c r="K99" s="64"/>
    </row>
    <row r="100" spans="9:11" x14ac:dyDescent="0.3">
      <c r="I100" s="64"/>
      <c r="K100" s="64"/>
    </row>
    <row r="101" spans="9:11" x14ac:dyDescent="0.3">
      <c r="I101" s="64"/>
      <c r="K101" s="64"/>
    </row>
    <row r="102" spans="9:11" x14ac:dyDescent="0.3">
      <c r="I102" s="64"/>
      <c r="K102" s="64"/>
    </row>
    <row r="103" spans="9:11" x14ac:dyDescent="0.3">
      <c r="I103" s="64"/>
      <c r="K103" s="64"/>
    </row>
    <row r="104" spans="9:11" x14ac:dyDescent="0.3">
      <c r="I104" s="64"/>
      <c r="K104" s="64"/>
    </row>
    <row r="105" spans="9:11" x14ac:dyDescent="0.3">
      <c r="I105" s="64"/>
      <c r="K105" s="64"/>
    </row>
    <row r="106" spans="9:11" x14ac:dyDescent="0.3">
      <c r="I106" s="64"/>
      <c r="K106" s="64"/>
    </row>
    <row r="107" spans="9:11" x14ac:dyDescent="0.3">
      <c r="I107" s="64"/>
      <c r="K107" s="64"/>
    </row>
    <row r="108" spans="9:11" x14ac:dyDescent="0.3">
      <c r="I108" s="64"/>
      <c r="K108" s="64"/>
    </row>
    <row r="109" spans="9:11" x14ac:dyDescent="0.3">
      <c r="I109" s="64"/>
      <c r="K109" s="64"/>
    </row>
    <row r="110" spans="9:11" x14ac:dyDescent="0.3">
      <c r="I110" s="64"/>
      <c r="K110" s="64"/>
    </row>
    <row r="111" spans="9:11" x14ac:dyDescent="0.3">
      <c r="I111" s="64"/>
      <c r="K111" s="64"/>
    </row>
    <row r="112" spans="9:11" x14ac:dyDescent="0.3">
      <c r="I112" s="64"/>
      <c r="K112" s="64"/>
    </row>
    <row r="113" spans="9:11" x14ac:dyDescent="0.3">
      <c r="I113" s="64"/>
      <c r="K113" s="64"/>
    </row>
    <row r="114" spans="9:11" x14ac:dyDescent="0.3">
      <c r="I114" s="64"/>
      <c r="K114" s="64"/>
    </row>
    <row r="115" spans="9:11" x14ac:dyDescent="0.3">
      <c r="I115" s="64"/>
      <c r="K115" s="64"/>
    </row>
    <row r="116" spans="9:11" x14ac:dyDescent="0.3">
      <c r="I116" s="64"/>
      <c r="K116" s="64"/>
    </row>
    <row r="117" spans="9:11" x14ac:dyDescent="0.3">
      <c r="I117" s="64"/>
      <c r="K117" s="64"/>
    </row>
    <row r="118" spans="9:11" x14ac:dyDescent="0.3">
      <c r="I118" s="64"/>
      <c r="K118" s="64"/>
    </row>
    <row r="119" spans="9:11" x14ac:dyDescent="0.3">
      <c r="I119" s="64"/>
      <c r="K119" s="64"/>
    </row>
    <row r="120" spans="9:11" x14ac:dyDescent="0.3">
      <c r="I120" s="64"/>
      <c r="K120" s="64"/>
    </row>
  </sheetData>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D19"/>
  <sheetViews>
    <sheetView showGridLines="0" zoomScaleNormal="100" workbookViewId="0">
      <selection activeCell="K17" sqref="K17"/>
    </sheetView>
  </sheetViews>
  <sheetFormatPr defaultRowHeight="15" x14ac:dyDescent="0.25"/>
  <cols>
    <col min="1" max="1" width="2.28515625" customWidth="1"/>
    <col min="2" max="2" width="19" customWidth="1"/>
    <col min="3" max="3" width="11.85546875" customWidth="1"/>
    <col min="4" max="4" width="12.7109375" customWidth="1"/>
  </cols>
  <sheetData>
    <row r="1" spans="2:4" ht="15.75" x14ac:dyDescent="0.25">
      <c r="B1" s="261" t="s">
        <v>325</v>
      </c>
      <c r="C1" s="261"/>
      <c r="D1" s="262"/>
    </row>
    <row r="2" spans="2:4" x14ac:dyDescent="0.25">
      <c r="B2" s="264" t="s">
        <v>293</v>
      </c>
      <c r="C2" s="264"/>
      <c r="D2" s="262"/>
    </row>
    <row r="4" spans="2:4" x14ac:dyDescent="0.25">
      <c r="B4" s="265" t="s">
        <v>71</v>
      </c>
      <c r="C4" s="266" t="s">
        <v>138</v>
      </c>
      <c r="D4" s="266" t="s">
        <v>326</v>
      </c>
    </row>
    <row r="5" spans="2:4" ht="16.5" x14ac:dyDescent="0.3">
      <c r="B5" s="268">
        <v>2008</v>
      </c>
      <c r="C5" s="269">
        <v>105132</v>
      </c>
      <c r="D5" s="334">
        <v>55.622159556851194</v>
      </c>
    </row>
    <row r="6" spans="2:4" ht="16.5" x14ac:dyDescent="0.3">
      <c r="B6" s="268">
        <v>2009</v>
      </c>
      <c r="C6" s="269">
        <v>99068</v>
      </c>
      <c r="D6" s="334">
        <v>52.277248621408404</v>
      </c>
    </row>
    <row r="7" spans="2:4" ht="16.5" x14ac:dyDescent="0.3">
      <c r="B7" s="268">
        <v>2010</v>
      </c>
      <c r="C7" s="269">
        <v>94586</v>
      </c>
      <c r="D7" s="334">
        <v>48.079826358354474</v>
      </c>
    </row>
    <row r="8" spans="2:4" ht="16.5" x14ac:dyDescent="0.3">
      <c r="B8" s="268">
        <v>2011</v>
      </c>
      <c r="C8" s="269">
        <v>80579</v>
      </c>
      <c r="D8" s="334">
        <v>39.153272045246936</v>
      </c>
    </row>
    <row r="9" spans="2:4" ht="16.5" x14ac:dyDescent="0.3">
      <c r="B9" s="268">
        <v>2012</v>
      </c>
      <c r="C9" s="269">
        <v>59348</v>
      </c>
      <c r="D9" s="334">
        <v>27.588066306560926</v>
      </c>
    </row>
    <row r="10" spans="2:4" ht="16.5" x14ac:dyDescent="0.3">
      <c r="B10" s="268">
        <v>2013</v>
      </c>
      <c r="C10" s="269">
        <v>68071</v>
      </c>
      <c r="D10" s="334">
        <v>31.117175678949703</v>
      </c>
    </row>
    <row r="11" spans="2:4" ht="16.5" x14ac:dyDescent="0.3">
      <c r="B11" s="268">
        <v>2014</v>
      </c>
      <c r="C11" s="269">
        <v>75486</v>
      </c>
      <c r="D11" s="334">
        <v>31.897739277413901</v>
      </c>
    </row>
    <row r="12" spans="2:4" ht="16.5" x14ac:dyDescent="0.3">
      <c r="B12" s="268">
        <v>2015</v>
      </c>
      <c r="C12" s="269">
        <v>86454</v>
      </c>
      <c r="D12" s="334">
        <v>35.284610581220235</v>
      </c>
    </row>
    <row r="13" spans="2:4" ht="16.5" x14ac:dyDescent="0.3">
      <c r="B13" s="332">
        <v>2016</v>
      </c>
      <c r="C13" s="269">
        <v>89366</v>
      </c>
      <c r="D13" s="334">
        <v>34.673464320079461</v>
      </c>
    </row>
    <row r="14" spans="2:4" ht="16.5" x14ac:dyDescent="0.3">
      <c r="B14" s="332">
        <v>2017</v>
      </c>
      <c r="C14" s="269">
        <v>110532</v>
      </c>
      <c r="D14" s="334">
        <v>40.307782072788271</v>
      </c>
    </row>
    <row r="15" spans="2:4" ht="16.5" x14ac:dyDescent="0.3">
      <c r="B15" s="332">
        <v>2018</v>
      </c>
      <c r="C15" s="269">
        <v>117649</v>
      </c>
      <c r="D15" s="334">
        <v>40.426431173115255</v>
      </c>
    </row>
    <row r="16" spans="2:4" ht="16.5" x14ac:dyDescent="0.3">
      <c r="B16" s="332">
        <v>2019</v>
      </c>
      <c r="C16" s="269">
        <v>124457</v>
      </c>
      <c r="D16" s="334">
        <v>40.860366852599064</v>
      </c>
    </row>
    <row r="17" spans="2:4" ht="16.5" x14ac:dyDescent="0.3">
      <c r="B17" s="332">
        <v>2020</v>
      </c>
      <c r="C17" s="269">
        <v>133313</v>
      </c>
      <c r="D17" s="334">
        <v>41.66408830800291</v>
      </c>
    </row>
    <row r="18" spans="2:4" ht="16.5" x14ac:dyDescent="0.3">
      <c r="B18" s="332">
        <v>2021</v>
      </c>
      <c r="C18" s="269">
        <v>142927</v>
      </c>
      <c r="D18" s="334">
        <v>42.700338490862535</v>
      </c>
    </row>
    <row r="19" spans="2:4" ht="16.5" x14ac:dyDescent="0.3">
      <c r="B19" s="332">
        <v>2022</v>
      </c>
      <c r="C19" s="269">
        <v>154669</v>
      </c>
      <c r="D19" s="334">
        <v>44.217420638550905</v>
      </c>
    </row>
  </sheetData>
  <pageMargins left="0.70866141732283472" right="0.70866141732283472" top="0.74803149606299213" bottom="0.74803149606299213" header="0.31496062992125984" footer="0.31496062992125984"/>
  <pageSetup paperSize="9"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H29"/>
  <sheetViews>
    <sheetView showGridLines="0" zoomScaleNormal="100" workbookViewId="0">
      <selection activeCell="K17" sqref="K17"/>
    </sheetView>
  </sheetViews>
  <sheetFormatPr defaultRowHeight="15" x14ac:dyDescent="0.25"/>
  <cols>
    <col min="1" max="1" width="2.28515625" customWidth="1"/>
    <col min="2" max="2" width="19" customWidth="1"/>
    <col min="3" max="3" width="11.85546875" customWidth="1"/>
    <col min="4" max="4" width="12.7109375" customWidth="1"/>
    <col min="5" max="5" width="12.140625" customWidth="1"/>
    <col min="7" max="7" width="18.7109375" customWidth="1"/>
    <col min="9" max="9" width="18" bestFit="1" customWidth="1"/>
  </cols>
  <sheetData>
    <row r="1" spans="2:8" ht="15.75" x14ac:dyDescent="0.25">
      <c r="B1" s="261" t="s">
        <v>327</v>
      </c>
      <c r="C1" s="261"/>
      <c r="D1" s="262"/>
      <c r="E1" s="262"/>
      <c r="F1" s="262"/>
      <c r="G1" s="263"/>
      <c r="H1" s="263"/>
    </row>
    <row r="2" spans="2:8" x14ac:dyDescent="0.25">
      <c r="B2" s="264" t="s">
        <v>293</v>
      </c>
      <c r="C2" s="264"/>
      <c r="D2" s="262"/>
      <c r="E2" s="262"/>
      <c r="F2" s="262"/>
      <c r="G2" s="263"/>
      <c r="H2" s="263"/>
    </row>
    <row r="3" spans="2:8" ht="16.5" x14ac:dyDescent="0.3">
      <c r="C3" s="506" t="s">
        <v>114</v>
      </c>
      <c r="D3" s="506"/>
      <c r="E3" s="506"/>
    </row>
    <row r="4" spans="2:8" ht="16.5" x14ac:dyDescent="0.3">
      <c r="B4" s="298" t="s">
        <v>71</v>
      </c>
      <c r="C4" s="299" t="s">
        <v>328</v>
      </c>
      <c r="D4" s="299" t="s">
        <v>329</v>
      </c>
      <c r="E4" s="299" t="s">
        <v>330</v>
      </c>
      <c r="F4" s="299" t="s">
        <v>72</v>
      </c>
    </row>
    <row r="5" spans="2:8" ht="16.5" x14ac:dyDescent="0.3">
      <c r="B5" s="268">
        <v>2017</v>
      </c>
      <c r="C5" s="65">
        <v>162.69999999999999</v>
      </c>
      <c r="D5" s="65">
        <v>56.7</v>
      </c>
      <c r="E5" s="65">
        <v>94.2</v>
      </c>
      <c r="F5" s="274">
        <v>313.59999999999997</v>
      </c>
    </row>
    <row r="6" spans="2:8" ht="16.5" x14ac:dyDescent="0.3">
      <c r="B6" s="268">
        <v>2018</v>
      </c>
      <c r="C6" s="65">
        <v>166.6</v>
      </c>
      <c r="D6" s="65">
        <v>57.3</v>
      </c>
      <c r="E6" s="65">
        <v>101</v>
      </c>
      <c r="F6" s="274">
        <v>324.89999999999998</v>
      </c>
    </row>
    <row r="7" spans="2:8" ht="16.5" x14ac:dyDescent="0.3">
      <c r="B7" s="332">
        <v>2019</v>
      </c>
      <c r="C7" s="65">
        <v>175.5</v>
      </c>
      <c r="D7" s="65">
        <v>58.7</v>
      </c>
      <c r="E7" s="65">
        <v>94.7</v>
      </c>
      <c r="F7" s="274">
        <v>328.9</v>
      </c>
    </row>
    <row r="8" spans="2:8" ht="16.5" x14ac:dyDescent="0.3">
      <c r="B8" s="332">
        <v>2020</v>
      </c>
      <c r="C8" s="65">
        <v>180.9</v>
      </c>
      <c r="D8" s="65">
        <v>59.9</v>
      </c>
      <c r="E8" s="65">
        <v>101.7</v>
      </c>
      <c r="F8" s="335">
        <v>342.5</v>
      </c>
    </row>
    <row r="9" spans="2:8" ht="16.5" x14ac:dyDescent="0.3">
      <c r="B9" s="332">
        <v>2021</v>
      </c>
      <c r="C9" s="65">
        <v>188.3</v>
      </c>
      <c r="D9" s="65">
        <v>61.1</v>
      </c>
      <c r="E9" s="65">
        <v>105.4</v>
      </c>
      <c r="F9" s="274">
        <v>354.8</v>
      </c>
    </row>
    <row r="10" spans="2:8" ht="16.5" x14ac:dyDescent="0.3">
      <c r="B10" s="332">
        <v>2022</v>
      </c>
      <c r="C10" s="65">
        <v>194.3</v>
      </c>
      <c r="D10" s="65">
        <v>62.4</v>
      </c>
      <c r="E10" s="65">
        <v>118.1</v>
      </c>
      <c r="F10" s="274">
        <v>374.79999999999995</v>
      </c>
    </row>
    <row r="11" spans="2:8" x14ac:dyDescent="0.25">
      <c r="B11" s="2"/>
      <c r="C11" s="2"/>
      <c r="D11" s="2"/>
      <c r="E11" s="2"/>
      <c r="F11" s="2"/>
    </row>
    <row r="12" spans="2:8" x14ac:dyDescent="0.25">
      <c r="B12" s="2"/>
      <c r="C12" s="2"/>
      <c r="D12" s="2"/>
      <c r="E12" s="2"/>
      <c r="F12" s="2"/>
    </row>
    <row r="13" spans="2:8" x14ac:dyDescent="0.25">
      <c r="B13" s="2"/>
      <c r="C13" s="2"/>
      <c r="D13" s="2"/>
      <c r="E13" s="2"/>
      <c r="F13" s="2"/>
    </row>
    <row r="14" spans="2:8" x14ac:dyDescent="0.25">
      <c r="B14" s="2"/>
      <c r="C14" s="2"/>
      <c r="D14" s="2"/>
      <c r="E14" s="2"/>
      <c r="F14" s="2"/>
    </row>
    <row r="15" spans="2:8" x14ac:dyDescent="0.25">
      <c r="B15" s="2"/>
      <c r="C15" s="2"/>
      <c r="D15" s="2"/>
      <c r="E15" s="2"/>
      <c r="F15" s="2"/>
    </row>
    <row r="16" spans="2:8" x14ac:dyDescent="0.25">
      <c r="B16" s="2"/>
      <c r="C16" s="2"/>
      <c r="D16" s="2"/>
      <c r="E16" s="2"/>
      <c r="F16" s="2"/>
      <c r="G16" s="2"/>
    </row>
    <row r="17" spans="2:7" x14ac:dyDescent="0.25">
      <c r="B17" s="2"/>
      <c r="C17" s="2"/>
      <c r="D17" s="2"/>
      <c r="E17" s="2"/>
      <c r="F17" s="2"/>
      <c r="G17" s="2"/>
    </row>
    <row r="18" spans="2:7" x14ac:dyDescent="0.25">
      <c r="B18" s="2"/>
      <c r="C18" s="2"/>
      <c r="D18" s="2"/>
      <c r="E18" s="2"/>
      <c r="F18" s="2"/>
      <c r="G18" s="2"/>
    </row>
    <row r="19" spans="2:7" x14ac:dyDescent="0.25">
      <c r="B19" s="2"/>
      <c r="C19" s="2"/>
      <c r="D19" s="2"/>
      <c r="E19" s="2"/>
      <c r="F19" s="2"/>
      <c r="G19" s="2"/>
    </row>
    <row r="20" spans="2:7" x14ac:dyDescent="0.25">
      <c r="B20" s="2"/>
      <c r="C20" s="2"/>
      <c r="D20" s="2"/>
      <c r="E20" s="2"/>
      <c r="F20" s="2"/>
      <c r="G20" s="2"/>
    </row>
    <row r="21" spans="2:7" x14ac:dyDescent="0.25">
      <c r="B21" s="2"/>
      <c r="C21" s="2"/>
      <c r="D21" s="2"/>
      <c r="E21" s="2"/>
      <c r="F21" s="2"/>
      <c r="G21" s="2"/>
    </row>
    <row r="22" spans="2:7" x14ac:dyDescent="0.25">
      <c r="B22" s="2"/>
      <c r="C22" s="2"/>
      <c r="D22" s="2"/>
      <c r="E22" s="2"/>
      <c r="F22" s="2"/>
      <c r="G22" s="2"/>
    </row>
    <row r="23" spans="2:7" x14ac:dyDescent="0.25">
      <c r="B23" s="2"/>
      <c r="C23" s="2"/>
      <c r="D23" s="2"/>
      <c r="E23" s="2"/>
      <c r="F23" s="2"/>
      <c r="G23" s="2"/>
    </row>
    <row r="24" spans="2:7" x14ac:dyDescent="0.25">
      <c r="B24" s="2"/>
      <c r="C24" s="2"/>
      <c r="D24" s="2"/>
      <c r="E24" s="2"/>
      <c r="F24" s="2"/>
      <c r="G24" s="2"/>
    </row>
    <row r="25" spans="2:7" x14ac:dyDescent="0.25">
      <c r="B25" s="2"/>
      <c r="C25" s="2"/>
      <c r="D25" s="2"/>
      <c r="E25" s="2"/>
      <c r="F25" s="2"/>
      <c r="G25" s="2"/>
    </row>
    <row r="26" spans="2:7" x14ac:dyDescent="0.25">
      <c r="B26" s="2"/>
      <c r="C26" s="2"/>
      <c r="D26" s="2"/>
      <c r="E26" s="2"/>
      <c r="F26" s="2"/>
      <c r="G26" s="2"/>
    </row>
    <row r="27" spans="2:7" x14ac:dyDescent="0.25">
      <c r="B27" s="2"/>
      <c r="C27" s="2"/>
      <c r="D27" s="2"/>
      <c r="E27" s="2"/>
      <c r="F27" s="2"/>
      <c r="G27" s="2"/>
    </row>
    <row r="28" spans="2:7" x14ac:dyDescent="0.25">
      <c r="B28" s="2"/>
      <c r="C28" s="2"/>
      <c r="D28" s="2"/>
      <c r="E28" s="2"/>
      <c r="F28" s="2"/>
      <c r="G28" s="2"/>
    </row>
    <row r="29" spans="2:7" x14ac:dyDescent="0.25">
      <c r="B29" s="2"/>
      <c r="C29" s="2"/>
      <c r="D29" s="2"/>
      <c r="E29" s="2"/>
      <c r="F29" s="2"/>
      <c r="G29" s="2"/>
    </row>
  </sheetData>
  <mergeCells count="1">
    <mergeCell ref="C3:E3"/>
  </mergeCells>
  <pageMargins left="0.70866141732283472" right="0.70866141732283472" top="0.74803149606299213" bottom="0.74803149606299213" header="0.31496062992125984" footer="0.31496062992125984"/>
  <pageSetup paperSize="9"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R33"/>
  <sheetViews>
    <sheetView showGridLines="0" zoomScaleNormal="100" workbookViewId="0">
      <selection activeCell="B29" sqref="B29"/>
    </sheetView>
  </sheetViews>
  <sheetFormatPr defaultColWidth="9.140625" defaultRowHeight="15.75" x14ac:dyDescent="0.25"/>
  <cols>
    <col min="1" max="1" width="2.28515625" style="347" customWidth="1"/>
    <col min="2" max="2" width="43.140625" style="347" customWidth="1"/>
    <col min="3" max="7" width="9.140625" style="342"/>
    <col min="8" max="9" width="9.140625" style="347"/>
    <col min="10" max="10" width="22.5703125" style="379" customWidth="1"/>
    <col min="11" max="16384" width="9.140625" style="347"/>
  </cols>
  <sheetData>
    <row r="1" spans="2:18" s="343" customFormat="1" ht="16.5" x14ac:dyDescent="0.3">
      <c r="B1" s="27" t="s">
        <v>331</v>
      </c>
      <c r="C1" s="340"/>
      <c r="D1" s="340"/>
      <c r="E1" s="340"/>
      <c r="F1" s="341"/>
      <c r="G1" s="342"/>
      <c r="J1" s="344"/>
    </row>
    <row r="2" spans="2:18" s="343" customFormat="1" ht="16.5" x14ac:dyDescent="0.3">
      <c r="B2" s="61" t="s">
        <v>369</v>
      </c>
      <c r="C2" s="345"/>
      <c r="D2" s="345"/>
      <c r="E2" s="345"/>
      <c r="F2" s="346"/>
      <c r="G2" s="342"/>
      <c r="J2" s="344"/>
    </row>
    <row r="4" spans="2:18" x14ac:dyDescent="0.25">
      <c r="I4" s="348"/>
      <c r="J4" s="349"/>
      <c r="K4" s="348"/>
      <c r="L4" s="348"/>
      <c r="M4" s="348"/>
      <c r="N4" s="348"/>
      <c r="O4" s="348"/>
      <c r="P4" s="348"/>
      <c r="Q4" s="348"/>
      <c r="R4" s="348"/>
    </row>
    <row r="5" spans="2:18" ht="16.5" x14ac:dyDescent="0.3">
      <c r="B5" s="508" t="s">
        <v>6</v>
      </c>
      <c r="C5" s="350">
        <v>2018</v>
      </c>
      <c r="D5" s="350">
        <v>2019</v>
      </c>
      <c r="E5" s="350">
        <v>2020</v>
      </c>
      <c r="F5" s="350">
        <v>2021</v>
      </c>
      <c r="G5" s="350">
        <v>2022</v>
      </c>
      <c r="I5" s="348"/>
      <c r="J5" s="351"/>
      <c r="K5" s="352"/>
      <c r="L5" s="352"/>
      <c r="M5" s="352"/>
      <c r="N5" s="348"/>
      <c r="O5" s="352"/>
      <c r="P5" s="352"/>
      <c r="Q5" s="352"/>
      <c r="R5" s="352"/>
    </row>
    <row r="6" spans="2:18" ht="16.5" x14ac:dyDescent="0.3">
      <c r="B6" s="509"/>
      <c r="C6" s="353" t="s">
        <v>8</v>
      </c>
      <c r="D6" s="353" t="s">
        <v>8</v>
      </c>
      <c r="E6" s="353" t="s">
        <v>8</v>
      </c>
      <c r="F6" s="353" t="s">
        <v>8</v>
      </c>
      <c r="G6" s="353" t="s">
        <v>8</v>
      </c>
      <c r="I6" s="348"/>
      <c r="J6" s="354"/>
      <c r="K6" s="355"/>
      <c r="L6" s="355"/>
      <c r="M6" s="355"/>
      <c r="N6" s="348"/>
      <c r="O6" s="355"/>
      <c r="P6" s="355"/>
      <c r="Q6" s="355"/>
      <c r="R6" s="355"/>
    </row>
    <row r="7" spans="2:18" ht="16.5" x14ac:dyDescent="0.3">
      <c r="B7" s="510" t="s">
        <v>332</v>
      </c>
      <c r="C7" s="510"/>
      <c r="D7" s="510"/>
      <c r="E7" s="510"/>
      <c r="F7" s="510"/>
      <c r="G7" s="510"/>
      <c r="I7" s="348"/>
      <c r="J7" s="356"/>
      <c r="K7" s="30"/>
      <c r="L7" s="30"/>
      <c r="M7" s="30"/>
      <c r="N7" s="348"/>
      <c r="O7" s="30"/>
      <c r="P7" s="30"/>
      <c r="Q7" s="30"/>
      <c r="R7" s="30"/>
    </row>
    <row r="8" spans="2:18" ht="16.5" x14ac:dyDescent="0.3">
      <c r="B8" s="357" t="s">
        <v>333</v>
      </c>
      <c r="C8" s="358">
        <v>2.8</v>
      </c>
      <c r="D8" s="358">
        <v>3.3</v>
      </c>
      <c r="E8" s="358">
        <v>3.4</v>
      </c>
      <c r="F8" s="358">
        <v>2.7</v>
      </c>
      <c r="G8" s="358">
        <v>2.5</v>
      </c>
      <c r="H8" s="359"/>
      <c r="I8" s="360"/>
      <c r="J8" s="361"/>
      <c r="K8" s="362"/>
      <c r="L8" s="362"/>
      <c r="M8" s="362"/>
      <c r="N8" s="348"/>
      <c r="O8" s="362"/>
      <c r="P8" s="362"/>
      <c r="Q8" s="362"/>
      <c r="R8" s="362"/>
    </row>
    <row r="9" spans="2:18" ht="16.5" x14ac:dyDescent="0.3">
      <c r="B9" s="363" t="s">
        <v>334</v>
      </c>
      <c r="C9" s="364">
        <v>2.8</v>
      </c>
      <c r="D9" s="364">
        <v>3</v>
      </c>
      <c r="E9" s="364">
        <v>2.7</v>
      </c>
      <c r="F9" s="364">
        <v>2.5</v>
      </c>
      <c r="G9" s="364">
        <v>2.4</v>
      </c>
      <c r="H9" s="359"/>
      <c r="I9" s="359"/>
      <c r="J9" s="361"/>
      <c r="K9" s="365"/>
      <c r="L9" s="365"/>
      <c r="M9" s="365"/>
      <c r="O9" s="362"/>
      <c r="P9" s="365"/>
      <c r="Q9" s="365"/>
      <c r="R9" s="365"/>
    </row>
    <row r="10" spans="2:18" ht="19.350000000000001" customHeight="1" x14ac:dyDescent="0.3">
      <c r="B10" s="366" t="s">
        <v>335</v>
      </c>
      <c r="C10" s="358">
        <v>2.8</v>
      </c>
      <c r="D10" s="358">
        <v>3.5</v>
      </c>
      <c r="E10" s="358">
        <v>3.7</v>
      </c>
      <c r="F10" s="358">
        <v>3</v>
      </c>
      <c r="G10" s="358">
        <v>2.6</v>
      </c>
      <c r="H10" s="359"/>
      <c r="I10" s="359"/>
      <c r="J10" s="361"/>
      <c r="K10" s="367"/>
      <c r="L10" s="367"/>
      <c r="M10" s="367"/>
      <c r="O10" s="368"/>
      <c r="P10" s="367"/>
      <c r="Q10" s="367"/>
      <c r="R10" s="367"/>
    </row>
    <row r="11" spans="2:18" ht="16.5" x14ac:dyDescent="0.3">
      <c r="B11" s="511" t="s">
        <v>336</v>
      </c>
      <c r="C11" s="511"/>
      <c r="D11" s="511"/>
      <c r="E11" s="511"/>
      <c r="F11" s="511"/>
      <c r="G11" s="511"/>
      <c r="H11" s="359"/>
      <c r="I11" s="359"/>
      <c r="J11" s="361"/>
      <c r="K11" s="367"/>
      <c r="L11" s="367"/>
      <c r="M11" s="367"/>
      <c r="O11" s="368"/>
      <c r="P11" s="367"/>
      <c r="Q11" s="367"/>
      <c r="R11" s="367"/>
    </row>
    <row r="12" spans="2:18" ht="16.5" x14ac:dyDescent="0.3">
      <c r="B12" s="357" t="s">
        <v>333</v>
      </c>
      <c r="C12" s="358">
        <v>6.1</v>
      </c>
      <c r="D12" s="358">
        <v>4.6811460250840042</v>
      </c>
      <c r="E12" s="358">
        <v>5.0438832630090857</v>
      </c>
      <c r="F12" s="358">
        <v>4.609281105135854</v>
      </c>
      <c r="G12" s="358">
        <v>4.5026470729354173</v>
      </c>
      <c r="H12" s="359"/>
      <c r="I12" s="359"/>
      <c r="J12" s="361"/>
      <c r="K12" s="367"/>
      <c r="L12" s="367"/>
      <c r="M12" s="367"/>
      <c r="O12" s="368"/>
      <c r="P12" s="367"/>
      <c r="Q12" s="367"/>
      <c r="R12" s="367"/>
    </row>
    <row r="13" spans="2:18" ht="14.25" customHeight="1" x14ac:dyDescent="0.3">
      <c r="B13" s="363" t="s">
        <v>334</v>
      </c>
      <c r="C13" s="364">
        <v>6</v>
      </c>
      <c r="D13" s="364">
        <v>3.0319400645842709</v>
      </c>
      <c r="E13" s="364">
        <v>4.3197566778006014</v>
      </c>
      <c r="F13" s="364">
        <v>4.9253525844022095</v>
      </c>
      <c r="G13" s="364">
        <v>4.9155044113578628</v>
      </c>
      <c r="H13" s="359"/>
      <c r="I13" s="359"/>
      <c r="J13" s="361"/>
      <c r="K13" s="367"/>
      <c r="L13" s="367"/>
      <c r="M13" s="367"/>
      <c r="O13" s="368"/>
      <c r="P13" s="367"/>
      <c r="Q13" s="367"/>
      <c r="R13" s="367"/>
    </row>
    <row r="14" spans="2:18" ht="16.5" customHeight="1" x14ac:dyDescent="0.3">
      <c r="B14" s="366" t="s">
        <v>335</v>
      </c>
      <c r="C14" s="358">
        <v>6.1</v>
      </c>
      <c r="D14" s="358">
        <v>4.9247449986020264</v>
      </c>
      <c r="E14" s="358">
        <v>5.5596054448198373</v>
      </c>
      <c r="F14" s="358">
        <v>5.0694183875393817</v>
      </c>
      <c r="G14" s="358">
        <v>4.841480093403483</v>
      </c>
      <c r="H14" s="359"/>
      <c r="I14" s="359"/>
      <c r="J14" s="361"/>
      <c r="K14" s="367"/>
      <c r="L14" s="367"/>
      <c r="M14" s="367"/>
      <c r="O14" s="368"/>
      <c r="P14" s="367"/>
      <c r="Q14" s="367"/>
      <c r="R14" s="367"/>
    </row>
    <row r="15" spans="2:18" ht="15.75" customHeight="1" x14ac:dyDescent="0.3">
      <c r="B15" s="512" t="s">
        <v>337</v>
      </c>
      <c r="C15" s="512"/>
      <c r="D15" s="512"/>
      <c r="E15" s="512"/>
      <c r="F15" s="512"/>
      <c r="G15" s="512"/>
      <c r="H15" s="369"/>
      <c r="I15" s="359"/>
      <c r="J15" s="361"/>
      <c r="K15" s="367"/>
      <c r="L15" s="367"/>
      <c r="M15" s="367"/>
      <c r="O15" s="368"/>
      <c r="P15" s="367"/>
      <c r="Q15" s="367"/>
      <c r="R15" s="367"/>
    </row>
    <row r="16" spans="2:18" ht="15.75" customHeight="1" x14ac:dyDescent="0.3">
      <c r="B16" s="357" t="s">
        <v>338</v>
      </c>
      <c r="C16" s="358">
        <v>1.1000000000000001</v>
      </c>
      <c r="D16" s="358">
        <v>1.2</v>
      </c>
      <c r="E16" s="358">
        <v>1.7</v>
      </c>
      <c r="F16" s="358">
        <v>1.7</v>
      </c>
      <c r="G16" s="358">
        <v>2.1</v>
      </c>
      <c r="H16" s="369"/>
      <c r="I16" s="359"/>
      <c r="J16" s="361"/>
      <c r="K16" s="367"/>
      <c r="L16" s="367"/>
      <c r="M16" s="367"/>
      <c r="O16" s="368"/>
      <c r="P16" s="367"/>
      <c r="Q16" s="367"/>
      <c r="R16" s="367"/>
    </row>
    <row r="17" spans="2:18" s="373" customFormat="1" ht="16.5" x14ac:dyDescent="0.3">
      <c r="B17" s="363" t="s">
        <v>334</v>
      </c>
      <c r="C17" s="370">
        <v>1.1000000000000001</v>
      </c>
      <c r="D17" s="370">
        <v>1</v>
      </c>
      <c r="E17" s="370">
        <v>1.1000000000000001</v>
      </c>
      <c r="F17" s="370">
        <v>1.1000000000000001</v>
      </c>
      <c r="G17" s="370">
        <v>1.6</v>
      </c>
      <c r="H17" s="371"/>
      <c r="I17" s="372"/>
      <c r="J17" s="361"/>
      <c r="K17" s="367"/>
      <c r="L17" s="367"/>
      <c r="M17" s="367"/>
      <c r="N17" s="372"/>
      <c r="O17" s="368"/>
      <c r="P17" s="367"/>
      <c r="Q17" s="367"/>
      <c r="R17" s="367"/>
    </row>
    <row r="18" spans="2:18" ht="16.5" x14ac:dyDescent="0.3">
      <c r="B18" s="374" t="s">
        <v>335</v>
      </c>
      <c r="C18" s="358">
        <v>1.1000000000000001</v>
      </c>
      <c r="D18" s="358">
        <v>1.3</v>
      </c>
      <c r="E18" s="358">
        <v>1.9</v>
      </c>
      <c r="F18" s="358">
        <v>2.2000000000000002</v>
      </c>
      <c r="G18" s="358">
        <v>2.7</v>
      </c>
      <c r="H18" s="369"/>
      <c r="I18" s="359"/>
      <c r="J18" s="361"/>
      <c r="K18" s="367"/>
      <c r="L18" s="367"/>
      <c r="M18" s="367"/>
      <c r="N18" s="359"/>
      <c r="O18" s="368"/>
      <c r="P18" s="367"/>
      <c r="Q18" s="367"/>
      <c r="R18" s="367"/>
    </row>
    <row r="19" spans="2:18" ht="16.5" customHeight="1" x14ac:dyDescent="0.3">
      <c r="B19" s="513" t="s">
        <v>339</v>
      </c>
      <c r="C19" s="513"/>
      <c r="D19" s="513"/>
      <c r="E19" s="513"/>
      <c r="F19" s="513"/>
      <c r="G19" s="513"/>
      <c r="H19" s="369"/>
      <c r="I19" s="359"/>
      <c r="J19" s="361"/>
      <c r="K19" s="367"/>
      <c r="L19" s="367"/>
      <c r="M19" s="367"/>
      <c r="N19" s="359"/>
      <c r="O19" s="368"/>
      <c r="P19" s="367"/>
      <c r="Q19" s="367"/>
      <c r="R19" s="367"/>
    </row>
    <row r="20" spans="2:18" ht="16.5" x14ac:dyDescent="0.3">
      <c r="B20" s="357" t="s">
        <v>333</v>
      </c>
      <c r="C20" s="358">
        <v>20.8</v>
      </c>
      <c r="D20" s="358">
        <v>21.1</v>
      </c>
      <c r="E20" s="358">
        <v>20.6</v>
      </c>
      <c r="F20" s="358">
        <v>20.2</v>
      </c>
      <c r="G20" s="358">
        <v>19.100000000000001</v>
      </c>
      <c r="H20" s="369"/>
      <c r="I20" s="359"/>
      <c r="J20" s="361"/>
      <c r="K20" s="367"/>
      <c r="L20" s="367"/>
      <c r="M20" s="367"/>
      <c r="N20" s="359"/>
      <c r="O20" s="368"/>
      <c r="P20" s="367"/>
      <c r="Q20" s="367"/>
      <c r="R20" s="367"/>
    </row>
    <row r="21" spans="2:18" ht="16.5" x14ac:dyDescent="0.3">
      <c r="B21" s="363" t="s">
        <v>334</v>
      </c>
      <c r="C21" s="364">
        <v>20.8</v>
      </c>
      <c r="D21" s="364">
        <v>21.8</v>
      </c>
      <c r="E21" s="364">
        <v>22</v>
      </c>
      <c r="F21" s="364">
        <v>22.1</v>
      </c>
      <c r="G21" s="364">
        <v>21.4</v>
      </c>
      <c r="H21" s="369"/>
      <c r="I21" s="359"/>
      <c r="J21" s="361"/>
      <c r="K21" s="367"/>
      <c r="L21" s="367"/>
      <c r="M21" s="367"/>
      <c r="N21" s="359"/>
      <c r="O21" s="368"/>
      <c r="P21" s="367"/>
      <c r="Q21" s="367"/>
      <c r="R21" s="367"/>
    </row>
    <row r="22" spans="2:18" ht="17.45" customHeight="1" x14ac:dyDescent="0.3">
      <c r="B22" s="366" t="s">
        <v>335</v>
      </c>
      <c r="C22" s="358">
        <v>20.8</v>
      </c>
      <c r="D22" s="358">
        <v>21</v>
      </c>
      <c r="E22" s="358">
        <v>20.100000000000001</v>
      </c>
      <c r="F22" s="358">
        <v>19.2</v>
      </c>
      <c r="G22" s="358">
        <v>17.399999999999999</v>
      </c>
      <c r="H22" s="369"/>
      <c r="I22" s="359"/>
      <c r="J22" s="361"/>
      <c r="K22" s="367"/>
      <c r="L22" s="367"/>
      <c r="M22" s="367"/>
      <c r="N22" s="359"/>
      <c r="O22" s="368"/>
      <c r="P22" s="367"/>
      <c r="Q22" s="367"/>
      <c r="R22" s="367"/>
    </row>
    <row r="23" spans="2:18" ht="16.5" x14ac:dyDescent="0.3">
      <c r="B23" s="363"/>
      <c r="C23" s="375"/>
      <c r="D23" s="375"/>
      <c r="E23" s="375"/>
      <c r="F23" s="375"/>
      <c r="G23" s="375"/>
      <c r="J23" s="361"/>
      <c r="K23" s="367"/>
      <c r="L23" s="367"/>
      <c r="M23" s="367"/>
      <c r="N23" s="359"/>
      <c r="O23" s="368"/>
      <c r="P23" s="367"/>
      <c r="Q23" s="367"/>
      <c r="R23" s="367"/>
    </row>
    <row r="24" spans="2:18" ht="16.5" x14ac:dyDescent="0.3">
      <c r="B24" s="376"/>
      <c r="J24" s="361"/>
      <c r="K24" s="367"/>
      <c r="L24" s="367"/>
      <c r="M24" s="367"/>
      <c r="N24" s="359"/>
      <c r="O24" s="368"/>
      <c r="P24" s="367"/>
      <c r="Q24" s="367"/>
      <c r="R24" s="367"/>
    </row>
    <row r="25" spans="2:18" ht="16.5" x14ac:dyDescent="0.3">
      <c r="J25" s="361"/>
      <c r="K25" s="367"/>
      <c r="L25" s="367"/>
      <c r="M25" s="367"/>
      <c r="N25" s="359"/>
      <c r="O25" s="368"/>
      <c r="P25" s="367"/>
      <c r="Q25" s="367"/>
      <c r="R25" s="367"/>
    </row>
    <row r="26" spans="2:18" ht="16.5" x14ac:dyDescent="0.3">
      <c r="I26" s="367"/>
      <c r="J26" s="361"/>
      <c r="K26" s="367"/>
      <c r="L26" s="367"/>
      <c r="M26" s="367"/>
      <c r="N26" s="359"/>
      <c r="O26" s="368"/>
      <c r="P26" s="367"/>
      <c r="Q26" s="367"/>
      <c r="R26" s="367"/>
    </row>
    <row r="27" spans="2:18" ht="16.5" x14ac:dyDescent="0.3">
      <c r="H27" s="342"/>
      <c r="I27" s="342"/>
      <c r="J27" s="342"/>
      <c r="K27" s="342"/>
      <c r="L27" s="367"/>
      <c r="M27" s="367"/>
      <c r="N27" s="359"/>
      <c r="O27" s="368"/>
      <c r="P27" s="367"/>
      <c r="Q27" s="367"/>
      <c r="R27" s="367"/>
    </row>
    <row r="28" spans="2:18" ht="16.5" x14ac:dyDescent="0.3">
      <c r="G28" s="377"/>
      <c r="H28" s="377"/>
      <c r="I28" s="377"/>
      <c r="J28" s="377"/>
      <c r="K28" s="377"/>
      <c r="L28" s="367"/>
      <c r="M28" s="367"/>
      <c r="N28" s="359"/>
      <c r="O28" s="368"/>
      <c r="P28" s="367"/>
      <c r="Q28" s="367"/>
      <c r="R28" s="367"/>
    </row>
    <row r="29" spans="2:18" ht="16.5" x14ac:dyDescent="0.3">
      <c r="J29" s="361"/>
      <c r="K29" s="367"/>
      <c r="L29" s="367"/>
      <c r="M29" s="367"/>
      <c r="N29" s="359"/>
      <c r="O29" s="368"/>
      <c r="P29" s="367"/>
      <c r="Q29" s="367"/>
      <c r="R29" s="367"/>
    </row>
    <row r="30" spans="2:18" ht="16.5" x14ac:dyDescent="0.3">
      <c r="J30" s="361"/>
      <c r="K30" s="367"/>
      <c r="L30" s="367"/>
      <c r="M30" s="367"/>
      <c r="O30" s="368"/>
      <c r="P30" s="367"/>
      <c r="Q30" s="367"/>
      <c r="R30" s="367"/>
    </row>
    <row r="31" spans="2:18" ht="16.5" x14ac:dyDescent="0.3">
      <c r="J31" s="361"/>
      <c r="K31" s="367"/>
      <c r="L31" s="367"/>
      <c r="M31" s="367"/>
      <c r="O31" s="368"/>
      <c r="P31" s="367"/>
      <c r="Q31" s="367"/>
      <c r="R31" s="367"/>
    </row>
    <row r="32" spans="2:18" x14ac:dyDescent="0.25">
      <c r="B32" s="378"/>
    </row>
    <row r="33" spans="2:2" x14ac:dyDescent="0.25">
      <c r="B33"/>
    </row>
  </sheetData>
  <mergeCells count="5">
    <mergeCell ref="B5:B6"/>
    <mergeCell ref="B7:G7"/>
    <mergeCell ref="B11:G11"/>
    <mergeCell ref="B15:G15"/>
    <mergeCell ref="B19:G19"/>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L39"/>
  <sheetViews>
    <sheetView showGridLines="0" zoomScaleNormal="100" workbookViewId="0">
      <selection activeCell="G33" sqref="G33"/>
    </sheetView>
  </sheetViews>
  <sheetFormatPr defaultColWidth="9.140625" defaultRowHeight="15.75" x14ac:dyDescent="0.25"/>
  <cols>
    <col min="1" max="1" width="2.28515625" style="347" customWidth="1"/>
    <col min="2" max="2" width="43.140625" style="347" customWidth="1"/>
    <col min="3" max="6" width="9.85546875" style="347" bestFit="1" customWidth="1"/>
    <col min="7" max="7" width="9.85546875" style="347" customWidth="1"/>
    <col min="8" max="16384" width="9.140625" style="347"/>
  </cols>
  <sheetData>
    <row r="1" spans="2:12" s="343" customFormat="1" ht="16.5" x14ac:dyDescent="0.3">
      <c r="B1" s="27" t="s">
        <v>340</v>
      </c>
      <c r="C1" s="6"/>
      <c r="D1" s="6"/>
      <c r="E1" s="6"/>
      <c r="F1" s="6"/>
      <c r="G1"/>
    </row>
    <row r="2" spans="2:12" s="343" customFormat="1" ht="16.5" x14ac:dyDescent="0.3">
      <c r="B2" s="61" t="s">
        <v>341</v>
      </c>
      <c r="C2" s="380"/>
      <c r="D2" s="380"/>
      <c r="E2" s="380"/>
      <c r="F2" s="380"/>
      <c r="G2"/>
    </row>
    <row r="3" spans="2:12" s="343" customFormat="1" ht="16.5" x14ac:dyDescent="0.3">
      <c r="B3" s="30"/>
      <c r="C3" s="30"/>
      <c r="D3" s="30"/>
      <c r="E3" s="30"/>
      <c r="F3" s="30"/>
      <c r="G3"/>
    </row>
    <row r="4" spans="2:12" x14ac:dyDescent="0.25">
      <c r="B4" s="381"/>
      <c r="G4"/>
    </row>
    <row r="5" spans="2:12" ht="15.75" customHeight="1" x14ac:dyDescent="0.25">
      <c r="B5" s="382" t="s">
        <v>342</v>
      </c>
      <c r="C5" s="383">
        <v>2018</v>
      </c>
      <c r="D5" s="383">
        <v>2019</v>
      </c>
      <c r="E5" s="383">
        <v>2020</v>
      </c>
      <c r="F5" s="383">
        <v>2021</v>
      </c>
      <c r="G5" s="383">
        <v>2022</v>
      </c>
    </row>
    <row r="6" spans="2:12" x14ac:dyDescent="0.25">
      <c r="B6" s="384" t="s">
        <v>343</v>
      </c>
      <c r="C6" s="385" t="s">
        <v>8</v>
      </c>
      <c r="D6" s="385" t="s">
        <v>8</v>
      </c>
      <c r="E6" s="385" t="s">
        <v>8</v>
      </c>
      <c r="F6" s="385" t="s">
        <v>8</v>
      </c>
      <c r="G6" s="385" t="s">
        <v>8</v>
      </c>
    </row>
    <row r="7" spans="2:12" ht="24.75" x14ac:dyDescent="0.25">
      <c r="B7" s="386" t="s">
        <v>344</v>
      </c>
      <c r="C7" s="387" t="s">
        <v>70</v>
      </c>
      <c r="D7" s="387"/>
      <c r="E7" s="387"/>
      <c r="F7" s="387"/>
      <c r="G7" s="388"/>
    </row>
    <row r="8" spans="2:12" x14ac:dyDescent="0.25">
      <c r="B8" s="389" t="s">
        <v>345</v>
      </c>
      <c r="C8" s="390">
        <v>795</v>
      </c>
      <c r="D8" s="390">
        <v>1700</v>
      </c>
      <c r="E8" s="390">
        <v>2720</v>
      </c>
      <c r="F8" s="390">
        <v>3845</v>
      </c>
      <c r="G8" s="390">
        <v>5100</v>
      </c>
      <c r="H8"/>
      <c r="I8"/>
      <c r="J8"/>
      <c r="K8"/>
      <c r="L8"/>
    </row>
    <row r="9" spans="2:12" x14ac:dyDescent="0.25">
      <c r="B9" s="389" t="s">
        <v>346</v>
      </c>
      <c r="C9" s="390">
        <v>340</v>
      </c>
      <c r="D9" s="390">
        <v>730</v>
      </c>
      <c r="E9" s="390">
        <v>1170</v>
      </c>
      <c r="F9" s="390">
        <v>1660</v>
      </c>
      <c r="G9" s="390">
        <v>2210</v>
      </c>
      <c r="H9"/>
      <c r="I9"/>
      <c r="J9"/>
      <c r="K9"/>
      <c r="L9"/>
    </row>
    <row r="10" spans="2:12" x14ac:dyDescent="0.25">
      <c r="B10" s="389" t="s">
        <v>347</v>
      </c>
      <c r="C10" s="390">
        <v>170</v>
      </c>
      <c r="D10" s="390">
        <v>390</v>
      </c>
      <c r="E10" s="390">
        <v>630</v>
      </c>
      <c r="F10" s="390">
        <v>895</v>
      </c>
      <c r="G10" s="390">
        <v>1190</v>
      </c>
      <c r="H10"/>
      <c r="I10"/>
      <c r="J10"/>
      <c r="K10"/>
      <c r="L10" s="391"/>
    </row>
    <row r="11" spans="2:12" x14ac:dyDescent="0.25">
      <c r="B11" s="392" t="s">
        <v>348</v>
      </c>
      <c r="C11" s="393"/>
      <c r="D11" s="393"/>
      <c r="E11" s="393"/>
      <c r="F11" s="393"/>
      <c r="G11" s="393"/>
      <c r="H11"/>
      <c r="I11"/>
      <c r="J11"/>
      <c r="K11"/>
      <c r="L11"/>
    </row>
    <row r="12" spans="2:12" x14ac:dyDescent="0.25">
      <c r="B12" s="389" t="s">
        <v>349</v>
      </c>
      <c r="C12" s="394">
        <v>-41</v>
      </c>
      <c r="D12" s="394">
        <v>-75</v>
      </c>
      <c r="E12" s="394">
        <v>-33</v>
      </c>
      <c r="F12" s="394">
        <v>-64</v>
      </c>
      <c r="G12" s="394">
        <v>-29</v>
      </c>
      <c r="H12"/>
      <c r="I12"/>
      <c r="J12"/>
      <c r="K12"/>
      <c r="L12"/>
    </row>
    <row r="13" spans="2:12" x14ac:dyDescent="0.25">
      <c r="B13" s="389" t="s">
        <v>350</v>
      </c>
      <c r="C13" s="394">
        <v>-20</v>
      </c>
      <c r="D13" s="394">
        <v>-114</v>
      </c>
      <c r="E13" s="394">
        <v>-194</v>
      </c>
      <c r="F13" s="394">
        <v>-291</v>
      </c>
      <c r="G13" s="394">
        <v>-356</v>
      </c>
      <c r="H13"/>
      <c r="I13"/>
      <c r="J13"/>
      <c r="K13"/>
      <c r="L13"/>
    </row>
    <row r="14" spans="2:12" x14ac:dyDescent="0.25">
      <c r="B14" s="395" t="s">
        <v>351</v>
      </c>
      <c r="C14" s="396">
        <v>-21</v>
      </c>
      <c r="D14" s="396">
        <v>39</v>
      </c>
      <c r="E14" s="396">
        <v>161</v>
      </c>
      <c r="F14" s="396">
        <v>227</v>
      </c>
      <c r="G14" s="396">
        <v>327</v>
      </c>
      <c r="H14"/>
      <c r="I14"/>
      <c r="J14"/>
      <c r="K14"/>
      <c r="L14"/>
    </row>
    <row r="15" spans="2:12" x14ac:dyDescent="0.25">
      <c r="B15" s="397" t="s">
        <v>352</v>
      </c>
      <c r="C15" s="398"/>
      <c r="D15" s="398"/>
      <c r="E15" s="398"/>
      <c r="F15" s="399"/>
      <c r="G15" s="400"/>
      <c r="H15"/>
      <c r="I15"/>
      <c r="J15"/>
      <c r="K15"/>
      <c r="L15"/>
    </row>
    <row r="16" spans="2:12" x14ac:dyDescent="0.25">
      <c r="G16" s="401"/>
    </row>
    <row r="17" spans="2:9" x14ac:dyDescent="0.25">
      <c r="B17" s="402"/>
      <c r="C17" s="403"/>
      <c r="D17" s="403"/>
      <c r="E17" s="403"/>
      <c r="F17" s="403"/>
    </row>
    <row r="18" spans="2:9" x14ac:dyDescent="0.25">
      <c r="B18" s="404"/>
      <c r="C18" s="404"/>
      <c r="D18" s="404"/>
      <c r="E18" s="404"/>
      <c r="F18" s="404"/>
    </row>
    <row r="19" spans="2:9" x14ac:dyDescent="0.25">
      <c r="B19" s="404"/>
      <c r="C19" s="404"/>
      <c r="D19" s="404"/>
      <c r="E19" s="404"/>
      <c r="F19" s="404"/>
    </row>
    <row r="20" spans="2:9" x14ac:dyDescent="0.25">
      <c r="B20" s="404"/>
      <c r="C20" s="404"/>
      <c r="D20" s="404"/>
      <c r="E20" s="404"/>
      <c r="F20" s="404"/>
      <c r="G20" s="514"/>
      <c r="H20" s="514"/>
    </row>
    <row r="21" spans="2:9" x14ac:dyDescent="0.25">
      <c r="B21" s="404"/>
      <c r="C21" s="404"/>
      <c r="D21" s="404"/>
      <c r="E21" s="404"/>
      <c r="F21" s="404"/>
      <c r="G21" s="514"/>
      <c r="H21" s="514"/>
    </row>
    <row r="22" spans="2:9" x14ac:dyDescent="0.25">
      <c r="B22" s="404"/>
      <c r="C22" s="404"/>
      <c r="D22" s="404"/>
      <c r="E22" s="404"/>
      <c r="F22" s="404"/>
      <c r="G22" s="405"/>
      <c r="H22" s="406"/>
    </row>
    <row r="23" spans="2:9" x14ac:dyDescent="0.25">
      <c r="B23" s="404"/>
      <c r="C23" s="404"/>
      <c r="D23" s="404"/>
      <c r="E23" s="404"/>
      <c r="F23" s="404"/>
      <c r="G23" s="514"/>
      <c r="H23" s="514"/>
    </row>
    <row r="24" spans="2:9" x14ac:dyDescent="0.25">
      <c r="B24" s="404"/>
      <c r="C24" s="404"/>
      <c r="D24" s="404"/>
      <c r="E24" s="404"/>
      <c r="F24" s="404"/>
      <c r="G24" s="407"/>
      <c r="H24" s="406"/>
    </row>
    <row r="25" spans="2:9" x14ac:dyDescent="0.25">
      <c r="G25" s="514"/>
      <c r="H25" s="514"/>
    </row>
    <row r="26" spans="2:9" x14ac:dyDescent="0.25">
      <c r="G26" s="515"/>
      <c r="H26" s="515"/>
      <c r="I26" s="404"/>
    </row>
    <row r="27" spans="2:9" x14ac:dyDescent="0.25">
      <c r="G27" s="408"/>
      <c r="H27" s="409"/>
      <c r="I27" s="404"/>
    </row>
    <row r="28" spans="2:9" x14ac:dyDescent="0.25">
      <c r="G28" s="515"/>
      <c r="H28" s="515"/>
      <c r="I28" s="404"/>
    </row>
    <row r="29" spans="2:9" x14ac:dyDescent="0.25">
      <c r="G29" s="514"/>
      <c r="H29" s="514"/>
    </row>
    <row r="30" spans="2:9" x14ac:dyDescent="0.25">
      <c r="G30" s="514"/>
      <c r="H30" s="514"/>
    </row>
    <row r="32" spans="2:9" x14ac:dyDescent="0.25">
      <c r="G32" s="404"/>
    </row>
    <row r="33" spans="7:7" x14ac:dyDescent="0.25">
      <c r="G33" s="404"/>
    </row>
    <row r="34" spans="7:7" x14ac:dyDescent="0.25">
      <c r="G34" s="404"/>
    </row>
    <row r="35" spans="7:7" x14ac:dyDescent="0.25">
      <c r="G35" s="404"/>
    </row>
    <row r="36" spans="7:7" x14ac:dyDescent="0.25">
      <c r="G36" s="404"/>
    </row>
    <row r="37" spans="7:7" x14ac:dyDescent="0.25">
      <c r="G37" s="404"/>
    </row>
    <row r="38" spans="7:7" x14ac:dyDescent="0.25">
      <c r="G38" s="404"/>
    </row>
    <row r="39" spans="7:7" x14ac:dyDescent="0.25">
      <c r="G39" s="404"/>
    </row>
  </sheetData>
  <mergeCells count="7">
    <mergeCell ref="G30:H30"/>
    <mergeCell ref="G20:H21"/>
    <mergeCell ref="G23:H23"/>
    <mergeCell ref="G25:H25"/>
    <mergeCell ref="G26:H26"/>
    <mergeCell ref="G28:H28"/>
    <mergeCell ref="G29:H29"/>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Q73"/>
  <sheetViews>
    <sheetView showGridLines="0" zoomScaleNormal="100" workbookViewId="0">
      <selection activeCell="D16" sqref="D16"/>
    </sheetView>
  </sheetViews>
  <sheetFormatPr defaultColWidth="10.28515625" defaultRowHeight="16.5" x14ac:dyDescent="0.3"/>
  <cols>
    <col min="1" max="1" width="2.28515625" style="343" customWidth="1"/>
    <col min="2" max="2" width="8.28515625" style="343" customWidth="1"/>
    <col min="3" max="3" width="22.85546875" style="343" customWidth="1"/>
    <col min="4" max="4" width="12.28515625" style="428" customWidth="1"/>
    <col min="5" max="5" width="11" style="343" bestFit="1" customWidth="1"/>
    <col min="6" max="16384" width="10.28515625" style="343"/>
  </cols>
  <sheetData>
    <row r="1" spans="2:17" x14ac:dyDescent="0.3">
      <c r="B1" s="27" t="s">
        <v>353</v>
      </c>
      <c r="C1" s="27"/>
      <c r="D1" s="410"/>
    </row>
    <row r="2" spans="2:17" x14ac:dyDescent="0.3">
      <c r="B2" s="61" t="s">
        <v>80</v>
      </c>
      <c r="C2" s="61"/>
      <c r="D2" s="411"/>
    </row>
    <row r="3" spans="2:17" x14ac:dyDescent="0.3">
      <c r="B3" s="30"/>
      <c r="C3" s="30"/>
      <c r="D3" s="412"/>
    </row>
    <row r="5" spans="2:17" x14ac:dyDescent="0.3">
      <c r="B5" s="362"/>
      <c r="C5" s="365" t="s">
        <v>81</v>
      </c>
      <c r="D5" s="413" t="s">
        <v>354</v>
      </c>
      <c r="E5" s="414"/>
      <c r="G5" s="415"/>
      <c r="H5" s="415"/>
      <c r="I5" s="415"/>
      <c r="J5" s="415"/>
      <c r="K5" s="415"/>
      <c r="L5" s="416"/>
      <c r="M5" s="415"/>
      <c r="N5" s="415"/>
      <c r="O5" s="415"/>
      <c r="P5" s="415"/>
      <c r="Q5" s="415"/>
    </row>
    <row r="6" spans="2:17" x14ac:dyDescent="0.3">
      <c r="B6" s="417">
        <v>40422</v>
      </c>
      <c r="C6" s="418">
        <v>68.938484848484805</v>
      </c>
      <c r="D6" s="419">
        <v>68.938484848484805</v>
      </c>
      <c r="E6" s="367"/>
      <c r="G6" s="420"/>
      <c r="H6" s="420"/>
      <c r="I6" s="191"/>
      <c r="J6" s="191"/>
      <c r="K6" s="191"/>
      <c r="L6" s="421"/>
      <c r="M6" s="422"/>
      <c r="N6" s="191"/>
      <c r="O6" s="191"/>
      <c r="P6" s="191"/>
      <c r="Q6" s="191"/>
    </row>
    <row r="7" spans="2:17" x14ac:dyDescent="0.3">
      <c r="B7" s="417">
        <v>40513</v>
      </c>
      <c r="C7" s="418">
        <v>69.728887445887395</v>
      </c>
      <c r="D7" s="419">
        <v>69.728887445887395</v>
      </c>
      <c r="E7" s="367"/>
      <c r="G7" s="420"/>
      <c r="H7" s="420"/>
      <c r="I7" s="191"/>
      <c r="J7" s="191"/>
      <c r="K7" s="191"/>
      <c r="L7" s="421"/>
      <c r="M7" s="422"/>
      <c r="N7" s="191"/>
      <c r="O7" s="191"/>
      <c r="P7" s="191"/>
      <c r="Q7" s="191"/>
    </row>
    <row r="8" spans="2:17" x14ac:dyDescent="0.3">
      <c r="B8" s="417">
        <v>40603</v>
      </c>
      <c r="C8" s="418">
        <v>68.948758581235694</v>
      </c>
      <c r="D8" s="419">
        <v>68.948758581235694</v>
      </c>
      <c r="E8" s="367"/>
      <c r="G8" s="420"/>
      <c r="H8" s="420"/>
      <c r="I8" s="191"/>
      <c r="J8" s="191"/>
      <c r="K8" s="191"/>
      <c r="L8" s="421"/>
      <c r="M8" s="422"/>
      <c r="N8" s="191"/>
      <c r="O8" s="191"/>
      <c r="P8" s="191"/>
      <c r="Q8" s="191"/>
    </row>
    <row r="9" spans="2:17" x14ac:dyDescent="0.3">
      <c r="B9" s="417">
        <v>40695</v>
      </c>
      <c r="C9" s="418">
        <v>70.820378977747396</v>
      </c>
      <c r="D9" s="419">
        <v>70.820378977747396</v>
      </c>
      <c r="E9" s="367"/>
      <c r="G9" s="420"/>
      <c r="H9" s="420"/>
      <c r="I9" s="191"/>
      <c r="J9" s="191"/>
      <c r="K9" s="191"/>
      <c r="L9" s="421"/>
      <c r="M9" s="422"/>
      <c r="N9" s="191"/>
      <c r="O9" s="191"/>
      <c r="P9" s="191"/>
      <c r="Q9" s="191"/>
    </row>
    <row r="10" spans="2:17" x14ac:dyDescent="0.3">
      <c r="B10" s="417">
        <v>40787</v>
      </c>
      <c r="C10" s="418">
        <v>73.769340924775705</v>
      </c>
      <c r="D10" s="419">
        <v>73.769340924775705</v>
      </c>
      <c r="E10" s="367"/>
      <c r="G10" s="420"/>
      <c r="H10" s="420"/>
      <c r="I10" s="191"/>
      <c r="J10" s="191"/>
      <c r="K10" s="191"/>
      <c r="L10" s="421"/>
      <c r="M10" s="422"/>
      <c r="N10" s="191"/>
      <c r="O10" s="191"/>
      <c r="P10" s="191"/>
      <c r="Q10" s="191"/>
    </row>
    <row r="11" spans="2:17" x14ac:dyDescent="0.3">
      <c r="B11" s="417">
        <v>40878</v>
      </c>
      <c r="C11" s="418">
        <v>70.577636363636302</v>
      </c>
      <c r="D11" s="419">
        <v>70.577636363636302</v>
      </c>
      <c r="E11" s="367"/>
      <c r="G11" s="420"/>
      <c r="H11" s="420"/>
      <c r="I11" s="191"/>
      <c r="J11" s="191"/>
      <c r="K11" s="191"/>
      <c r="L11" s="421"/>
      <c r="M11" s="422"/>
      <c r="N11" s="191"/>
      <c r="O11" s="191"/>
      <c r="P11" s="191"/>
      <c r="Q11" s="191"/>
    </row>
    <row r="12" spans="2:17" x14ac:dyDescent="0.3">
      <c r="B12" s="417">
        <v>40969</v>
      </c>
      <c r="C12" s="418">
        <v>73.519272727272707</v>
      </c>
      <c r="D12" s="419">
        <v>73.519272727272707</v>
      </c>
      <c r="E12" s="367"/>
      <c r="G12" s="420"/>
      <c r="H12" s="420"/>
      <c r="I12" s="191"/>
      <c r="J12" s="191"/>
      <c r="K12" s="191"/>
      <c r="L12" s="421"/>
      <c r="M12" s="422"/>
      <c r="N12" s="191"/>
      <c r="O12" s="191"/>
      <c r="P12" s="191"/>
      <c r="Q12" s="191"/>
    </row>
    <row r="13" spans="2:17" x14ac:dyDescent="0.3">
      <c r="B13" s="417">
        <v>41061</v>
      </c>
      <c r="C13" s="418">
        <v>72.398381642512007</v>
      </c>
      <c r="D13" s="419">
        <v>72.398381642512007</v>
      </c>
      <c r="E13" s="367"/>
      <c r="G13" s="420"/>
      <c r="H13" s="420"/>
      <c r="I13" s="191"/>
      <c r="J13" s="191"/>
      <c r="K13" s="191"/>
      <c r="L13" s="421"/>
      <c r="M13" s="422"/>
      <c r="N13" s="191"/>
      <c r="O13" s="191"/>
      <c r="P13" s="191"/>
      <c r="Q13" s="191"/>
    </row>
    <row r="14" spans="2:17" x14ac:dyDescent="0.3">
      <c r="B14" s="417">
        <v>41153</v>
      </c>
      <c r="C14" s="418">
        <v>73.485220685111997</v>
      </c>
      <c r="D14" s="419">
        <v>73.485220685111997</v>
      </c>
      <c r="E14" s="367"/>
      <c r="G14" s="420"/>
      <c r="H14" s="420"/>
      <c r="I14" s="191"/>
      <c r="J14" s="191"/>
      <c r="K14" s="191"/>
      <c r="L14" s="421"/>
      <c r="M14" s="422"/>
      <c r="N14" s="191"/>
      <c r="O14" s="191"/>
      <c r="P14" s="191"/>
      <c r="Q14" s="191"/>
    </row>
    <row r="15" spans="2:17" x14ac:dyDescent="0.3">
      <c r="B15" s="417">
        <v>41244</v>
      </c>
      <c r="C15" s="418">
        <v>74.214362041467297</v>
      </c>
      <c r="D15" s="419">
        <v>74.214362041467297</v>
      </c>
      <c r="E15" s="367"/>
      <c r="G15" s="420"/>
      <c r="H15" s="420"/>
      <c r="I15" s="191"/>
      <c r="J15" s="191"/>
      <c r="K15" s="191"/>
      <c r="L15" s="421"/>
      <c r="M15" s="422"/>
      <c r="N15" s="191"/>
      <c r="O15" s="191"/>
      <c r="P15" s="191"/>
      <c r="Q15" s="191"/>
    </row>
    <row r="16" spans="2:17" x14ac:dyDescent="0.3">
      <c r="B16" s="417">
        <v>41334</v>
      </c>
      <c r="C16" s="418">
        <v>75.934545112781905</v>
      </c>
      <c r="D16" s="419">
        <v>75.934545112781905</v>
      </c>
      <c r="E16" s="367"/>
      <c r="G16" s="420"/>
      <c r="H16" s="420"/>
      <c r="I16" s="191"/>
      <c r="J16" s="191"/>
      <c r="K16" s="191"/>
      <c r="L16" s="421"/>
      <c r="M16" s="422"/>
      <c r="N16" s="191"/>
      <c r="O16" s="191"/>
      <c r="P16" s="191"/>
      <c r="Q16" s="191"/>
    </row>
    <row r="17" spans="2:17" x14ac:dyDescent="0.3">
      <c r="B17" s="417">
        <v>41426</v>
      </c>
      <c r="C17" s="418">
        <v>76.250688024408802</v>
      </c>
      <c r="D17" s="419">
        <v>76.250688024408802</v>
      </c>
      <c r="E17" s="367"/>
      <c r="G17" s="420"/>
      <c r="H17" s="420"/>
      <c r="I17" s="191"/>
      <c r="J17" s="191"/>
      <c r="K17" s="191"/>
      <c r="L17" s="421"/>
      <c r="M17" s="422"/>
      <c r="N17" s="191"/>
      <c r="O17" s="191"/>
      <c r="P17" s="191"/>
      <c r="Q17" s="191"/>
    </row>
    <row r="18" spans="2:17" x14ac:dyDescent="0.3">
      <c r="B18" s="417">
        <v>41518</v>
      </c>
      <c r="C18" s="418">
        <v>75.974641759206904</v>
      </c>
      <c r="D18" s="419">
        <v>75.974641759206904</v>
      </c>
      <c r="E18" s="367"/>
      <c r="G18" s="420"/>
      <c r="H18" s="420"/>
      <c r="I18" s="191"/>
      <c r="J18" s="191"/>
      <c r="K18" s="191"/>
      <c r="L18" s="421"/>
      <c r="M18" s="422"/>
      <c r="N18" s="191"/>
      <c r="O18" s="191"/>
      <c r="P18" s="191"/>
      <c r="Q18" s="191"/>
    </row>
    <row r="19" spans="2:17" x14ac:dyDescent="0.3">
      <c r="B19" s="417">
        <v>41609</v>
      </c>
      <c r="C19" s="418">
        <v>78.187718614718605</v>
      </c>
      <c r="D19" s="419">
        <v>78.187718614718605</v>
      </c>
      <c r="E19" s="367"/>
      <c r="G19" s="420"/>
      <c r="H19" s="420"/>
      <c r="I19" s="191"/>
      <c r="J19" s="191"/>
      <c r="K19" s="191"/>
      <c r="L19" s="421"/>
      <c r="M19" s="422"/>
      <c r="N19" s="191"/>
      <c r="O19" s="191"/>
      <c r="P19" s="191"/>
      <c r="Q19" s="191"/>
    </row>
    <row r="20" spans="2:17" x14ac:dyDescent="0.3">
      <c r="B20" s="417">
        <v>41699</v>
      </c>
      <c r="C20" s="418">
        <v>80.042539682539598</v>
      </c>
      <c r="D20" s="419">
        <v>80.042539682539598</v>
      </c>
      <c r="E20" s="367"/>
      <c r="G20" s="420"/>
      <c r="H20" s="420"/>
      <c r="I20" s="191"/>
      <c r="J20" s="191"/>
      <c r="K20" s="191"/>
      <c r="L20" s="421"/>
      <c r="M20" s="422"/>
      <c r="N20" s="191"/>
      <c r="O20" s="191"/>
      <c r="P20" s="191"/>
      <c r="Q20" s="191"/>
    </row>
    <row r="21" spans="2:17" x14ac:dyDescent="0.3">
      <c r="B21" s="417">
        <v>41791</v>
      </c>
      <c r="C21" s="418">
        <v>81.516369218500799</v>
      </c>
      <c r="D21" s="419">
        <v>81.516369218500799</v>
      </c>
      <c r="E21" s="367"/>
      <c r="G21" s="420"/>
      <c r="H21" s="420"/>
      <c r="I21" s="191"/>
      <c r="J21" s="191"/>
      <c r="K21" s="191"/>
      <c r="L21" s="421"/>
      <c r="M21" s="422"/>
      <c r="N21" s="191"/>
      <c r="O21" s="191"/>
      <c r="P21" s="191"/>
      <c r="Q21" s="191"/>
    </row>
    <row r="22" spans="2:17" x14ac:dyDescent="0.3">
      <c r="B22" s="417">
        <v>41883</v>
      </c>
      <c r="C22" s="418">
        <v>80.109818370035697</v>
      </c>
      <c r="D22" s="419">
        <v>80.109818370035697</v>
      </c>
      <c r="E22" s="367"/>
      <c r="G22" s="420"/>
      <c r="H22" s="420"/>
      <c r="I22" s="191"/>
      <c r="J22" s="191"/>
      <c r="K22" s="191"/>
      <c r="L22" s="421"/>
      <c r="M22" s="422"/>
      <c r="N22" s="191"/>
      <c r="O22" s="191"/>
      <c r="P22" s="191"/>
      <c r="Q22" s="191"/>
    </row>
    <row r="23" spans="2:17" x14ac:dyDescent="0.3">
      <c r="B23" s="417">
        <v>41974</v>
      </c>
      <c r="C23" s="418">
        <v>77.476274891774807</v>
      </c>
      <c r="D23" s="419">
        <v>77.476274891774807</v>
      </c>
      <c r="E23" s="367"/>
      <c r="G23" s="420"/>
      <c r="H23" s="420"/>
      <c r="I23" s="191"/>
      <c r="J23" s="191"/>
      <c r="K23" s="191"/>
      <c r="L23" s="421"/>
      <c r="M23" s="422"/>
      <c r="N23" s="191"/>
      <c r="O23" s="191"/>
      <c r="P23" s="191"/>
      <c r="Q23" s="191"/>
    </row>
    <row r="24" spans="2:17" x14ac:dyDescent="0.3">
      <c r="B24" s="417">
        <v>42064</v>
      </c>
      <c r="C24" s="418">
        <v>77.871019138755898</v>
      </c>
      <c r="D24" s="419">
        <v>77.871019138755898</v>
      </c>
      <c r="E24" s="367"/>
      <c r="G24" s="420"/>
      <c r="H24" s="420"/>
      <c r="I24" s="191"/>
      <c r="J24" s="191"/>
      <c r="K24" s="191"/>
      <c r="L24" s="421"/>
      <c r="M24" s="422"/>
      <c r="N24" s="191"/>
      <c r="O24" s="191"/>
      <c r="P24" s="191"/>
      <c r="Q24" s="191"/>
    </row>
    <row r="25" spans="2:17" x14ac:dyDescent="0.3">
      <c r="B25" s="417">
        <v>42156</v>
      </c>
      <c r="C25" s="418">
        <v>76.209039264828704</v>
      </c>
      <c r="D25" s="419">
        <v>76.209039264828704</v>
      </c>
      <c r="E25" s="367"/>
      <c r="G25" s="420"/>
      <c r="H25" s="420"/>
      <c r="I25" s="191"/>
      <c r="J25" s="191"/>
      <c r="K25" s="191"/>
      <c r="L25" s="421"/>
      <c r="M25" s="422"/>
      <c r="N25" s="191"/>
      <c r="O25" s="191"/>
      <c r="P25" s="191"/>
      <c r="Q25" s="191"/>
    </row>
    <row r="26" spans="2:17" x14ac:dyDescent="0.3">
      <c r="B26" s="417">
        <v>42248</v>
      </c>
      <c r="C26" s="418">
        <v>69.834458560762897</v>
      </c>
      <c r="D26" s="419">
        <v>69.834458560762897</v>
      </c>
      <c r="E26" s="367"/>
      <c r="G26" s="420"/>
      <c r="H26" s="420"/>
      <c r="I26" s="191"/>
      <c r="J26" s="191"/>
      <c r="K26" s="191"/>
      <c r="L26" s="421"/>
      <c r="M26" s="422"/>
      <c r="N26" s="191"/>
      <c r="O26" s="191"/>
      <c r="P26" s="191"/>
      <c r="Q26" s="191"/>
    </row>
    <row r="27" spans="2:17" x14ac:dyDescent="0.3">
      <c r="B27" s="417">
        <v>42339</v>
      </c>
      <c r="C27" s="418">
        <v>72.135873015873003</v>
      </c>
      <c r="D27" s="419">
        <v>72.135873015873003</v>
      </c>
      <c r="E27" s="367"/>
      <c r="G27" s="420"/>
      <c r="H27" s="420"/>
      <c r="I27" s="191"/>
      <c r="J27" s="191"/>
      <c r="K27" s="191"/>
      <c r="L27" s="421"/>
      <c r="M27" s="422"/>
      <c r="N27" s="191"/>
      <c r="O27" s="191"/>
      <c r="P27" s="191"/>
      <c r="Q27" s="191"/>
    </row>
    <row r="28" spans="2:17" x14ac:dyDescent="0.3">
      <c r="B28" s="417">
        <v>42430</v>
      </c>
      <c r="C28" s="418">
        <v>72.155616541353297</v>
      </c>
      <c r="D28" s="419">
        <v>72.155616541353297</v>
      </c>
      <c r="E28" s="367"/>
      <c r="G28" s="420"/>
      <c r="H28" s="420"/>
      <c r="I28" s="191"/>
      <c r="J28" s="191"/>
      <c r="K28" s="191"/>
      <c r="L28" s="421"/>
      <c r="M28" s="422"/>
      <c r="N28" s="191"/>
      <c r="O28" s="191"/>
      <c r="P28" s="191"/>
      <c r="Q28" s="191"/>
    </row>
    <row r="29" spans="2:17" x14ac:dyDescent="0.3">
      <c r="B29" s="417">
        <v>42522</v>
      </c>
      <c r="C29" s="418">
        <v>73.629818181818095</v>
      </c>
      <c r="D29" s="419">
        <v>73.629818181818095</v>
      </c>
      <c r="E29" s="367"/>
      <c r="G29" s="420"/>
      <c r="H29" s="420"/>
      <c r="I29" s="191"/>
      <c r="J29" s="191"/>
      <c r="K29" s="191"/>
      <c r="L29" s="421"/>
      <c r="M29" s="422"/>
      <c r="N29" s="191"/>
      <c r="O29" s="191"/>
      <c r="P29" s="191"/>
      <c r="Q29" s="191"/>
    </row>
    <row r="30" spans="2:17" x14ac:dyDescent="0.3">
      <c r="B30" s="417">
        <v>42614</v>
      </c>
      <c r="C30" s="418">
        <v>76.9701257920823</v>
      </c>
      <c r="D30" s="419">
        <v>76.9701257920823</v>
      </c>
      <c r="G30" s="420"/>
      <c r="H30" s="420"/>
      <c r="I30" s="191"/>
      <c r="J30" s="191"/>
      <c r="K30" s="191"/>
      <c r="L30" s="421"/>
      <c r="M30" s="422"/>
      <c r="N30" s="191"/>
      <c r="O30" s="191"/>
      <c r="P30" s="191"/>
      <c r="Q30" s="191"/>
    </row>
    <row r="31" spans="2:17" x14ac:dyDescent="0.3">
      <c r="B31" s="417">
        <v>42705</v>
      </c>
      <c r="C31" s="418">
        <v>77.640893939393905</v>
      </c>
      <c r="D31" s="419">
        <v>77.640893939393905</v>
      </c>
      <c r="E31" s="423"/>
      <c r="G31" s="420"/>
      <c r="H31" s="420"/>
      <c r="I31" s="191"/>
      <c r="J31" s="191"/>
      <c r="K31" s="191"/>
      <c r="L31" s="421"/>
      <c r="M31" s="422"/>
      <c r="N31" s="191"/>
      <c r="O31" s="191"/>
      <c r="P31" s="191"/>
      <c r="Q31" s="191"/>
    </row>
    <row r="32" spans="2:17" x14ac:dyDescent="0.3">
      <c r="B32" s="417">
        <v>42795</v>
      </c>
      <c r="C32" s="418">
        <v>77.959519450800897</v>
      </c>
      <c r="D32" s="419">
        <v>77.959519450800897</v>
      </c>
      <c r="E32" s="423"/>
      <c r="G32" s="420"/>
      <c r="H32" s="420"/>
      <c r="I32" s="191"/>
      <c r="J32" s="191"/>
      <c r="K32" s="191"/>
      <c r="L32" s="421"/>
      <c r="M32" s="422"/>
      <c r="N32" s="191"/>
      <c r="O32" s="191"/>
      <c r="P32" s="191"/>
      <c r="Q32" s="191"/>
    </row>
    <row r="33" spans="2:17" x14ac:dyDescent="0.3">
      <c r="B33" s="417">
        <v>42887</v>
      </c>
      <c r="C33" s="418">
        <v>76.476900093370602</v>
      </c>
      <c r="D33" s="419">
        <v>76.476900093370602</v>
      </c>
      <c r="E33" s="367"/>
      <c r="G33" s="420"/>
      <c r="H33" s="420"/>
      <c r="I33" s="191"/>
      <c r="J33" s="191"/>
      <c r="K33" s="191"/>
      <c r="L33" s="421"/>
      <c r="M33" s="422"/>
      <c r="N33" s="191"/>
      <c r="O33" s="191"/>
      <c r="P33" s="191"/>
      <c r="Q33" s="191"/>
    </row>
    <row r="34" spans="2:17" x14ac:dyDescent="0.3">
      <c r="B34" s="417">
        <v>42979</v>
      </c>
      <c r="C34" s="418">
        <v>77.11627</v>
      </c>
      <c r="D34" s="419">
        <v>77.11627</v>
      </c>
      <c r="E34" s="367"/>
      <c r="G34" s="420"/>
      <c r="H34" s="420"/>
      <c r="I34" s="191"/>
      <c r="J34" s="191"/>
      <c r="K34" s="191"/>
      <c r="L34" s="421"/>
      <c r="M34" s="422"/>
      <c r="N34" s="191"/>
      <c r="O34" s="191"/>
      <c r="P34" s="191"/>
      <c r="Q34" s="191"/>
    </row>
    <row r="35" spans="2:17" x14ac:dyDescent="0.3">
      <c r="B35" s="417">
        <v>43070</v>
      </c>
      <c r="C35" s="418">
        <v>73.773939999999996</v>
      </c>
      <c r="D35" s="419">
        <v>73.773939999999996</v>
      </c>
      <c r="E35" s="367"/>
      <c r="G35" s="420"/>
      <c r="H35" s="420"/>
      <c r="I35" s="191"/>
      <c r="J35" s="191"/>
      <c r="K35" s="191"/>
      <c r="L35" s="421"/>
      <c r="M35" s="422"/>
      <c r="N35" s="191"/>
      <c r="O35" s="191"/>
      <c r="P35" s="191"/>
      <c r="Q35" s="191"/>
    </row>
    <row r="36" spans="2:17" x14ac:dyDescent="0.3">
      <c r="B36" s="417">
        <v>43160</v>
      </c>
      <c r="C36" s="418">
        <v>74.9071</v>
      </c>
      <c r="D36" s="419">
        <v>74.9071</v>
      </c>
      <c r="E36" s="367"/>
      <c r="G36" s="420"/>
      <c r="H36" s="420"/>
      <c r="I36" s="191"/>
      <c r="J36" s="191"/>
      <c r="K36" s="191"/>
      <c r="L36" s="421"/>
      <c r="M36" s="422"/>
      <c r="N36" s="191"/>
      <c r="O36" s="191"/>
      <c r="P36" s="191"/>
      <c r="Q36" s="191"/>
    </row>
    <row r="37" spans="2:17" x14ac:dyDescent="0.3">
      <c r="B37" s="417">
        <v>43252</v>
      </c>
      <c r="C37" s="418">
        <v>74.900000000000006</v>
      </c>
      <c r="D37" s="419">
        <v>72</v>
      </c>
      <c r="E37" s="367"/>
      <c r="G37" s="420"/>
      <c r="H37" s="420"/>
      <c r="I37" s="191"/>
      <c r="J37" s="191"/>
      <c r="K37" s="191"/>
      <c r="L37" s="421"/>
      <c r="M37" s="422"/>
      <c r="N37" s="191"/>
      <c r="O37" s="191"/>
      <c r="P37" s="191"/>
      <c r="Q37" s="191"/>
    </row>
    <row r="38" spans="2:17" x14ac:dyDescent="0.3">
      <c r="B38" s="417">
        <v>43344</v>
      </c>
      <c r="C38" s="418">
        <v>75.1952</v>
      </c>
      <c r="D38" s="419">
        <v>71.861419999999995</v>
      </c>
      <c r="E38" s="367"/>
      <c r="G38" s="420"/>
      <c r="H38" s="420"/>
      <c r="I38" s="191"/>
      <c r="J38" s="191"/>
      <c r="K38" s="191"/>
      <c r="L38" s="421"/>
      <c r="M38" s="422"/>
      <c r="N38" s="191"/>
      <c r="O38" s="191"/>
      <c r="P38" s="191"/>
      <c r="Q38" s="191"/>
    </row>
    <row r="39" spans="2:17" x14ac:dyDescent="0.3">
      <c r="B39" s="417">
        <v>43435</v>
      </c>
      <c r="C39" s="418">
        <v>75.51755</v>
      </c>
      <c r="D39" s="419">
        <v>71.138050000000007</v>
      </c>
      <c r="E39" s="367"/>
      <c r="G39" s="420"/>
      <c r="H39" s="420"/>
      <c r="I39" s="191"/>
      <c r="J39" s="191"/>
      <c r="K39" s="191"/>
      <c r="L39" s="421"/>
      <c r="M39" s="422"/>
      <c r="N39" s="191"/>
      <c r="O39" s="191"/>
      <c r="P39" s="191"/>
      <c r="Q39" s="191"/>
    </row>
    <row r="40" spans="2:17" x14ac:dyDescent="0.3">
      <c r="B40" s="417">
        <v>43525</v>
      </c>
      <c r="C40" s="418">
        <v>75.614360000000005</v>
      </c>
      <c r="D40" s="419">
        <v>70.452110000000005</v>
      </c>
      <c r="E40" s="367"/>
      <c r="G40" s="420"/>
      <c r="H40" s="420"/>
      <c r="I40" s="191"/>
      <c r="J40" s="191"/>
      <c r="K40" s="191"/>
      <c r="L40" s="421"/>
      <c r="M40" s="422"/>
      <c r="N40" s="191"/>
      <c r="O40" s="191"/>
      <c r="P40" s="191"/>
      <c r="Q40" s="191"/>
    </row>
    <row r="41" spans="2:17" x14ac:dyDescent="0.3">
      <c r="B41" s="417">
        <v>43617</v>
      </c>
      <c r="C41" s="418">
        <v>75.766099999999994</v>
      </c>
      <c r="D41" s="419">
        <v>69.81944</v>
      </c>
      <c r="E41" s="367"/>
      <c r="G41" s="420"/>
      <c r="H41" s="420"/>
      <c r="I41" s="191"/>
      <c r="J41" s="191"/>
      <c r="K41" s="191"/>
      <c r="L41" s="421"/>
      <c r="M41" s="422"/>
      <c r="N41" s="191"/>
      <c r="O41" s="191"/>
      <c r="P41" s="191"/>
      <c r="Q41" s="191"/>
    </row>
    <row r="42" spans="2:17" x14ac:dyDescent="0.3">
      <c r="B42" s="417">
        <v>43709</v>
      </c>
      <c r="C42" s="418">
        <v>75.872680000000003</v>
      </c>
      <c r="D42" s="419">
        <v>69.856009999999998</v>
      </c>
      <c r="E42" s="367"/>
      <c r="G42" s="420"/>
      <c r="H42" s="420"/>
      <c r="I42" s="191"/>
      <c r="J42" s="191"/>
      <c r="K42" s="191"/>
      <c r="L42" s="421"/>
      <c r="M42" s="422"/>
      <c r="N42" s="191"/>
      <c r="O42" s="191"/>
      <c r="P42" s="191"/>
      <c r="Q42" s="191"/>
    </row>
    <row r="43" spans="2:17" x14ac:dyDescent="0.3">
      <c r="B43" s="417">
        <v>43800</v>
      </c>
      <c r="C43" s="418">
        <v>75.849950000000007</v>
      </c>
      <c r="D43" s="419">
        <v>69.70147</v>
      </c>
      <c r="E43" s="367"/>
      <c r="G43" s="420"/>
      <c r="H43" s="420"/>
      <c r="I43" s="191"/>
      <c r="J43" s="191"/>
      <c r="K43" s="191"/>
      <c r="L43" s="421"/>
      <c r="M43" s="422"/>
      <c r="N43" s="191"/>
      <c r="O43" s="191"/>
      <c r="P43" s="191"/>
      <c r="Q43" s="191"/>
    </row>
    <row r="44" spans="2:17" x14ac:dyDescent="0.3">
      <c r="B44" s="417">
        <v>43891</v>
      </c>
      <c r="C44" s="418">
        <v>75.661100000000005</v>
      </c>
      <c r="D44" s="419">
        <v>69.493219999999994</v>
      </c>
      <c r="E44" s="367"/>
      <c r="G44" s="420"/>
      <c r="H44" s="420"/>
      <c r="I44" s="191"/>
      <c r="J44" s="191"/>
      <c r="K44" s="191"/>
      <c r="L44" s="421"/>
      <c r="M44" s="422"/>
      <c r="N44" s="191"/>
      <c r="O44" s="191"/>
      <c r="P44" s="191"/>
      <c r="Q44" s="191"/>
    </row>
    <row r="45" spans="2:17" x14ac:dyDescent="0.3">
      <c r="B45" s="417">
        <v>43983</v>
      </c>
      <c r="C45" s="418">
        <v>75.530259999999998</v>
      </c>
      <c r="D45" s="419">
        <v>69.352760000000004</v>
      </c>
      <c r="E45" s="367"/>
      <c r="G45" s="420"/>
      <c r="H45" s="420"/>
      <c r="I45" s="191"/>
      <c r="J45" s="191"/>
      <c r="K45" s="191"/>
      <c r="L45" s="421"/>
      <c r="M45" s="422"/>
      <c r="N45" s="191"/>
      <c r="O45" s="191"/>
      <c r="P45" s="191"/>
      <c r="Q45" s="191"/>
    </row>
    <row r="46" spans="2:17" x14ac:dyDescent="0.3">
      <c r="B46" s="417">
        <v>44075</v>
      </c>
      <c r="C46" s="418">
        <v>75.459789999999998</v>
      </c>
      <c r="D46" s="419">
        <v>69.278019999999998</v>
      </c>
      <c r="E46" s="367"/>
      <c r="G46" s="420"/>
      <c r="H46" s="420"/>
      <c r="I46" s="191"/>
      <c r="J46" s="191"/>
      <c r="K46" s="191"/>
      <c r="L46" s="421"/>
      <c r="M46" s="422"/>
      <c r="N46" s="191"/>
      <c r="O46" s="191"/>
      <c r="P46" s="191"/>
      <c r="Q46" s="191"/>
    </row>
    <row r="47" spans="2:17" x14ac:dyDescent="0.3">
      <c r="B47" s="417">
        <v>44166</v>
      </c>
      <c r="C47" s="418">
        <v>75.420950000000005</v>
      </c>
      <c r="D47" s="419">
        <v>69.235010000000003</v>
      </c>
      <c r="E47" s="367"/>
      <c r="G47" s="420"/>
      <c r="H47" s="420"/>
      <c r="I47" s="191"/>
      <c r="J47" s="191"/>
      <c r="K47" s="191"/>
      <c r="L47" s="421"/>
      <c r="M47" s="422"/>
      <c r="N47" s="191"/>
      <c r="O47" s="191"/>
      <c r="P47" s="191"/>
      <c r="Q47" s="191"/>
    </row>
    <row r="48" spans="2:17" x14ac:dyDescent="0.3">
      <c r="B48" s="417">
        <v>44256</v>
      </c>
      <c r="C48" s="418">
        <v>75.38279</v>
      </c>
      <c r="D48" s="419">
        <v>69.189610000000002</v>
      </c>
      <c r="E48" s="367"/>
      <c r="G48" s="420"/>
      <c r="H48" s="420"/>
      <c r="I48" s="191"/>
      <c r="J48" s="191"/>
      <c r="K48" s="191"/>
      <c r="L48" s="421"/>
      <c r="M48" s="422"/>
      <c r="N48" s="191"/>
      <c r="O48" s="191"/>
      <c r="P48" s="191"/>
      <c r="Q48" s="191"/>
    </row>
    <row r="49" spans="2:13" x14ac:dyDescent="0.3">
      <c r="B49" s="417">
        <v>44348</v>
      </c>
      <c r="C49" s="418">
        <v>75.357759999999999</v>
      </c>
      <c r="D49" s="419">
        <v>69.242310000000003</v>
      </c>
      <c r="E49" s="362"/>
      <c r="G49" s="420"/>
      <c r="H49" s="420"/>
      <c r="M49" s="424"/>
    </row>
    <row r="50" spans="2:13" x14ac:dyDescent="0.3">
      <c r="B50" s="417">
        <v>44440</v>
      </c>
      <c r="C50" s="418">
        <v>75.363849999999999</v>
      </c>
      <c r="D50" s="419">
        <v>69.327219999999997</v>
      </c>
      <c r="G50" s="420"/>
      <c r="H50" s="420"/>
      <c r="M50" s="424"/>
    </row>
    <row r="51" spans="2:13" x14ac:dyDescent="0.3">
      <c r="B51" s="417">
        <v>44531</v>
      </c>
      <c r="C51" s="418">
        <v>75.301609999999997</v>
      </c>
      <c r="D51" s="419">
        <v>69.348439999999997</v>
      </c>
      <c r="G51" s="420"/>
      <c r="H51" s="420"/>
    </row>
    <row r="52" spans="2:13" x14ac:dyDescent="0.3">
      <c r="B52" s="417">
        <v>44621</v>
      </c>
      <c r="C52" s="418">
        <v>75.195899999999995</v>
      </c>
      <c r="D52" s="419">
        <v>69.329269999999994</v>
      </c>
      <c r="G52" s="420"/>
      <c r="H52" s="420"/>
    </row>
    <row r="53" spans="2:13" x14ac:dyDescent="0.3">
      <c r="B53" s="417">
        <v>44713</v>
      </c>
      <c r="C53" s="418">
        <v>75.046390000000002</v>
      </c>
      <c r="D53" s="419">
        <v>69.265709999999999</v>
      </c>
      <c r="G53" s="420"/>
      <c r="H53" s="420"/>
    </row>
    <row r="54" spans="2:13" x14ac:dyDescent="0.3">
      <c r="C54" s="425"/>
      <c r="D54" s="426"/>
      <c r="G54" s="420"/>
      <c r="H54" s="420"/>
    </row>
    <row r="55" spans="2:13" x14ac:dyDescent="0.3">
      <c r="C55" s="425"/>
      <c r="D55" s="426"/>
      <c r="G55" s="420"/>
      <c r="H55" s="420"/>
    </row>
    <row r="56" spans="2:13" x14ac:dyDescent="0.3">
      <c r="C56" s="425"/>
      <c r="D56" s="426"/>
      <c r="G56" s="420"/>
      <c r="H56" s="420"/>
    </row>
    <row r="57" spans="2:13" x14ac:dyDescent="0.3">
      <c r="C57" s="425"/>
      <c r="D57" s="426"/>
      <c r="G57" s="420"/>
      <c r="H57" s="420"/>
    </row>
    <row r="58" spans="2:13" x14ac:dyDescent="0.3">
      <c r="C58" s="425"/>
      <c r="D58" s="426"/>
      <c r="G58" s="420"/>
      <c r="H58" s="420"/>
    </row>
    <row r="59" spans="2:13" x14ac:dyDescent="0.3">
      <c r="C59" s="425"/>
      <c r="D59" s="426"/>
      <c r="G59" s="420"/>
      <c r="H59" s="420"/>
    </row>
    <row r="60" spans="2:13" x14ac:dyDescent="0.3">
      <c r="C60" s="425"/>
      <c r="D60" s="426"/>
      <c r="G60" s="420"/>
      <c r="H60" s="420"/>
    </row>
    <row r="61" spans="2:13" x14ac:dyDescent="0.3">
      <c r="C61" s="425"/>
      <c r="D61" s="426"/>
      <c r="G61" s="420"/>
      <c r="H61" s="420"/>
    </row>
    <row r="62" spans="2:13" x14ac:dyDescent="0.3">
      <c r="C62" s="425"/>
      <c r="D62" s="426"/>
      <c r="G62" s="420"/>
      <c r="H62" s="420"/>
    </row>
    <row r="63" spans="2:13" x14ac:dyDescent="0.3">
      <c r="C63" s="425"/>
      <c r="D63" s="426"/>
      <c r="G63" s="420"/>
      <c r="H63" s="420"/>
    </row>
    <row r="64" spans="2:13" x14ac:dyDescent="0.3">
      <c r="C64" s="425"/>
      <c r="D64" s="426"/>
      <c r="G64" s="420"/>
      <c r="H64" s="420"/>
    </row>
    <row r="65" spans="3:8" x14ac:dyDescent="0.3">
      <c r="C65" s="425"/>
      <c r="D65" s="426"/>
      <c r="G65" s="420"/>
      <c r="H65" s="420"/>
    </row>
    <row r="66" spans="3:8" x14ac:dyDescent="0.3">
      <c r="C66" s="425"/>
      <c r="D66" s="426"/>
      <c r="G66" s="420"/>
      <c r="H66" s="420"/>
    </row>
    <row r="67" spans="3:8" x14ac:dyDescent="0.3">
      <c r="C67" s="425"/>
      <c r="D67" s="426"/>
      <c r="G67" s="420"/>
      <c r="H67" s="420"/>
    </row>
    <row r="68" spans="3:8" x14ac:dyDescent="0.3">
      <c r="C68" s="425"/>
      <c r="D68" s="426"/>
      <c r="G68" s="420"/>
      <c r="H68" s="420"/>
    </row>
    <row r="69" spans="3:8" x14ac:dyDescent="0.3">
      <c r="C69" s="425"/>
      <c r="D69" s="426"/>
      <c r="G69" s="420"/>
      <c r="H69" s="420"/>
    </row>
    <row r="70" spans="3:8" x14ac:dyDescent="0.3">
      <c r="C70" s="425"/>
      <c r="D70" s="426"/>
      <c r="G70" s="420"/>
      <c r="H70" s="420"/>
    </row>
    <row r="71" spans="3:8" x14ac:dyDescent="0.3">
      <c r="D71" s="427"/>
      <c r="G71" s="420"/>
      <c r="H71" s="420"/>
    </row>
    <row r="72" spans="3:8" x14ac:dyDescent="0.3">
      <c r="D72" s="427"/>
      <c r="G72" s="420"/>
      <c r="H72" s="420"/>
    </row>
    <row r="73" spans="3:8" x14ac:dyDescent="0.3">
      <c r="D73" s="427"/>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S126"/>
  <sheetViews>
    <sheetView showGridLines="0" zoomScaleNormal="100" workbookViewId="0">
      <selection activeCell="G11" sqref="G11"/>
    </sheetView>
  </sheetViews>
  <sheetFormatPr defaultColWidth="10.28515625" defaultRowHeight="16.5" x14ac:dyDescent="0.3"/>
  <cols>
    <col min="1" max="1" width="2.28515625" style="343" customWidth="1"/>
    <col min="2" max="2" width="12.7109375" style="343" customWidth="1"/>
    <col min="3" max="3" width="25" style="343" bestFit="1" customWidth="1"/>
    <col min="4" max="4" width="13.5703125" style="343" bestFit="1" customWidth="1"/>
    <col min="5" max="5" width="12.7109375" style="343" bestFit="1" customWidth="1"/>
    <col min="6" max="10" width="10.28515625" style="343"/>
    <col min="11" max="11" width="12.140625" style="343" bestFit="1" customWidth="1"/>
    <col min="12" max="13" width="10.28515625" style="424"/>
    <col min="14" max="16384" width="10.28515625" style="343"/>
  </cols>
  <sheetData>
    <row r="1" spans="1:19" s="416" customFormat="1" x14ac:dyDescent="0.3">
      <c r="A1" s="343"/>
      <c r="B1" s="27" t="s">
        <v>399</v>
      </c>
      <c r="C1" s="27"/>
      <c r="D1" s="6"/>
      <c r="E1" s="6"/>
      <c r="L1" s="421"/>
      <c r="M1" s="421"/>
    </row>
    <row r="2" spans="1:19" s="416" customFormat="1" x14ac:dyDescent="0.3">
      <c r="A2" s="343"/>
      <c r="B2" s="61" t="s">
        <v>369</v>
      </c>
      <c r="C2" s="61"/>
      <c r="D2" s="380"/>
      <c r="E2" s="380"/>
      <c r="L2" s="421"/>
      <c r="M2" s="421"/>
    </row>
    <row r="3" spans="1:19" x14ac:dyDescent="0.3">
      <c r="B3" s="30"/>
      <c r="C3" s="30"/>
      <c r="D3" s="30"/>
      <c r="E3" s="30"/>
    </row>
    <row r="4" spans="1:19" x14ac:dyDescent="0.3">
      <c r="G4" s="416"/>
      <c r="H4" s="416"/>
      <c r="I4" s="201"/>
      <c r="J4" s="201"/>
      <c r="K4"/>
      <c r="L4" s="274"/>
      <c r="M4" s="429"/>
      <c r="N4" s="201"/>
      <c r="O4"/>
      <c r="Q4" s="201"/>
      <c r="R4" s="201"/>
    </row>
    <row r="5" spans="1:19" x14ac:dyDescent="0.3">
      <c r="B5" s="362"/>
      <c r="C5" s="365" t="s">
        <v>81</v>
      </c>
      <c r="D5" s="365" t="s">
        <v>354</v>
      </c>
      <c r="E5" s="365"/>
      <c r="G5" s="416"/>
      <c r="H5" s="416"/>
      <c r="I5" s="430"/>
      <c r="J5"/>
      <c r="K5"/>
      <c r="L5" s="274"/>
      <c r="M5" s="274"/>
      <c r="N5"/>
      <c r="O5"/>
      <c r="Q5" s="430"/>
      <c r="R5"/>
    </row>
    <row r="6" spans="1:19" x14ac:dyDescent="0.3">
      <c r="B6" s="368">
        <v>41061</v>
      </c>
      <c r="C6" s="64">
        <v>1.6819374542951682</v>
      </c>
      <c r="D6" s="64">
        <v>1.6819374542951682</v>
      </c>
      <c r="E6" s="367"/>
      <c r="G6" s="416"/>
      <c r="H6" s="416"/>
      <c r="I6" s="430"/>
      <c r="J6"/>
      <c r="K6"/>
      <c r="L6" s="274"/>
      <c r="M6" s="274"/>
      <c r="N6"/>
      <c r="O6"/>
      <c r="Q6" s="430"/>
      <c r="R6"/>
    </row>
    <row r="7" spans="1:19" x14ac:dyDescent="0.3">
      <c r="B7" s="368">
        <v>41153</v>
      </c>
      <c r="C7" s="64">
        <v>0.17145760128698395</v>
      </c>
      <c r="D7" s="64">
        <v>0.17145760128698395</v>
      </c>
      <c r="E7" s="367"/>
      <c r="G7" s="416"/>
      <c r="H7" s="416"/>
      <c r="I7" s="430"/>
      <c r="J7"/>
      <c r="K7"/>
      <c r="L7" s="274"/>
      <c r="M7" s="274"/>
      <c r="N7"/>
      <c r="O7"/>
      <c r="Q7" s="430"/>
      <c r="R7"/>
    </row>
    <row r="8" spans="1:19" x14ac:dyDescent="0.3">
      <c r="B8" s="368">
        <v>41244</v>
      </c>
      <c r="C8" s="64">
        <v>-3.5413468320816599</v>
      </c>
      <c r="D8" s="64">
        <v>-3.5413468320816599</v>
      </c>
      <c r="E8" s="367"/>
      <c r="G8" s="416"/>
      <c r="H8" s="416"/>
      <c r="I8" s="430"/>
      <c r="J8"/>
      <c r="K8"/>
      <c r="L8" s="274"/>
      <c r="M8" s="274"/>
      <c r="N8"/>
      <c r="O8"/>
      <c r="Q8" s="430"/>
      <c r="R8"/>
    </row>
    <row r="9" spans="1:19" x14ac:dyDescent="0.3">
      <c r="B9" s="368">
        <v>41334</v>
      </c>
      <c r="C9" s="64">
        <v>-3.0081300813008083</v>
      </c>
      <c r="D9" s="64">
        <v>-3.0081300813008083</v>
      </c>
      <c r="E9" s="367"/>
      <c r="G9" s="416"/>
      <c r="H9" s="416"/>
      <c r="I9" s="430"/>
      <c r="J9"/>
      <c r="K9"/>
      <c r="L9" s="274"/>
      <c r="M9" s="274"/>
      <c r="N9"/>
      <c r="O9"/>
      <c r="Q9" s="430"/>
      <c r="R9"/>
    </row>
    <row r="10" spans="1:19" x14ac:dyDescent="0.3">
      <c r="B10" s="368">
        <v>41426</v>
      </c>
      <c r="C10" s="64">
        <v>-2.5340553346306804</v>
      </c>
      <c r="D10" s="64">
        <v>-2.5340553346306804</v>
      </c>
      <c r="E10" s="367"/>
      <c r="G10" s="416"/>
      <c r="H10" s="416"/>
      <c r="I10" s="430"/>
      <c r="J10"/>
      <c r="K10"/>
      <c r="L10" s="274"/>
      <c r="M10" s="274"/>
      <c r="N10"/>
      <c r="O10"/>
      <c r="Q10" s="430"/>
      <c r="R10"/>
    </row>
    <row r="11" spans="1:19" x14ac:dyDescent="0.3">
      <c r="B11" s="368">
        <v>41518</v>
      </c>
      <c r="C11" s="64">
        <v>-1.8151850051771889</v>
      </c>
      <c r="D11" s="64">
        <v>-1.8151850051771889</v>
      </c>
      <c r="E11" s="367"/>
      <c r="G11" s="416"/>
      <c r="H11" s="416"/>
      <c r="I11" s="430"/>
      <c r="J11"/>
      <c r="K11"/>
      <c r="L11" s="274"/>
      <c r="M11" s="274"/>
      <c r="N11"/>
      <c r="O11"/>
      <c r="Q11" s="430"/>
      <c r="R11"/>
    </row>
    <row r="12" spans="1:19" x14ac:dyDescent="0.3">
      <c r="B12" s="368">
        <v>41609</v>
      </c>
      <c r="C12" s="64">
        <v>4.1983008925690957</v>
      </c>
      <c r="D12" s="64">
        <v>4.1983008925690957</v>
      </c>
      <c r="E12" s="367"/>
      <c r="G12" s="416"/>
      <c r="H12" s="416"/>
      <c r="I12" s="430"/>
      <c r="J12"/>
      <c r="K12" s="431"/>
      <c r="L12" s="274"/>
      <c r="M12" s="274"/>
      <c r="N12"/>
      <c r="O12" s="431"/>
      <c r="Q12" s="430"/>
      <c r="R12"/>
      <c r="S12" s="431"/>
    </row>
    <row r="13" spans="1:19" x14ac:dyDescent="0.3">
      <c r="B13" s="368">
        <v>41699</v>
      </c>
      <c r="C13" s="64">
        <v>8.380080383433274</v>
      </c>
      <c r="D13" s="64">
        <v>8.380080383433274</v>
      </c>
      <c r="E13" s="367"/>
      <c r="G13" s="416"/>
      <c r="H13" s="416"/>
      <c r="I13" s="430"/>
      <c r="J13"/>
      <c r="K13" s="431"/>
      <c r="L13" s="274"/>
      <c r="M13" s="274"/>
      <c r="N13"/>
      <c r="O13" s="431"/>
      <c r="Q13" s="430"/>
      <c r="R13"/>
      <c r="S13" s="431"/>
    </row>
    <row r="14" spans="1:19" x14ac:dyDescent="0.3">
      <c r="B14" s="368">
        <v>41791</v>
      </c>
      <c r="C14" s="64">
        <v>11.842961934111717</v>
      </c>
      <c r="D14" s="64">
        <v>11.842961934111717</v>
      </c>
      <c r="E14" s="367"/>
      <c r="G14" s="416"/>
      <c r="H14" s="416"/>
      <c r="I14" s="430"/>
      <c r="J14"/>
      <c r="K14" s="431"/>
      <c r="L14" s="274"/>
      <c r="M14" s="274"/>
      <c r="N14"/>
      <c r="O14" s="431"/>
      <c r="Q14" s="430"/>
      <c r="R14"/>
      <c r="S14" s="431"/>
    </row>
    <row r="15" spans="1:19" x14ac:dyDescent="0.3">
      <c r="B15" s="368">
        <v>41883</v>
      </c>
      <c r="C15" s="64">
        <v>10.825585399449045</v>
      </c>
      <c r="D15" s="64">
        <v>10.825585399449045</v>
      </c>
      <c r="E15" s="367"/>
      <c r="G15" s="416"/>
      <c r="H15" s="416"/>
      <c r="I15" s="430"/>
      <c r="J15"/>
      <c r="K15" s="432"/>
      <c r="L15" s="274"/>
      <c r="M15" s="274"/>
      <c r="N15"/>
      <c r="O15" s="431"/>
      <c r="Q15" s="430"/>
      <c r="R15"/>
      <c r="S15" s="431"/>
    </row>
    <row r="16" spans="1:19" x14ac:dyDescent="0.3">
      <c r="B16" s="368">
        <v>41974</v>
      </c>
      <c r="C16" s="367">
        <v>4.1591842632154652</v>
      </c>
      <c r="D16" s="367">
        <v>4.1591842632154652</v>
      </c>
      <c r="E16" s="367"/>
      <c r="F16" s="274"/>
      <c r="G16" s="421"/>
      <c r="H16" s="416"/>
      <c r="I16" s="430"/>
      <c r="J16"/>
      <c r="K16" s="432"/>
      <c r="L16" s="274"/>
      <c r="M16" s="274"/>
      <c r="N16"/>
      <c r="O16" s="431"/>
      <c r="Q16" s="430"/>
      <c r="R16"/>
      <c r="S16" s="431"/>
    </row>
    <row r="17" spans="2:19" x14ac:dyDescent="0.3">
      <c r="B17" s="368">
        <v>42064</v>
      </c>
      <c r="C17" s="367">
        <v>-2.5740689326934518</v>
      </c>
      <c r="D17" s="367">
        <v>-2.5740689326934518</v>
      </c>
      <c r="E17" s="367"/>
      <c r="F17" s="274"/>
      <c r="G17" s="421"/>
      <c r="H17" s="416"/>
      <c r="I17" s="430"/>
      <c r="J17"/>
      <c r="K17" s="432"/>
      <c r="L17" s="274"/>
      <c r="M17" s="274"/>
      <c r="N17"/>
      <c r="O17" s="431"/>
      <c r="Q17" s="430"/>
      <c r="R17"/>
      <c r="S17" s="431"/>
    </row>
    <row r="18" spans="2:19" x14ac:dyDescent="0.3">
      <c r="B18" s="433">
        <v>42156</v>
      </c>
      <c r="C18" s="367">
        <v>-5.5884350441447577</v>
      </c>
      <c r="D18" s="367">
        <v>-5.5884350441447577</v>
      </c>
      <c r="E18" s="367"/>
      <c r="F18" s="274"/>
      <c r="G18" s="421"/>
      <c r="H18" s="416"/>
      <c r="I18" s="430"/>
      <c r="J18"/>
      <c r="K18" s="432"/>
      <c r="L18" s="274"/>
      <c r="M18" s="274"/>
      <c r="N18"/>
      <c r="O18" s="431"/>
      <c r="Q18" s="430"/>
      <c r="R18"/>
      <c r="S18" s="431"/>
    </row>
    <row r="19" spans="2:19" x14ac:dyDescent="0.3">
      <c r="B19" s="433">
        <v>42248</v>
      </c>
      <c r="C19" s="367">
        <v>-4.1383462150930246</v>
      </c>
      <c r="D19" s="367">
        <v>-4.1383462150930246</v>
      </c>
      <c r="E19" s="367"/>
      <c r="F19" s="274"/>
      <c r="G19" s="421"/>
      <c r="H19" s="416"/>
      <c r="I19" s="430"/>
      <c r="J19"/>
      <c r="K19" s="432"/>
      <c r="L19" s="274"/>
      <c r="M19" s="274"/>
      <c r="N19"/>
      <c r="O19" s="431"/>
      <c r="Q19" s="430"/>
      <c r="R19"/>
      <c r="S19" s="431"/>
    </row>
    <row r="20" spans="2:19" x14ac:dyDescent="0.3">
      <c r="B20" s="433">
        <v>42339</v>
      </c>
      <c r="C20" s="367">
        <v>-2.514763584479407</v>
      </c>
      <c r="D20" s="367">
        <v>-2.514763584479407</v>
      </c>
      <c r="E20" s="367"/>
      <c r="F20" s="274"/>
      <c r="G20" s="421"/>
      <c r="H20" s="416"/>
      <c r="I20" s="430"/>
      <c r="J20"/>
      <c r="K20" s="432"/>
      <c r="L20" s="274"/>
      <c r="M20" s="274"/>
      <c r="N20"/>
      <c r="O20" s="431"/>
      <c r="Q20" s="430"/>
      <c r="R20"/>
      <c r="S20" s="431"/>
    </row>
    <row r="21" spans="2:19" x14ac:dyDescent="0.3">
      <c r="B21" s="433">
        <v>42430</v>
      </c>
      <c r="C21" s="367">
        <v>-0.45595179938120456</v>
      </c>
      <c r="D21" s="367">
        <v>-0.45595179938120456</v>
      </c>
      <c r="E21" s="367"/>
      <c r="F21" s="274"/>
      <c r="G21" s="421"/>
      <c r="H21" s="416"/>
      <c r="I21" s="430"/>
      <c r="J21"/>
      <c r="K21" s="432"/>
      <c r="L21" s="274"/>
      <c r="M21" s="274"/>
      <c r="N21"/>
      <c r="O21" s="431"/>
      <c r="Q21" s="430"/>
      <c r="R21"/>
      <c r="S21" s="431"/>
    </row>
    <row r="22" spans="2:19" x14ac:dyDescent="0.3">
      <c r="B22" s="433">
        <v>42522</v>
      </c>
      <c r="C22" s="367">
        <v>1.2619463570033851</v>
      </c>
      <c r="D22" s="367">
        <v>1.2619463570033851</v>
      </c>
      <c r="E22" s="367"/>
      <c r="F22" s="274"/>
      <c r="G22" s="421"/>
      <c r="H22" s="416"/>
      <c r="I22" s="430"/>
      <c r="J22"/>
      <c r="K22" s="432"/>
      <c r="L22" s="274"/>
      <c r="M22" s="274"/>
      <c r="N22"/>
      <c r="O22" s="431"/>
      <c r="Q22" s="430"/>
      <c r="R22"/>
      <c r="S22" s="431"/>
    </row>
    <row r="23" spans="2:19" x14ac:dyDescent="0.3">
      <c r="B23" s="433">
        <v>42614</v>
      </c>
      <c r="C23" s="367">
        <v>-1.8718473350485154</v>
      </c>
      <c r="D23" s="367">
        <v>-1.8718473350485154</v>
      </c>
      <c r="E23" s="367"/>
      <c r="F23" s="274"/>
      <c r="G23" s="421"/>
      <c r="H23" s="416"/>
      <c r="I23" s="430"/>
      <c r="J23"/>
      <c r="K23" s="432"/>
      <c r="L23" s="274"/>
      <c r="M23" s="274"/>
      <c r="N23"/>
      <c r="O23" s="431"/>
      <c r="Q23" s="430"/>
      <c r="R23"/>
      <c r="S23" s="431"/>
    </row>
    <row r="24" spans="2:19" x14ac:dyDescent="0.3">
      <c r="B24" s="433">
        <v>42705</v>
      </c>
      <c r="C24" s="367">
        <v>-1.8071676864594544</v>
      </c>
      <c r="D24" s="367">
        <v>-1.8071676864594544</v>
      </c>
      <c r="E24" s="367"/>
      <c r="F24" s="274"/>
      <c r="G24" s="421"/>
      <c r="H24" s="416"/>
      <c r="I24" s="430"/>
      <c r="J24"/>
      <c r="K24" s="432"/>
      <c r="L24" s="274"/>
      <c r="M24" s="274"/>
      <c r="N24"/>
      <c r="O24" s="431"/>
      <c r="Q24" s="430"/>
      <c r="R24"/>
      <c r="S24" s="431"/>
    </row>
    <row r="25" spans="2:19" x14ac:dyDescent="0.3">
      <c r="B25" s="433">
        <v>42795</v>
      </c>
      <c r="C25" s="367">
        <v>-0.19834778341240034</v>
      </c>
      <c r="D25" s="367">
        <v>-0.19834778341240034</v>
      </c>
      <c r="E25" s="367"/>
      <c r="F25" s="274"/>
      <c r="G25" s="421"/>
      <c r="H25" s="416"/>
      <c r="I25" s="430"/>
      <c r="J25"/>
      <c r="K25" s="432"/>
      <c r="L25" s="274"/>
      <c r="M25" s="274"/>
      <c r="N25"/>
      <c r="O25" s="431"/>
      <c r="Q25" s="430"/>
      <c r="R25"/>
      <c r="S25" s="431"/>
    </row>
    <row r="26" spans="2:19" x14ac:dyDescent="0.3">
      <c r="B26" s="433">
        <v>42887</v>
      </c>
      <c r="C26" s="367">
        <v>1.3680001623739058</v>
      </c>
      <c r="D26" s="367">
        <v>1.3680001623739058</v>
      </c>
      <c r="E26" s="367"/>
      <c r="F26" s="274"/>
      <c r="G26" s="421"/>
      <c r="H26" s="416"/>
      <c r="I26" s="430"/>
      <c r="J26"/>
      <c r="K26" s="432"/>
      <c r="L26" s="274"/>
      <c r="M26" s="274"/>
      <c r="N26"/>
      <c r="O26" s="431"/>
      <c r="Q26" s="430"/>
      <c r="R26"/>
      <c r="S26" s="431"/>
    </row>
    <row r="27" spans="2:19" x14ac:dyDescent="0.3">
      <c r="B27" s="433">
        <v>42979</v>
      </c>
      <c r="C27" s="367">
        <v>6.0488449389954457</v>
      </c>
      <c r="D27" s="367">
        <v>6.0488449389954457</v>
      </c>
      <c r="E27" s="367"/>
      <c r="F27" s="274"/>
      <c r="G27" s="421"/>
      <c r="H27" s="416"/>
      <c r="I27" s="430"/>
      <c r="J27"/>
      <c r="K27" s="432"/>
      <c r="L27" s="274"/>
      <c r="M27" s="274"/>
      <c r="N27"/>
      <c r="O27" s="431"/>
      <c r="Q27" s="430"/>
      <c r="R27"/>
      <c r="S27" s="431"/>
    </row>
    <row r="28" spans="2:19" x14ac:dyDescent="0.3">
      <c r="B28" s="433">
        <v>43070</v>
      </c>
      <c r="C28" s="367">
        <v>11.332394832726077</v>
      </c>
      <c r="D28" s="367">
        <v>11.332394832726077</v>
      </c>
      <c r="E28" s="367"/>
      <c r="F28" s="274"/>
      <c r="G28" s="421"/>
      <c r="H28" s="416"/>
      <c r="I28" s="430"/>
      <c r="J28"/>
      <c r="K28" s="432"/>
      <c r="L28" s="274"/>
      <c r="M28" s="274"/>
      <c r="N28"/>
      <c r="O28" s="431"/>
      <c r="Q28" s="430"/>
      <c r="R28"/>
      <c r="S28" s="431"/>
    </row>
    <row r="29" spans="2:19" x14ac:dyDescent="0.3">
      <c r="B29" s="433">
        <v>43160</v>
      </c>
      <c r="C29" s="367">
        <v>12.960108181203523</v>
      </c>
      <c r="D29" s="367">
        <v>12.960108181203523</v>
      </c>
      <c r="E29" s="367"/>
      <c r="F29" s="274"/>
      <c r="G29" s="421"/>
      <c r="H29" s="416"/>
      <c r="I29" s="430"/>
      <c r="J29"/>
      <c r="K29" s="432"/>
      <c r="L29" s="274"/>
      <c r="M29" s="274"/>
      <c r="N29"/>
      <c r="O29" s="431"/>
      <c r="Q29" s="430"/>
      <c r="R29"/>
      <c r="S29" s="431"/>
    </row>
    <row r="30" spans="2:19" x14ac:dyDescent="0.3">
      <c r="B30" s="433">
        <v>43252</v>
      </c>
      <c r="C30" s="367">
        <v>10.791922791982866</v>
      </c>
      <c r="D30" s="367">
        <v>11.513625533107753</v>
      </c>
      <c r="E30" s="367"/>
      <c r="F30" s="274"/>
      <c r="G30" s="421"/>
      <c r="H30" s="416"/>
      <c r="I30" s="430"/>
      <c r="J30"/>
      <c r="K30" s="432"/>
      <c r="L30" s="274"/>
      <c r="M30" s="274"/>
      <c r="N30"/>
      <c r="O30" s="431"/>
      <c r="Q30" s="430"/>
      <c r="R30"/>
      <c r="S30" s="431"/>
    </row>
    <row r="31" spans="2:19" x14ac:dyDescent="0.3">
      <c r="B31" s="433">
        <v>43344</v>
      </c>
      <c r="C31" s="367">
        <v>8.3010375907648601</v>
      </c>
      <c r="D31" s="367">
        <v>9.4025579629737788</v>
      </c>
      <c r="E31" s="367"/>
      <c r="F31" s="274"/>
      <c r="G31" s="421"/>
      <c r="H31" s="416"/>
      <c r="I31" s="430"/>
      <c r="J31"/>
      <c r="K31" s="432"/>
      <c r="L31" s="274"/>
      <c r="M31" s="274"/>
      <c r="N31"/>
      <c r="O31" s="431"/>
      <c r="Q31" s="430"/>
      <c r="R31"/>
      <c r="S31" s="431"/>
    </row>
    <row r="32" spans="2:19" x14ac:dyDescent="0.3">
      <c r="B32" s="433">
        <v>43435</v>
      </c>
      <c r="C32" s="367">
        <v>2.813585481051728</v>
      </c>
      <c r="D32" s="367">
        <v>3.7634906467328699</v>
      </c>
      <c r="E32" s="367"/>
      <c r="F32" s="274"/>
      <c r="G32" s="421"/>
      <c r="H32" s="416"/>
      <c r="I32" s="430"/>
      <c r="J32"/>
      <c r="K32" s="432"/>
      <c r="L32" s="274"/>
      <c r="M32" s="274"/>
      <c r="N32"/>
      <c r="O32" s="431"/>
      <c r="Q32" s="430"/>
      <c r="R32"/>
      <c r="S32" s="431"/>
    </row>
    <row r="33" spans="2:19" x14ac:dyDescent="0.3">
      <c r="B33" s="433">
        <v>43525</v>
      </c>
      <c r="C33" s="367">
        <v>1.3186066134565966</v>
      </c>
      <c r="D33" s="367">
        <v>1.8056157137249729</v>
      </c>
      <c r="E33" s="367"/>
      <c r="F33" s="274"/>
      <c r="G33" s="421"/>
      <c r="H33" s="416"/>
      <c r="I33" s="430"/>
      <c r="J33"/>
      <c r="K33" s="432"/>
      <c r="L33" s="274"/>
      <c r="M33" s="274"/>
      <c r="N33"/>
      <c r="O33" s="431"/>
      <c r="Q33" s="430"/>
      <c r="R33"/>
      <c r="S33" s="431"/>
    </row>
    <row r="34" spans="2:19" x14ac:dyDescent="0.3">
      <c r="B34" s="433">
        <v>43617</v>
      </c>
      <c r="C34" s="367">
        <v>2.7519657866643676</v>
      </c>
      <c r="D34" s="367">
        <v>1.170518868983228</v>
      </c>
      <c r="E34" s="367"/>
      <c r="F34" s="274"/>
      <c r="G34" s="421"/>
      <c r="H34" s="416"/>
      <c r="I34" s="430"/>
      <c r="J34"/>
      <c r="K34" s="432"/>
      <c r="L34" s="274"/>
      <c r="M34" s="274"/>
      <c r="N34"/>
      <c r="O34" s="431"/>
      <c r="Q34" s="430"/>
      <c r="R34"/>
      <c r="S34" s="431"/>
    </row>
    <row r="35" spans="2:19" x14ac:dyDescent="0.3">
      <c r="B35" s="433">
        <v>43709</v>
      </c>
      <c r="C35" s="367">
        <v>4.1766637020079322</v>
      </c>
      <c r="D35" s="367">
        <v>1.0803928895531945</v>
      </c>
      <c r="E35" s="367"/>
      <c r="F35" s="274"/>
      <c r="G35" s="421"/>
      <c r="H35" s="416"/>
      <c r="I35" s="430"/>
      <c r="J35"/>
      <c r="K35" s="432"/>
      <c r="L35" s="274"/>
      <c r="M35" s="274"/>
      <c r="N35"/>
      <c r="O35" s="431"/>
      <c r="Q35" s="430"/>
      <c r="R35"/>
      <c r="S35" s="431"/>
    </row>
    <row r="36" spans="2:19" x14ac:dyDescent="0.3">
      <c r="B36" s="433">
        <v>43800</v>
      </c>
      <c r="C36" s="367">
        <v>6.5817295336373149</v>
      </c>
      <c r="D36" s="367">
        <v>2.7971075552404745</v>
      </c>
      <c r="E36" s="367"/>
      <c r="F36" s="274"/>
      <c r="G36" s="421"/>
      <c r="H36" s="416"/>
      <c r="I36" s="430"/>
      <c r="J36"/>
      <c r="K36" s="432"/>
      <c r="L36" s="274"/>
      <c r="M36" s="274"/>
      <c r="N36"/>
      <c r="O36" s="431"/>
      <c r="Q36" s="430"/>
      <c r="R36"/>
      <c r="S36" s="431"/>
    </row>
    <row r="37" spans="2:19" x14ac:dyDescent="0.3">
      <c r="B37" s="433">
        <v>43891</v>
      </c>
      <c r="C37" s="367">
        <v>7.0385979661084841</v>
      </c>
      <c r="D37" s="367">
        <v>3.2785643936208642</v>
      </c>
      <c r="E37" s="367"/>
      <c r="F37" s="274"/>
      <c r="G37" s="421"/>
      <c r="H37" s="416"/>
      <c r="I37" s="430"/>
      <c r="J37"/>
      <c r="K37" s="432"/>
      <c r="L37" s="274"/>
      <c r="M37" s="274"/>
      <c r="N37"/>
      <c r="O37" s="431"/>
      <c r="Q37" s="430"/>
      <c r="R37"/>
      <c r="S37" s="431"/>
    </row>
    <row r="38" spans="2:19" x14ac:dyDescent="0.3">
      <c r="B38" s="433">
        <v>43983</v>
      </c>
      <c r="C38" s="367">
        <v>6.5633346260831171</v>
      </c>
      <c r="D38" s="367">
        <v>4.1100431891653688</v>
      </c>
      <c r="E38" s="367"/>
      <c r="F38" s="274"/>
      <c r="G38" s="421"/>
      <c r="H38" s="416"/>
      <c r="I38" s="430"/>
      <c r="J38"/>
      <c r="K38" s="432"/>
      <c r="L38" s="274"/>
      <c r="M38" s="274"/>
      <c r="N38"/>
      <c r="O38" s="431"/>
      <c r="Q38" s="430"/>
      <c r="R38"/>
      <c r="S38" s="431"/>
    </row>
    <row r="39" spans="2:19" x14ac:dyDescent="0.3">
      <c r="B39" s="433">
        <v>44075</v>
      </c>
      <c r="C39" s="367">
        <v>5.8405428735935461</v>
      </c>
      <c r="D39" s="367">
        <v>4.4009832030569962</v>
      </c>
      <c r="E39" s="367"/>
      <c r="F39" s="274"/>
      <c r="G39" s="421"/>
      <c r="H39" s="416"/>
      <c r="I39" s="430"/>
      <c r="J39"/>
      <c r="K39" s="432"/>
      <c r="L39" s="274"/>
      <c r="M39" s="274"/>
      <c r="N39"/>
      <c r="O39" s="431"/>
      <c r="Q39" s="430"/>
      <c r="R39"/>
      <c r="S39" s="431"/>
    </row>
    <row r="40" spans="2:19" x14ac:dyDescent="0.3">
      <c r="B40" s="433">
        <v>44166</v>
      </c>
      <c r="C40" s="367">
        <v>5.2666883872785064</v>
      </c>
      <c r="D40" s="367">
        <v>4.430992436383363</v>
      </c>
      <c r="E40" s="367"/>
      <c r="F40" s="274"/>
      <c r="G40" s="421"/>
      <c r="H40" s="416"/>
      <c r="I40" s="430"/>
      <c r="J40"/>
      <c r="K40" s="432"/>
      <c r="L40" s="274"/>
      <c r="M40" s="274"/>
      <c r="N40"/>
      <c r="O40" s="431"/>
      <c r="Q40" s="430"/>
      <c r="R40"/>
      <c r="S40" s="431"/>
    </row>
    <row r="41" spans="2:19" x14ac:dyDescent="0.3">
      <c r="B41" s="433">
        <v>44256</v>
      </c>
      <c r="C41" s="367">
        <v>4.8089733696330406</v>
      </c>
      <c r="D41" s="367">
        <v>4.2799221848012658</v>
      </c>
      <c r="E41" s="367"/>
      <c r="F41" s="274"/>
      <c r="G41" s="421"/>
      <c r="H41" s="416"/>
      <c r="I41" s="430"/>
      <c r="J41"/>
      <c r="K41" s="432"/>
      <c r="L41" s="274"/>
      <c r="M41" s="274"/>
      <c r="N41"/>
      <c r="O41" s="431"/>
      <c r="Q41" s="430"/>
      <c r="R41"/>
      <c r="S41" s="431"/>
    </row>
    <row r="42" spans="2:19" x14ac:dyDescent="0.3">
      <c r="B42" s="433">
        <v>44348</v>
      </c>
      <c r="C42" s="367">
        <v>4.4031929532275527</v>
      </c>
      <c r="D42" s="367">
        <v>3.9450257888721918</v>
      </c>
      <c r="E42" s="367"/>
      <c r="F42" s="274"/>
      <c r="G42" s="421"/>
      <c r="H42" s="416"/>
      <c r="I42" s="430"/>
      <c r="J42"/>
      <c r="K42" s="432"/>
      <c r="L42" s="274"/>
      <c r="M42" s="274"/>
      <c r="N42"/>
      <c r="O42" s="431"/>
      <c r="Q42" s="430"/>
      <c r="R42"/>
      <c r="S42" s="431"/>
    </row>
    <row r="43" spans="2:19" x14ac:dyDescent="0.3">
      <c r="B43" s="433">
        <v>44440</v>
      </c>
      <c r="C43" s="367">
        <v>4.0330274188415949</v>
      </c>
      <c r="D43" s="367">
        <v>3.7058351403394418</v>
      </c>
      <c r="F43" s="274"/>
      <c r="G43" s="421"/>
      <c r="H43" s="416"/>
      <c r="I43" s="430"/>
      <c r="J43"/>
      <c r="K43" s="432"/>
      <c r="L43" s="274"/>
      <c r="M43" s="274"/>
      <c r="N43"/>
      <c r="O43" s="431"/>
      <c r="Q43" s="430"/>
      <c r="R43"/>
      <c r="S43" s="431"/>
    </row>
    <row r="44" spans="2:19" x14ac:dyDescent="0.3">
      <c r="B44" s="433">
        <v>44531</v>
      </c>
      <c r="C44" s="367">
        <v>3.7719233057682988</v>
      </c>
      <c r="D44" s="367">
        <v>3.6021661808101069</v>
      </c>
      <c r="F44" s="274"/>
      <c r="G44" s="421"/>
      <c r="H44" s="416"/>
      <c r="I44" s="430"/>
      <c r="J44"/>
      <c r="K44" s="432"/>
      <c r="L44" s="274"/>
      <c r="M44" s="274"/>
      <c r="N44"/>
      <c r="O44" s="431"/>
      <c r="Q44" s="430"/>
      <c r="R44"/>
      <c r="S44" s="431"/>
    </row>
    <row r="45" spans="2:19" x14ac:dyDescent="0.3">
      <c r="B45" s="433">
        <v>44621</v>
      </c>
      <c r="C45" s="367">
        <v>3.6320852870625586</v>
      </c>
      <c r="D45" s="367">
        <v>3.6634292321970019</v>
      </c>
      <c r="F45" s="274"/>
      <c r="G45" s="421"/>
      <c r="H45" s="416"/>
      <c r="I45" s="430"/>
      <c r="J45"/>
      <c r="K45" s="432"/>
      <c r="L45" s="274"/>
      <c r="M45" s="274"/>
      <c r="N45"/>
      <c r="O45" s="431"/>
      <c r="Q45" s="430"/>
      <c r="R45"/>
      <c r="S45" s="431"/>
    </row>
    <row r="46" spans="2:19" x14ac:dyDescent="0.3">
      <c r="B46" s="433">
        <v>44713</v>
      </c>
      <c r="C46" s="367">
        <v>3.6057895241067506</v>
      </c>
      <c r="D46" s="367">
        <v>3.8130943507314052</v>
      </c>
      <c r="F46" s="274"/>
      <c r="G46" s="421"/>
      <c r="H46" s="416"/>
      <c r="I46" s="430"/>
      <c r="J46"/>
      <c r="K46" s="432"/>
      <c r="L46" s="274"/>
      <c r="M46" s="274"/>
      <c r="N46"/>
      <c r="O46" s="431"/>
      <c r="Q46" s="430"/>
      <c r="R46"/>
      <c r="S46" s="431"/>
    </row>
    <row r="47" spans="2:19" x14ac:dyDescent="0.3">
      <c r="G47" s="416"/>
      <c r="H47" s="416"/>
      <c r="I47" s="430"/>
      <c r="J47"/>
      <c r="K47" s="432"/>
      <c r="L47" s="274"/>
      <c r="M47" s="274"/>
      <c r="N47"/>
      <c r="O47" s="431"/>
      <c r="Q47" s="430"/>
      <c r="R47"/>
      <c r="S47" s="431"/>
    </row>
    <row r="48" spans="2:19" x14ac:dyDescent="0.3">
      <c r="G48" s="416"/>
      <c r="H48" s="416"/>
      <c r="I48" s="430"/>
      <c r="J48"/>
      <c r="K48" s="432"/>
      <c r="L48" s="274"/>
      <c r="M48" s="274"/>
      <c r="N48"/>
      <c r="O48" s="431"/>
      <c r="Q48" s="430"/>
      <c r="R48"/>
      <c r="S48" s="431"/>
    </row>
    <row r="49" spans="7:19" x14ac:dyDescent="0.3">
      <c r="G49" s="416"/>
      <c r="H49" s="416"/>
      <c r="I49" s="430"/>
      <c r="J49"/>
      <c r="K49" s="432"/>
      <c r="L49" s="274"/>
      <c r="M49" s="274"/>
      <c r="N49"/>
      <c r="O49" s="431"/>
      <c r="Q49" s="430"/>
      <c r="R49"/>
      <c r="S49" s="431"/>
    </row>
    <row r="50" spans="7:19" x14ac:dyDescent="0.3">
      <c r="G50" s="416"/>
      <c r="H50" s="416"/>
      <c r="I50" s="430"/>
      <c r="J50"/>
      <c r="K50" s="432"/>
      <c r="L50" s="274"/>
      <c r="M50" s="274"/>
      <c r="N50"/>
      <c r="O50" s="431"/>
      <c r="Q50" s="430"/>
      <c r="R50"/>
      <c r="S50" s="431"/>
    </row>
    <row r="51" spans="7:19" x14ac:dyDescent="0.3">
      <c r="G51" s="416"/>
      <c r="H51" s="416"/>
      <c r="I51" s="430"/>
      <c r="J51"/>
      <c r="K51" s="432"/>
      <c r="L51" s="274"/>
      <c r="M51" s="274"/>
      <c r="N51"/>
      <c r="O51" s="431"/>
      <c r="Q51" s="430"/>
      <c r="R51"/>
      <c r="S51" s="431"/>
    </row>
    <row r="52" spans="7:19" x14ac:dyDescent="0.3">
      <c r="G52" s="416"/>
      <c r="H52" s="416"/>
      <c r="I52" s="430"/>
      <c r="J52"/>
      <c r="K52" s="432"/>
      <c r="L52" s="274"/>
      <c r="M52" s="274"/>
      <c r="N52"/>
      <c r="O52" s="431"/>
      <c r="Q52" s="430"/>
      <c r="R52"/>
      <c r="S52" s="431"/>
    </row>
    <row r="53" spans="7:19" x14ac:dyDescent="0.3">
      <c r="G53" s="416"/>
      <c r="H53" s="416"/>
      <c r="I53" s="430"/>
      <c r="J53"/>
      <c r="K53" s="432"/>
      <c r="L53" s="274"/>
      <c r="M53" s="274"/>
      <c r="N53"/>
      <c r="O53" s="431"/>
      <c r="Q53" s="430"/>
      <c r="R53"/>
      <c r="S53" s="431"/>
    </row>
    <row r="54" spans="7:19" x14ac:dyDescent="0.3">
      <c r="G54" s="416"/>
      <c r="H54" s="416"/>
      <c r="I54" s="430"/>
      <c r="J54"/>
      <c r="K54" s="432"/>
      <c r="L54" s="274"/>
      <c r="M54" s="274"/>
      <c r="N54"/>
      <c r="O54" s="431"/>
      <c r="Q54" s="430"/>
      <c r="R54"/>
      <c r="S54" s="431"/>
    </row>
    <row r="55" spans="7:19" x14ac:dyDescent="0.3">
      <c r="G55" s="416"/>
      <c r="H55" s="416"/>
      <c r="I55" s="430"/>
      <c r="J55"/>
      <c r="K55" s="432"/>
      <c r="L55" s="274"/>
      <c r="M55" s="274"/>
      <c r="N55"/>
      <c r="O55" s="431"/>
      <c r="Q55" s="430"/>
      <c r="R55"/>
      <c r="S55" s="431"/>
    </row>
    <row r="56" spans="7:19" x14ac:dyDescent="0.3">
      <c r="G56" s="416"/>
      <c r="H56" s="416"/>
      <c r="I56" s="430"/>
      <c r="J56"/>
      <c r="K56" s="432"/>
      <c r="L56" s="274"/>
      <c r="M56" s="274"/>
      <c r="N56"/>
      <c r="O56" s="431"/>
      <c r="Q56" s="430"/>
      <c r="R56"/>
      <c r="S56" s="431"/>
    </row>
    <row r="57" spans="7:19" x14ac:dyDescent="0.3">
      <c r="G57" s="416"/>
      <c r="H57" s="416"/>
      <c r="I57" s="430"/>
      <c r="J57"/>
      <c r="K57" s="432"/>
      <c r="L57" s="274"/>
      <c r="M57" s="274"/>
      <c r="N57"/>
      <c r="O57" s="431"/>
      <c r="Q57" s="430"/>
      <c r="R57"/>
      <c r="S57" s="431"/>
    </row>
    <row r="58" spans="7:19" x14ac:dyDescent="0.3">
      <c r="G58" s="416"/>
      <c r="H58" s="416"/>
      <c r="I58" s="430"/>
      <c r="J58"/>
      <c r="K58" s="432"/>
      <c r="L58" s="274"/>
      <c r="M58" s="274"/>
      <c r="N58"/>
      <c r="O58" s="431"/>
      <c r="Q58" s="430"/>
      <c r="R58"/>
      <c r="S58" s="431"/>
    </row>
    <row r="59" spans="7:19" x14ac:dyDescent="0.3">
      <c r="G59" s="416"/>
      <c r="H59" s="416"/>
      <c r="I59" s="430"/>
      <c r="J59"/>
      <c r="K59" s="432"/>
      <c r="L59" s="274"/>
      <c r="M59" s="274"/>
      <c r="N59"/>
      <c r="O59" s="431"/>
      <c r="Q59" s="430"/>
      <c r="R59"/>
      <c r="S59" s="431"/>
    </row>
    <row r="60" spans="7:19" x14ac:dyDescent="0.3">
      <c r="G60" s="416"/>
      <c r="H60" s="416"/>
      <c r="I60" s="430"/>
      <c r="J60"/>
      <c r="K60" s="432"/>
      <c r="L60" s="274"/>
      <c r="M60" s="274"/>
      <c r="N60"/>
      <c r="O60" s="431"/>
      <c r="Q60" s="430"/>
      <c r="R60"/>
      <c r="S60" s="431"/>
    </row>
    <row r="61" spans="7:19" x14ac:dyDescent="0.3">
      <c r="G61" s="416"/>
      <c r="H61" s="416"/>
      <c r="I61" s="430"/>
      <c r="J61"/>
      <c r="K61" s="432"/>
      <c r="L61" s="274"/>
      <c r="M61" s="274"/>
      <c r="N61"/>
      <c r="O61" s="431"/>
      <c r="Q61" s="430"/>
      <c r="R61"/>
      <c r="S61" s="431"/>
    </row>
    <row r="62" spans="7:19" x14ac:dyDescent="0.3">
      <c r="G62" s="416"/>
      <c r="H62" s="416"/>
      <c r="I62" s="430"/>
      <c r="J62"/>
      <c r="K62" s="432"/>
      <c r="L62" s="274"/>
      <c r="M62" s="274"/>
      <c r="N62"/>
      <c r="O62" s="431"/>
      <c r="Q62" s="430"/>
      <c r="R62"/>
      <c r="S62" s="431"/>
    </row>
    <row r="63" spans="7:19" x14ac:dyDescent="0.3">
      <c r="G63" s="416"/>
      <c r="H63" s="416"/>
      <c r="I63" s="430"/>
      <c r="J63"/>
      <c r="K63" s="432"/>
      <c r="L63" s="274"/>
      <c r="M63" s="274"/>
      <c r="N63"/>
      <c r="O63" s="431"/>
      <c r="Q63" s="430"/>
      <c r="R63"/>
      <c r="S63" s="431"/>
    </row>
    <row r="64" spans="7:19" x14ac:dyDescent="0.3">
      <c r="G64" s="416"/>
      <c r="H64" s="416"/>
      <c r="I64" s="430"/>
      <c r="J64"/>
      <c r="K64" s="432"/>
      <c r="L64" s="274"/>
      <c r="M64" s="274"/>
      <c r="N64"/>
      <c r="O64" s="431"/>
      <c r="Q64" s="430"/>
      <c r="R64"/>
      <c r="S64" s="431"/>
    </row>
    <row r="65" spans="7:19" x14ac:dyDescent="0.3">
      <c r="G65" s="421"/>
      <c r="H65" s="416"/>
      <c r="I65" s="430"/>
      <c r="J65"/>
      <c r="K65" s="432"/>
      <c r="L65" s="274"/>
      <c r="M65" s="274"/>
      <c r="N65"/>
      <c r="O65" s="431"/>
      <c r="Q65" s="430"/>
      <c r="R65"/>
      <c r="S65" s="431"/>
    </row>
    <row r="66" spans="7:19" x14ac:dyDescent="0.3">
      <c r="G66" s="421"/>
      <c r="H66" s="416"/>
      <c r="I66" s="430"/>
      <c r="J66"/>
      <c r="K66" s="432"/>
      <c r="L66" s="274"/>
      <c r="M66" s="274"/>
      <c r="N66"/>
      <c r="O66" s="431"/>
      <c r="Q66" s="430"/>
      <c r="R66"/>
      <c r="S66" s="431"/>
    </row>
    <row r="67" spans="7:19" x14ac:dyDescent="0.3">
      <c r="I67" s="430"/>
      <c r="J67"/>
      <c r="K67" s="432"/>
      <c r="L67" s="274"/>
      <c r="M67" s="274"/>
      <c r="N67"/>
      <c r="O67" s="431"/>
      <c r="Q67" s="430"/>
      <c r="R67"/>
      <c r="S67" s="431"/>
    </row>
    <row r="68" spans="7:19" x14ac:dyDescent="0.3">
      <c r="I68" s="430"/>
      <c r="J68"/>
      <c r="K68" s="432"/>
      <c r="L68" s="274"/>
      <c r="M68" s="274"/>
      <c r="N68"/>
      <c r="O68" s="431"/>
      <c r="Q68" s="430"/>
      <c r="R68"/>
      <c r="S68" s="431"/>
    </row>
    <row r="69" spans="7:19" x14ac:dyDescent="0.3">
      <c r="I69" s="430"/>
      <c r="J69"/>
      <c r="K69" s="432"/>
      <c r="L69" s="274"/>
      <c r="M69" s="274"/>
      <c r="N69"/>
      <c r="O69" s="431"/>
      <c r="Q69" s="430"/>
      <c r="R69"/>
      <c r="S69" s="431"/>
    </row>
    <row r="70" spans="7:19" x14ac:dyDescent="0.3">
      <c r="I70" s="430"/>
      <c r="J70"/>
      <c r="K70" s="432"/>
      <c r="L70" s="274"/>
      <c r="M70" s="274"/>
      <c r="N70"/>
      <c r="O70" s="431"/>
      <c r="Q70" s="430"/>
      <c r="R70"/>
      <c r="S70" s="431"/>
    </row>
    <row r="71" spans="7:19" x14ac:dyDescent="0.3">
      <c r="I71" s="430"/>
      <c r="J71"/>
      <c r="K71" s="432"/>
      <c r="L71" s="274"/>
      <c r="M71" s="274"/>
      <c r="N71"/>
      <c r="O71" s="431"/>
      <c r="Q71" s="430"/>
      <c r="R71"/>
      <c r="S71" s="431"/>
    </row>
    <row r="72" spans="7:19" x14ac:dyDescent="0.3">
      <c r="I72" s="430"/>
      <c r="J72"/>
      <c r="K72" s="432"/>
      <c r="L72" s="274"/>
      <c r="M72" s="274"/>
      <c r="N72"/>
      <c r="O72" s="431"/>
      <c r="Q72" s="430"/>
      <c r="R72"/>
      <c r="S72" s="431"/>
    </row>
    <row r="73" spans="7:19" x14ac:dyDescent="0.3">
      <c r="I73" s="430"/>
      <c r="J73"/>
      <c r="K73" s="432"/>
      <c r="L73" s="274"/>
      <c r="M73" s="274"/>
      <c r="N73"/>
      <c r="O73" s="431"/>
      <c r="Q73" s="430"/>
      <c r="R73"/>
      <c r="S73" s="431"/>
    </row>
    <row r="74" spans="7:19" x14ac:dyDescent="0.3">
      <c r="I74" s="430"/>
      <c r="J74"/>
      <c r="K74" s="432"/>
      <c r="L74" s="274"/>
      <c r="M74" s="274"/>
      <c r="N74"/>
      <c r="O74" s="431"/>
      <c r="Q74" s="430"/>
      <c r="R74"/>
      <c r="S74" s="431"/>
    </row>
    <row r="75" spans="7:19" x14ac:dyDescent="0.3">
      <c r="I75" s="430"/>
      <c r="J75"/>
      <c r="K75" s="432"/>
      <c r="L75" s="274"/>
      <c r="M75" s="274"/>
      <c r="N75"/>
      <c r="O75" s="431"/>
      <c r="Q75" s="430"/>
      <c r="R75"/>
      <c r="S75" s="431"/>
    </row>
    <row r="76" spans="7:19" x14ac:dyDescent="0.3">
      <c r="I76" s="430"/>
      <c r="J76"/>
      <c r="K76" s="432"/>
      <c r="L76" s="274"/>
      <c r="M76" s="274"/>
      <c r="N76"/>
      <c r="O76" s="431"/>
      <c r="Q76" s="430"/>
      <c r="R76"/>
      <c r="S76" s="431"/>
    </row>
    <row r="77" spans="7:19" x14ac:dyDescent="0.3">
      <c r="I77" s="430"/>
      <c r="J77"/>
      <c r="K77" s="432"/>
      <c r="L77" s="274"/>
      <c r="M77" s="274"/>
      <c r="N77"/>
      <c r="O77" s="431"/>
      <c r="Q77" s="430"/>
      <c r="R77"/>
      <c r="S77" s="431"/>
    </row>
    <row r="78" spans="7:19" x14ac:dyDescent="0.3">
      <c r="I78" s="430"/>
      <c r="J78"/>
      <c r="K78" s="432"/>
      <c r="L78" s="274"/>
      <c r="M78" s="274"/>
      <c r="N78"/>
      <c r="O78" s="431"/>
      <c r="Q78" s="430"/>
      <c r="R78"/>
      <c r="S78" s="431"/>
    </row>
    <row r="79" spans="7:19" x14ac:dyDescent="0.3">
      <c r="I79" s="430"/>
      <c r="J79"/>
      <c r="K79" s="432"/>
      <c r="L79" s="274"/>
      <c r="M79" s="274"/>
      <c r="N79"/>
      <c r="O79" s="431"/>
      <c r="Q79" s="430"/>
      <c r="R79"/>
      <c r="S79" s="431"/>
    </row>
    <row r="80" spans="7:19" x14ac:dyDescent="0.3">
      <c r="I80" s="430"/>
      <c r="J80"/>
      <c r="K80" s="432"/>
      <c r="L80" s="274"/>
      <c r="M80" s="274"/>
      <c r="N80"/>
      <c r="O80" s="431"/>
      <c r="Q80" s="430"/>
      <c r="R80"/>
      <c r="S80" s="431"/>
    </row>
    <row r="81" spans="9:19" x14ac:dyDescent="0.3">
      <c r="I81" s="430"/>
      <c r="J81"/>
      <c r="K81" s="432"/>
      <c r="L81" s="274"/>
      <c r="M81" s="274"/>
      <c r="N81"/>
      <c r="O81" s="431"/>
      <c r="Q81" s="430"/>
      <c r="R81"/>
      <c r="S81" s="431"/>
    </row>
    <row r="82" spans="9:19" x14ac:dyDescent="0.3">
      <c r="I82" s="430"/>
      <c r="J82"/>
      <c r="K82" s="432"/>
      <c r="L82" s="274"/>
      <c r="M82" s="274"/>
      <c r="N82"/>
      <c r="O82" s="431"/>
      <c r="Q82" s="430"/>
      <c r="R82"/>
      <c r="S82" s="431"/>
    </row>
    <row r="83" spans="9:19" x14ac:dyDescent="0.3">
      <c r="I83" s="430"/>
      <c r="J83"/>
      <c r="K83" s="432"/>
      <c r="L83" s="274"/>
      <c r="M83" s="274"/>
      <c r="N83"/>
      <c r="O83" s="431"/>
      <c r="Q83" s="430"/>
      <c r="R83"/>
      <c r="S83" s="431"/>
    </row>
    <row r="84" spans="9:19" x14ac:dyDescent="0.3">
      <c r="I84" s="430"/>
      <c r="J84"/>
      <c r="K84" s="432"/>
      <c r="L84" s="274"/>
      <c r="M84" s="274"/>
      <c r="N84"/>
      <c r="O84" s="431"/>
      <c r="Q84" s="430"/>
      <c r="R84"/>
      <c r="S84" s="431"/>
    </row>
    <row r="85" spans="9:19" x14ac:dyDescent="0.3">
      <c r="I85" s="430"/>
      <c r="J85"/>
      <c r="K85" s="432"/>
      <c r="L85" s="274"/>
      <c r="M85" s="274"/>
      <c r="N85"/>
      <c r="O85" s="431"/>
      <c r="Q85" s="430"/>
      <c r="R85"/>
      <c r="S85" s="431"/>
    </row>
    <row r="86" spans="9:19" x14ac:dyDescent="0.3">
      <c r="I86" s="430"/>
      <c r="J86"/>
      <c r="K86" s="432"/>
      <c r="L86" s="274"/>
      <c r="M86" s="274"/>
      <c r="N86"/>
      <c r="O86" s="431"/>
      <c r="Q86" s="430"/>
      <c r="R86"/>
      <c r="S86" s="431"/>
    </row>
    <row r="87" spans="9:19" x14ac:dyDescent="0.3">
      <c r="I87" s="430"/>
      <c r="J87"/>
      <c r="K87" s="432"/>
      <c r="L87" s="274"/>
      <c r="M87" s="274"/>
      <c r="N87"/>
      <c r="O87" s="431"/>
      <c r="Q87" s="430"/>
      <c r="R87"/>
      <c r="S87" s="431"/>
    </row>
    <row r="88" spans="9:19" x14ac:dyDescent="0.3">
      <c r="I88" s="430"/>
      <c r="J88"/>
      <c r="K88" s="432"/>
      <c r="L88" s="274"/>
      <c r="M88" s="274"/>
      <c r="N88"/>
      <c r="O88" s="431"/>
      <c r="Q88" s="430"/>
      <c r="R88"/>
      <c r="S88" s="431"/>
    </row>
    <row r="89" spans="9:19" x14ac:dyDescent="0.3">
      <c r="I89" s="430"/>
      <c r="J89"/>
      <c r="K89" s="432"/>
      <c r="L89" s="274"/>
      <c r="M89" s="274"/>
      <c r="N89"/>
      <c r="O89" s="431"/>
      <c r="Q89" s="430"/>
      <c r="R89"/>
      <c r="S89" s="431"/>
    </row>
    <row r="90" spans="9:19" x14ac:dyDescent="0.3">
      <c r="I90" s="430"/>
      <c r="J90"/>
      <c r="K90" s="432"/>
      <c r="L90" s="274"/>
      <c r="M90" s="274"/>
      <c r="N90"/>
      <c r="O90" s="431"/>
      <c r="Q90" s="430"/>
      <c r="R90"/>
      <c r="S90" s="431"/>
    </row>
    <row r="91" spans="9:19" x14ac:dyDescent="0.3">
      <c r="I91" s="430"/>
      <c r="J91"/>
      <c r="K91" s="432"/>
      <c r="L91" s="274"/>
      <c r="M91" s="274"/>
      <c r="N91"/>
      <c r="O91" s="431"/>
      <c r="Q91" s="430"/>
      <c r="R91"/>
      <c r="S91" s="431"/>
    </row>
    <row r="92" spans="9:19" x14ac:dyDescent="0.3">
      <c r="I92" s="430"/>
      <c r="J92"/>
      <c r="K92" s="432"/>
      <c r="L92" s="274"/>
      <c r="M92" s="274"/>
      <c r="N92"/>
      <c r="O92" s="431"/>
      <c r="Q92" s="430"/>
      <c r="R92"/>
      <c r="S92" s="431"/>
    </row>
    <row r="93" spans="9:19" x14ac:dyDescent="0.3">
      <c r="I93" s="430"/>
      <c r="J93"/>
      <c r="K93" s="432"/>
      <c r="L93" s="274"/>
      <c r="M93" s="274"/>
      <c r="N93"/>
      <c r="O93" s="431"/>
      <c r="Q93" s="430"/>
      <c r="R93"/>
      <c r="S93" s="431"/>
    </row>
    <row r="94" spans="9:19" x14ac:dyDescent="0.3">
      <c r="I94" s="430"/>
      <c r="J94"/>
      <c r="K94" s="432"/>
      <c r="L94" s="274"/>
      <c r="M94" s="274"/>
      <c r="N94"/>
      <c r="O94" s="431"/>
      <c r="Q94" s="430"/>
      <c r="R94"/>
      <c r="S94" s="431"/>
    </row>
    <row r="95" spans="9:19" x14ac:dyDescent="0.3">
      <c r="I95" s="430"/>
      <c r="J95"/>
      <c r="K95" s="432"/>
      <c r="L95" s="274"/>
      <c r="M95" s="274"/>
      <c r="N95"/>
      <c r="O95" s="431"/>
      <c r="Q95" s="430"/>
      <c r="R95"/>
      <c r="S95" s="431"/>
    </row>
    <row r="96" spans="9:19" x14ac:dyDescent="0.3">
      <c r="I96" s="430"/>
      <c r="J96"/>
      <c r="K96" s="432"/>
      <c r="L96" s="274"/>
      <c r="M96" s="274"/>
      <c r="N96"/>
      <c r="O96" s="431"/>
      <c r="Q96" s="430"/>
      <c r="R96"/>
      <c r="S96" s="431"/>
    </row>
    <row r="97" spans="9:19" x14ac:dyDescent="0.3">
      <c r="I97" s="430"/>
      <c r="J97"/>
      <c r="K97" s="432"/>
      <c r="L97" s="274"/>
      <c r="M97" s="274"/>
      <c r="N97"/>
      <c r="O97" s="431"/>
      <c r="Q97" s="430"/>
      <c r="R97"/>
      <c r="S97" s="431"/>
    </row>
    <row r="98" spans="9:19" x14ac:dyDescent="0.3">
      <c r="I98" s="421"/>
      <c r="J98" s="416"/>
      <c r="K98" s="432"/>
      <c r="L98" s="274"/>
      <c r="M98" s="421"/>
      <c r="N98" s="421"/>
    </row>
    <row r="99" spans="9:19" x14ac:dyDescent="0.3">
      <c r="I99" s="421"/>
      <c r="J99" s="416"/>
      <c r="K99" s="432"/>
      <c r="L99" s="274"/>
      <c r="M99" s="421"/>
      <c r="N99" s="421"/>
    </row>
    <row r="100" spans="9:19" x14ac:dyDescent="0.3">
      <c r="I100" s="421"/>
      <c r="J100" s="416"/>
      <c r="K100" s="432"/>
      <c r="L100" s="274"/>
      <c r="M100" s="421"/>
      <c r="N100" s="421"/>
    </row>
    <row r="101" spans="9:19" x14ac:dyDescent="0.3">
      <c r="I101" s="421"/>
      <c r="J101" s="416"/>
      <c r="K101" s="432"/>
      <c r="L101" s="274"/>
      <c r="M101" s="421"/>
      <c r="N101" s="421"/>
    </row>
    <row r="102" spans="9:19" x14ac:dyDescent="0.3">
      <c r="I102" s="421"/>
      <c r="J102" s="416"/>
      <c r="K102" s="432"/>
      <c r="L102" s="274"/>
      <c r="M102" s="421"/>
      <c r="N102" s="421"/>
    </row>
    <row r="103" spans="9:19" x14ac:dyDescent="0.3">
      <c r="I103" s="421"/>
      <c r="J103" s="416"/>
      <c r="K103" s="432"/>
      <c r="L103" s="274"/>
      <c r="M103" s="421"/>
      <c r="N103" s="421"/>
    </row>
    <row r="104" spans="9:19" x14ac:dyDescent="0.3">
      <c r="I104" s="421"/>
      <c r="J104" s="416"/>
      <c r="K104" s="432"/>
      <c r="L104" s="274"/>
      <c r="M104" s="421"/>
      <c r="N104" s="421"/>
    </row>
    <row r="105" spans="9:19" x14ac:dyDescent="0.3">
      <c r="I105" s="421"/>
      <c r="J105" s="416"/>
      <c r="M105" s="421"/>
      <c r="N105" s="421"/>
    </row>
    <row r="106" spans="9:19" x14ac:dyDescent="0.3">
      <c r="I106" s="421"/>
      <c r="J106" s="416"/>
      <c r="M106" s="421"/>
      <c r="N106" s="421"/>
    </row>
    <row r="107" spans="9:19" x14ac:dyDescent="0.3">
      <c r="I107" s="421"/>
      <c r="J107" s="416"/>
      <c r="M107" s="421"/>
      <c r="N107" s="421"/>
    </row>
    <row r="108" spans="9:19" x14ac:dyDescent="0.3">
      <c r="I108" s="421"/>
      <c r="J108" s="416"/>
      <c r="M108" s="421"/>
      <c r="N108" s="421"/>
    </row>
    <row r="109" spans="9:19" x14ac:dyDescent="0.3">
      <c r="I109" s="421"/>
      <c r="J109" s="416"/>
      <c r="M109" s="421"/>
      <c r="N109" s="421"/>
    </row>
    <row r="110" spans="9:19" x14ac:dyDescent="0.3">
      <c r="I110" s="421"/>
      <c r="J110" s="416"/>
      <c r="M110" s="421"/>
      <c r="N110" s="421"/>
    </row>
    <row r="111" spans="9:19" x14ac:dyDescent="0.3">
      <c r="I111" s="421"/>
      <c r="J111" s="416"/>
      <c r="M111" s="421"/>
      <c r="N111" s="421"/>
    </row>
    <row r="112" spans="9:19" x14ac:dyDescent="0.3">
      <c r="I112" s="421"/>
      <c r="J112" s="416"/>
      <c r="M112" s="421"/>
      <c r="N112" s="421"/>
    </row>
    <row r="113" spans="9:14" x14ac:dyDescent="0.3">
      <c r="I113" s="421"/>
      <c r="J113" s="416"/>
      <c r="M113" s="421"/>
      <c r="N113" s="421"/>
    </row>
    <row r="114" spans="9:14" x14ac:dyDescent="0.3">
      <c r="I114" s="421"/>
      <c r="J114" s="416"/>
      <c r="M114" s="421"/>
      <c r="N114" s="421"/>
    </row>
    <row r="115" spans="9:14" x14ac:dyDescent="0.3">
      <c r="I115" s="421"/>
      <c r="J115" s="416"/>
      <c r="M115" s="421"/>
      <c r="N115" s="421"/>
    </row>
    <row r="116" spans="9:14" x14ac:dyDescent="0.3">
      <c r="I116" s="421"/>
      <c r="J116" s="416"/>
      <c r="M116" s="421"/>
      <c r="N116" s="421"/>
    </row>
    <row r="117" spans="9:14" x14ac:dyDescent="0.3">
      <c r="I117" s="421"/>
      <c r="J117" s="416"/>
      <c r="M117" s="421"/>
      <c r="N117" s="421"/>
    </row>
    <row r="118" spans="9:14" x14ac:dyDescent="0.3">
      <c r="I118" s="421"/>
      <c r="J118" s="416"/>
      <c r="M118" s="421"/>
      <c r="N118" s="421"/>
    </row>
    <row r="119" spans="9:14" x14ac:dyDescent="0.3">
      <c r="I119" s="421"/>
      <c r="J119" s="416"/>
      <c r="M119" s="421"/>
      <c r="N119" s="421"/>
    </row>
    <row r="120" spans="9:14" x14ac:dyDescent="0.3">
      <c r="I120" s="421"/>
      <c r="J120" s="416"/>
      <c r="M120" s="421"/>
      <c r="N120" s="421"/>
    </row>
    <row r="121" spans="9:14" x14ac:dyDescent="0.3">
      <c r="I121" s="421"/>
      <c r="J121" s="416"/>
      <c r="M121" s="421"/>
      <c r="N121" s="421"/>
    </row>
    <row r="122" spans="9:14" x14ac:dyDescent="0.3">
      <c r="I122" s="421"/>
      <c r="J122" s="416"/>
      <c r="M122" s="421"/>
      <c r="N122" s="421"/>
    </row>
    <row r="123" spans="9:14" x14ac:dyDescent="0.3">
      <c r="I123" s="421"/>
      <c r="J123" s="416"/>
      <c r="M123" s="421"/>
      <c r="N123" s="421"/>
    </row>
    <row r="124" spans="9:14" x14ac:dyDescent="0.3">
      <c r="I124" s="421"/>
      <c r="J124" s="416"/>
      <c r="M124" s="421"/>
      <c r="N124" s="421"/>
    </row>
    <row r="125" spans="9:14" x14ac:dyDescent="0.3">
      <c r="I125" s="421"/>
      <c r="J125" s="416"/>
      <c r="M125" s="421"/>
      <c r="N125" s="421"/>
    </row>
    <row r="126" spans="9:14" x14ac:dyDescent="0.3">
      <c r="I126" s="421"/>
      <c r="J126" s="416"/>
      <c r="M126" s="421"/>
      <c r="N126" s="421"/>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S130"/>
  <sheetViews>
    <sheetView showGridLines="0" zoomScaleNormal="100" workbookViewId="0">
      <selection activeCell="F5" sqref="F5"/>
    </sheetView>
  </sheetViews>
  <sheetFormatPr defaultColWidth="10.28515625" defaultRowHeight="16.5" x14ac:dyDescent="0.3"/>
  <cols>
    <col min="1" max="1" width="2.28515625" style="343" customWidth="1"/>
    <col min="2" max="2" width="12.7109375" style="343" customWidth="1"/>
    <col min="3" max="3" width="25" style="456" bestFit="1" customWidth="1"/>
    <col min="4" max="4" width="13.5703125" style="456" bestFit="1" customWidth="1"/>
    <col min="5" max="5" width="12.7109375" style="456" bestFit="1" customWidth="1"/>
    <col min="6" max="6" width="18.28515625" style="343" bestFit="1" customWidth="1"/>
    <col min="7" max="8" width="12.7109375" style="343" bestFit="1" customWidth="1"/>
    <col min="9" max="16384" width="10.28515625" style="343"/>
  </cols>
  <sheetData>
    <row r="1" spans="1:19" s="416" customFormat="1" x14ac:dyDescent="0.3">
      <c r="A1" s="343"/>
      <c r="B1" s="27" t="s">
        <v>400</v>
      </c>
      <c r="C1" s="434"/>
      <c r="D1" s="435"/>
      <c r="E1" s="435"/>
    </row>
    <row r="2" spans="1:19" s="416" customFormat="1" x14ac:dyDescent="0.3">
      <c r="A2" s="343"/>
      <c r="B2" s="61" t="s">
        <v>341</v>
      </c>
      <c r="C2" s="436"/>
      <c r="D2" s="437"/>
      <c r="E2" s="437"/>
    </row>
    <row r="3" spans="1:19" x14ac:dyDescent="0.3">
      <c r="B3" s="30"/>
      <c r="C3" s="438"/>
      <c r="D3" s="438"/>
      <c r="E3" s="438"/>
    </row>
    <row r="4" spans="1:19" x14ac:dyDescent="0.3">
      <c r="C4" s="439"/>
      <c r="D4" s="439"/>
      <c r="E4" s="439"/>
      <c r="G4" s="416"/>
      <c r="H4" s="416"/>
      <c r="I4" s="201"/>
      <c r="J4" s="201"/>
      <c r="K4"/>
      <c r="L4"/>
      <c r="M4" s="201"/>
      <c r="N4" s="201"/>
      <c r="O4"/>
      <c r="Q4" s="201"/>
      <c r="R4" s="201"/>
    </row>
    <row r="5" spans="1:19" x14ac:dyDescent="0.3">
      <c r="B5" s="362"/>
      <c r="C5" s="440" t="s">
        <v>81</v>
      </c>
      <c r="D5" s="440" t="s">
        <v>354</v>
      </c>
      <c r="E5" s="440" t="s">
        <v>355</v>
      </c>
      <c r="F5" s="441"/>
      <c r="G5" s="441"/>
      <c r="H5" s="441"/>
      <c r="I5" s="430"/>
      <c r="J5"/>
      <c r="K5"/>
      <c r="L5"/>
      <c r="M5" s="430"/>
      <c r="N5"/>
      <c r="O5"/>
      <c r="Q5" s="430"/>
      <c r="R5"/>
    </row>
    <row r="6" spans="1:19" x14ac:dyDescent="0.3">
      <c r="B6" s="368">
        <v>40330</v>
      </c>
      <c r="C6" s="442">
        <v>13.591423647999513</v>
      </c>
      <c r="D6" s="273">
        <v>13.591423647999513</v>
      </c>
      <c r="E6" s="273">
        <v>13.591423647999513</v>
      </c>
      <c r="R6"/>
    </row>
    <row r="7" spans="1:19" x14ac:dyDescent="0.3">
      <c r="B7" s="368">
        <v>40695</v>
      </c>
      <c r="C7" s="442">
        <v>19.498163301004841</v>
      </c>
      <c r="D7" s="273">
        <v>19.498163301004841</v>
      </c>
      <c r="E7" s="273">
        <v>19.498163301004841</v>
      </c>
      <c r="R7"/>
    </row>
    <row r="8" spans="1:19" x14ac:dyDescent="0.3">
      <c r="B8" s="368">
        <v>41061</v>
      </c>
      <c r="C8" s="442">
        <v>23.55454114409498</v>
      </c>
      <c r="D8" s="273">
        <v>23.55454114409498</v>
      </c>
      <c r="E8" s="273">
        <v>23.55454114409498</v>
      </c>
      <c r="R8"/>
    </row>
    <row r="9" spans="1:19" x14ac:dyDescent="0.3">
      <c r="B9" s="368">
        <v>41426</v>
      </c>
      <c r="C9" s="442">
        <v>25.52375466842204</v>
      </c>
      <c r="D9" s="273">
        <v>25.52375466842204</v>
      </c>
      <c r="E9" s="273">
        <v>25.52375466842204</v>
      </c>
      <c r="R9"/>
    </row>
    <row r="10" spans="1:19" x14ac:dyDescent="0.3">
      <c r="B10" s="368">
        <v>41791</v>
      </c>
      <c r="C10" s="442">
        <v>25.324741178956266</v>
      </c>
      <c r="D10" s="273">
        <v>25.324741178956266</v>
      </c>
      <c r="E10" s="273">
        <v>25.324741178956266</v>
      </c>
      <c r="R10"/>
    </row>
    <row r="11" spans="1:19" x14ac:dyDescent="0.3">
      <c r="B11" s="368">
        <v>42156</v>
      </c>
      <c r="C11" s="442">
        <v>24.745427905590997</v>
      </c>
      <c r="D11" s="273">
        <v>24.745427905590997</v>
      </c>
      <c r="E11" s="273">
        <v>24.745427905590997</v>
      </c>
      <c r="R11"/>
    </row>
    <row r="12" spans="1:19" x14ac:dyDescent="0.3">
      <c r="B12" s="368">
        <v>42522</v>
      </c>
      <c r="C12" s="443">
        <v>24.009063537883726</v>
      </c>
      <c r="D12" s="273">
        <v>24.009063537883726</v>
      </c>
      <c r="E12" s="273">
        <v>24.009063537883726</v>
      </c>
      <c r="R12"/>
      <c r="S12"/>
    </row>
    <row r="13" spans="1:19" x14ac:dyDescent="0.3">
      <c r="B13" s="368">
        <v>42887</v>
      </c>
      <c r="C13" s="273">
        <v>21.690613376121362</v>
      </c>
      <c r="D13" s="273">
        <v>21.690613376121362</v>
      </c>
      <c r="E13" s="273">
        <v>21.690613376121362</v>
      </c>
      <c r="R13"/>
      <c r="S13"/>
    </row>
    <row r="14" spans="1:19" x14ac:dyDescent="0.3">
      <c r="B14" s="368">
        <v>43252</v>
      </c>
      <c r="C14" s="443">
        <v>20.757679884544018</v>
      </c>
      <c r="D14" s="273">
        <v>20.808399203025473</v>
      </c>
      <c r="E14" s="273">
        <v>20.774860834306917</v>
      </c>
      <c r="R14"/>
      <c r="S14"/>
    </row>
    <row r="15" spans="1:19" x14ac:dyDescent="0.3">
      <c r="B15" s="368">
        <v>43617</v>
      </c>
      <c r="C15" s="443">
        <v>21.078758072300229</v>
      </c>
      <c r="D15" s="273">
        <v>21.756820406268059</v>
      </c>
      <c r="E15" s="273">
        <v>20.986898132983946</v>
      </c>
      <c r="R15"/>
      <c r="S15"/>
    </row>
    <row r="16" spans="1:19" x14ac:dyDescent="0.3">
      <c r="B16" s="368">
        <v>43983</v>
      </c>
      <c r="C16" s="273">
        <v>20.584677986442522</v>
      </c>
      <c r="D16" s="273">
        <v>21.97869404143999</v>
      </c>
      <c r="E16" s="273">
        <v>20.135281888981968</v>
      </c>
      <c r="F16" s="444"/>
      <c r="G16" s="444"/>
      <c r="H16" s="444"/>
      <c r="I16" s="444"/>
      <c r="J16" s="444"/>
      <c r="K16" s="444"/>
      <c r="L16" s="444"/>
      <c r="M16" s="444"/>
      <c r="N16" s="444"/>
      <c r="O16" s="444"/>
      <c r="P16" s="444"/>
      <c r="Q16" s="444"/>
      <c r="R16" s="445"/>
      <c r="S16"/>
    </row>
    <row r="17" spans="2:19" x14ac:dyDescent="0.3">
      <c r="B17" s="368">
        <v>44348</v>
      </c>
      <c r="C17" s="273">
        <v>20.198015660804071</v>
      </c>
      <c r="D17" s="273">
        <v>22.079709481522169</v>
      </c>
      <c r="E17" s="273">
        <v>19.195877506422939</v>
      </c>
      <c r="F17" s="444"/>
      <c r="G17" s="444"/>
      <c r="H17" s="444"/>
      <c r="I17" s="446"/>
      <c r="J17" s="445"/>
      <c r="K17" s="445"/>
      <c r="L17" s="445"/>
      <c r="M17" s="446"/>
      <c r="N17" s="445"/>
      <c r="O17" s="445"/>
      <c r="P17" s="444"/>
      <c r="Q17" s="446"/>
      <c r="R17" s="445"/>
      <c r="S17"/>
    </row>
    <row r="18" spans="2:19" x14ac:dyDescent="0.3">
      <c r="B18" s="368">
        <v>44713</v>
      </c>
      <c r="C18" s="273">
        <v>19.141947214344523</v>
      </c>
      <c r="D18" s="273">
        <v>21.421881453644289</v>
      </c>
      <c r="E18" s="273">
        <v>17.443046103925369</v>
      </c>
      <c r="F18" s="444"/>
      <c r="G18" s="444"/>
      <c r="H18" s="444"/>
      <c r="I18" s="446"/>
      <c r="J18" s="447"/>
      <c r="K18" s="447"/>
      <c r="L18" s="447"/>
      <c r="M18" s="447"/>
      <c r="N18" s="448"/>
      <c r="O18" s="448"/>
      <c r="P18" s="448"/>
      <c r="Q18" s="448"/>
      <c r="R18" s="445"/>
      <c r="S18"/>
    </row>
    <row r="19" spans="2:19" x14ac:dyDescent="0.3">
      <c r="B19" s="433"/>
      <c r="C19" s="449"/>
      <c r="D19" s="449"/>
      <c r="E19" s="449"/>
      <c r="F19" s="450"/>
      <c r="G19" s="450"/>
      <c r="H19" s="450"/>
      <c r="I19" s="447"/>
      <c r="J19" s="451"/>
      <c r="K19" s="451"/>
      <c r="L19" s="451"/>
      <c r="M19" s="451"/>
      <c r="N19" s="452"/>
      <c r="O19" s="452"/>
      <c r="P19" s="452"/>
      <c r="Q19" s="452"/>
      <c r="R19" s="445"/>
      <c r="S19"/>
    </row>
    <row r="20" spans="2:19" x14ac:dyDescent="0.3">
      <c r="B20" s="433"/>
      <c r="C20" s="449"/>
      <c r="D20" s="449"/>
      <c r="E20" s="449"/>
      <c r="F20" s="450"/>
      <c r="G20" s="450"/>
      <c r="H20" s="450"/>
      <c r="I20" s="447"/>
      <c r="J20" s="451"/>
      <c r="K20" s="451"/>
      <c r="L20" s="451"/>
      <c r="M20" s="451"/>
      <c r="N20" s="451"/>
      <c r="O20" s="451"/>
      <c r="P20" s="451"/>
      <c r="Q20" s="451"/>
      <c r="R20" s="445"/>
      <c r="S20"/>
    </row>
    <row r="21" spans="2:19" x14ac:dyDescent="0.3">
      <c r="B21" s="433"/>
      <c r="C21" s="449"/>
      <c r="D21" s="449"/>
      <c r="E21" s="449"/>
      <c r="F21" s="450"/>
      <c r="G21" s="450"/>
      <c r="H21" s="450"/>
      <c r="I21" s="447"/>
      <c r="J21" s="453"/>
      <c r="K21" s="453"/>
      <c r="L21" s="453"/>
      <c r="M21" s="453"/>
      <c r="N21" s="453"/>
      <c r="O21" s="453"/>
      <c r="P21" s="453"/>
      <c r="Q21" s="453"/>
      <c r="R21" s="445"/>
      <c r="S21"/>
    </row>
    <row r="22" spans="2:19" x14ac:dyDescent="0.3">
      <c r="B22" s="433"/>
      <c r="C22" s="449"/>
      <c r="D22" s="449"/>
      <c r="E22" s="449"/>
      <c r="F22" s="454"/>
      <c r="G22" s="454"/>
      <c r="H22" s="450"/>
      <c r="I22" s="447"/>
      <c r="J22" s="445"/>
      <c r="K22" s="445"/>
      <c r="L22" s="445"/>
      <c r="M22" s="446"/>
      <c r="N22" s="445"/>
      <c r="O22" s="445"/>
      <c r="P22" s="444"/>
      <c r="Q22" s="446"/>
      <c r="R22" s="445"/>
      <c r="S22"/>
    </row>
    <row r="23" spans="2:19" x14ac:dyDescent="0.3">
      <c r="B23" s="433"/>
      <c r="C23" s="449"/>
      <c r="D23" s="449"/>
      <c r="E23" s="449"/>
      <c r="F23" s="454"/>
      <c r="G23" s="454"/>
      <c r="H23" s="450"/>
      <c r="I23" s="448"/>
      <c r="J23" s="445"/>
      <c r="K23" s="445"/>
      <c r="L23" s="445"/>
      <c r="M23" s="446"/>
      <c r="N23" s="445"/>
      <c r="O23" s="445"/>
      <c r="P23" s="444"/>
      <c r="Q23" s="446"/>
      <c r="R23" s="445"/>
      <c r="S23"/>
    </row>
    <row r="24" spans="2:19" x14ac:dyDescent="0.3">
      <c r="B24" s="433"/>
      <c r="C24" s="449"/>
      <c r="D24" s="449"/>
      <c r="E24" s="449"/>
      <c r="F24" s="450"/>
      <c r="G24" s="450"/>
      <c r="H24" s="450"/>
      <c r="I24" s="448"/>
      <c r="J24" s="445"/>
      <c r="K24" s="445"/>
      <c r="L24" s="445"/>
      <c r="M24" s="446"/>
      <c r="N24" s="445"/>
      <c r="O24" s="445"/>
      <c r="P24" s="444"/>
      <c r="Q24" s="446"/>
      <c r="R24" s="445"/>
      <c r="S24"/>
    </row>
    <row r="25" spans="2:19" x14ac:dyDescent="0.3">
      <c r="B25" s="433"/>
      <c r="C25" s="449"/>
      <c r="D25" s="449"/>
      <c r="E25" s="449"/>
      <c r="F25" s="450"/>
      <c r="G25" s="450"/>
      <c r="H25" s="450"/>
      <c r="I25" s="448"/>
      <c r="J25" s="445"/>
      <c r="K25" s="445"/>
      <c r="L25" s="445"/>
      <c r="M25" s="446"/>
      <c r="N25" s="445"/>
      <c r="O25" s="445"/>
      <c r="P25" s="444"/>
      <c r="Q25" s="446"/>
      <c r="R25" s="445"/>
      <c r="S25"/>
    </row>
    <row r="26" spans="2:19" x14ac:dyDescent="0.3">
      <c r="B26" s="433"/>
      <c r="C26" s="449"/>
      <c r="D26" s="449"/>
      <c r="E26" s="449"/>
      <c r="F26" s="450"/>
      <c r="G26" s="450"/>
      <c r="H26" s="450"/>
      <c r="I26" s="448"/>
      <c r="J26" s="445"/>
      <c r="K26" s="445"/>
      <c r="L26" s="445"/>
      <c r="M26" s="446"/>
      <c r="N26" s="445"/>
      <c r="O26" s="445"/>
      <c r="P26" s="444"/>
      <c r="Q26" s="446"/>
      <c r="R26" s="445"/>
      <c r="S26"/>
    </row>
    <row r="27" spans="2:19" x14ac:dyDescent="0.3">
      <c r="B27" s="433"/>
      <c r="C27" s="449"/>
      <c r="D27" s="449"/>
      <c r="E27" s="449"/>
      <c r="F27" s="455"/>
      <c r="G27" s="455"/>
      <c r="H27" s="455"/>
      <c r="I27" s="447"/>
      <c r="J27" s="445"/>
      <c r="K27" s="445"/>
      <c r="L27" s="445"/>
      <c r="M27" s="446"/>
      <c r="N27" s="445"/>
      <c r="O27" s="445"/>
      <c r="P27" s="444"/>
      <c r="Q27" s="446"/>
      <c r="R27" s="445"/>
      <c r="S27"/>
    </row>
    <row r="28" spans="2:19" x14ac:dyDescent="0.3">
      <c r="B28" s="433"/>
      <c r="C28" s="449"/>
      <c r="D28" s="449"/>
      <c r="E28" s="449"/>
      <c r="F28" s="455"/>
      <c r="G28" s="455"/>
      <c r="H28" s="455"/>
      <c r="I28" s="448"/>
      <c r="J28" s="445"/>
      <c r="K28" s="445"/>
      <c r="L28" s="445"/>
      <c r="M28" s="446"/>
      <c r="N28" s="445"/>
      <c r="O28" s="445"/>
      <c r="P28" s="444"/>
      <c r="Q28" s="446"/>
      <c r="R28" s="445"/>
      <c r="S28"/>
    </row>
    <row r="29" spans="2:19" x14ac:dyDescent="0.3">
      <c r="B29" s="433"/>
      <c r="C29" s="449"/>
      <c r="D29" s="449"/>
      <c r="E29" s="449"/>
      <c r="F29" s="455"/>
      <c r="G29" s="455"/>
      <c r="H29" s="455"/>
      <c r="I29" s="448"/>
      <c r="J29" s="445"/>
      <c r="K29" s="445"/>
      <c r="L29" s="446"/>
      <c r="M29" s="446"/>
      <c r="N29" s="445"/>
      <c r="O29" s="445"/>
      <c r="P29" s="444"/>
      <c r="Q29" s="446"/>
      <c r="R29" s="445"/>
      <c r="S29"/>
    </row>
    <row r="30" spans="2:19" x14ac:dyDescent="0.3">
      <c r="B30" s="433"/>
      <c r="C30" s="449"/>
      <c r="D30" s="449"/>
      <c r="E30" s="449"/>
      <c r="F30" s="455"/>
      <c r="G30" s="455"/>
      <c r="H30" s="455"/>
      <c r="I30" s="448"/>
      <c r="J30" s="445"/>
      <c r="K30" s="445"/>
      <c r="L30" s="445"/>
      <c r="M30" s="446"/>
      <c r="N30" s="445"/>
      <c r="O30" s="445"/>
      <c r="P30" s="444"/>
      <c r="Q30" s="446"/>
      <c r="R30" s="445"/>
      <c r="S30"/>
    </row>
    <row r="31" spans="2:19" x14ac:dyDescent="0.3">
      <c r="F31" s="455"/>
      <c r="G31" s="455"/>
      <c r="H31" s="455"/>
      <c r="I31" s="448"/>
      <c r="J31" s="445"/>
      <c r="K31" s="445"/>
      <c r="L31" s="445"/>
      <c r="M31" s="446"/>
      <c r="N31" s="445"/>
      <c r="O31" s="445"/>
      <c r="P31" s="444"/>
      <c r="Q31" s="446"/>
      <c r="R31" s="445"/>
      <c r="S31"/>
    </row>
    <row r="32" spans="2:19" x14ac:dyDescent="0.3">
      <c r="F32" s="454"/>
      <c r="G32" s="454"/>
      <c r="H32" s="454"/>
      <c r="I32" s="446"/>
      <c r="J32" s="445"/>
      <c r="K32" s="445"/>
      <c r="L32" s="445"/>
      <c r="M32" s="446"/>
      <c r="N32" s="445"/>
      <c r="O32" s="445"/>
      <c r="P32" s="444"/>
      <c r="Q32" s="446"/>
      <c r="R32" s="445"/>
      <c r="S32"/>
    </row>
    <row r="33" spans="6:19" x14ac:dyDescent="0.3">
      <c r="F33" s="444"/>
      <c r="G33" s="457"/>
      <c r="H33" s="457"/>
      <c r="I33" s="446"/>
      <c r="J33" s="445"/>
      <c r="K33" s="445"/>
      <c r="L33" s="445"/>
      <c r="M33" s="446"/>
      <c r="N33" s="445"/>
      <c r="O33" s="445"/>
      <c r="P33" s="444"/>
      <c r="Q33" s="446"/>
      <c r="R33" s="445"/>
      <c r="S33"/>
    </row>
    <row r="34" spans="6:19" x14ac:dyDescent="0.3">
      <c r="F34" s="444"/>
      <c r="G34" s="457"/>
      <c r="H34" s="457"/>
      <c r="I34" s="446"/>
      <c r="J34" s="445"/>
      <c r="K34" s="445"/>
      <c r="L34" s="445"/>
      <c r="M34" s="446"/>
      <c r="N34" s="445"/>
      <c r="O34" s="445"/>
      <c r="P34" s="444"/>
      <c r="Q34" s="446"/>
      <c r="R34" s="445"/>
      <c r="S34"/>
    </row>
    <row r="35" spans="6:19" x14ac:dyDescent="0.3">
      <c r="F35" s="444"/>
      <c r="G35" s="457"/>
      <c r="H35" s="457"/>
      <c r="I35" s="446"/>
      <c r="J35" s="445"/>
      <c r="K35" s="445"/>
      <c r="L35" s="445"/>
      <c r="M35" s="446"/>
      <c r="N35" s="445"/>
      <c r="O35" s="445"/>
      <c r="P35" s="444"/>
      <c r="Q35" s="446"/>
      <c r="R35" s="445"/>
      <c r="S35"/>
    </row>
    <row r="36" spans="6:19" x14ac:dyDescent="0.3">
      <c r="G36" s="416"/>
      <c r="H36" s="416"/>
      <c r="I36" s="430"/>
      <c r="J36"/>
      <c r="K36"/>
      <c r="L36"/>
      <c r="M36" s="430"/>
      <c r="N36"/>
      <c r="O36"/>
      <c r="Q36" s="430"/>
      <c r="R36"/>
      <c r="S36"/>
    </row>
    <row r="37" spans="6:19" x14ac:dyDescent="0.3">
      <c r="G37" s="416"/>
      <c r="H37" s="416"/>
      <c r="I37" s="430"/>
      <c r="J37"/>
      <c r="K37"/>
      <c r="L37"/>
      <c r="M37" s="430"/>
      <c r="N37"/>
      <c r="O37"/>
      <c r="Q37" s="430"/>
      <c r="R37"/>
      <c r="S37"/>
    </row>
    <row r="38" spans="6:19" x14ac:dyDescent="0.3">
      <c r="G38" s="416"/>
      <c r="H38" s="416"/>
      <c r="I38" s="430"/>
      <c r="J38"/>
      <c r="K38"/>
      <c r="L38"/>
      <c r="M38" s="430"/>
      <c r="N38"/>
      <c r="O38"/>
      <c r="Q38" s="430"/>
      <c r="R38"/>
      <c r="S38"/>
    </row>
    <row r="39" spans="6:19" x14ac:dyDescent="0.3">
      <c r="G39" s="416"/>
      <c r="H39" s="416"/>
      <c r="I39" s="430"/>
      <c r="J39"/>
      <c r="K39"/>
      <c r="L39"/>
      <c r="M39" s="430"/>
      <c r="N39"/>
      <c r="O39"/>
      <c r="Q39" s="430"/>
      <c r="R39"/>
      <c r="S39"/>
    </row>
    <row r="40" spans="6:19" x14ac:dyDescent="0.3">
      <c r="G40" s="416"/>
      <c r="H40" s="416"/>
      <c r="I40" s="430"/>
      <c r="J40"/>
      <c r="K40"/>
      <c r="L40"/>
      <c r="M40" s="430"/>
      <c r="N40"/>
      <c r="O40"/>
      <c r="Q40" s="430"/>
      <c r="R40"/>
      <c r="S40"/>
    </row>
    <row r="41" spans="6:19" x14ac:dyDescent="0.3">
      <c r="G41" s="416"/>
      <c r="H41" s="416"/>
      <c r="I41" s="430"/>
      <c r="J41"/>
      <c r="K41"/>
      <c r="L41"/>
      <c r="M41" s="430"/>
      <c r="N41"/>
      <c r="O41"/>
      <c r="Q41" s="430"/>
      <c r="R41"/>
      <c r="S41"/>
    </row>
    <row r="42" spans="6:19" x14ac:dyDescent="0.3">
      <c r="G42" s="416"/>
      <c r="H42" s="416"/>
      <c r="I42" s="430"/>
      <c r="J42"/>
      <c r="K42"/>
      <c r="L42" s="416"/>
      <c r="M42" s="430"/>
      <c r="N42"/>
      <c r="O42"/>
      <c r="Q42" s="430"/>
      <c r="R42"/>
      <c r="S42"/>
    </row>
    <row r="43" spans="6:19" x14ac:dyDescent="0.3">
      <c r="G43" s="416"/>
      <c r="H43" s="416"/>
      <c r="I43" s="430"/>
      <c r="J43"/>
      <c r="K43"/>
      <c r="L43" s="416"/>
      <c r="M43" s="430"/>
      <c r="N43"/>
      <c r="O43"/>
      <c r="Q43" s="430"/>
      <c r="R43"/>
      <c r="S43"/>
    </row>
    <row r="44" spans="6:19" x14ac:dyDescent="0.3">
      <c r="G44" s="416"/>
      <c r="H44" s="416"/>
      <c r="I44" s="430"/>
      <c r="J44"/>
      <c r="K44"/>
      <c r="L44" s="416"/>
      <c r="M44" s="430"/>
      <c r="N44"/>
      <c r="O44"/>
      <c r="Q44" s="430"/>
      <c r="R44"/>
      <c r="S44"/>
    </row>
    <row r="45" spans="6:19" x14ac:dyDescent="0.3">
      <c r="G45" s="416"/>
      <c r="H45" s="416"/>
      <c r="I45" s="430"/>
      <c r="J45"/>
      <c r="K45"/>
      <c r="L45" s="416"/>
      <c r="M45" s="430"/>
      <c r="N45"/>
      <c r="O45"/>
      <c r="Q45" s="430"/>
      <c r="R45"/>
      <c r="S45"/>
    </row>
    <row r="46" spans="6:19" x14ac:dyDescent="0.3">
      <c r="G46" s="416"/>
      <c r="H46" s="416"/>
      <c r="I46" s="430"/>
      <c r="J46"/>
      <c r="K46"/>
      <c r="L46" s="416"/>
      <c r="M46" s="430"/>
      <c r="N46"/>
      <c r="O46"/>
      <c r="Q46" s="430"/>
      <c r="R46"/>
      <c r="S46"/>
    </row>
    <row r="47" spans="6:19" x14ac:dyDescent="0.3">
      <c r="G47" s="416"/>
      <c r="H47" s="416"/>
      <c r="I47" s="430"/>
      <c r="J47"/>
      <c r="K47"/>
      <c r="L47" s="416"/>
      <c r="M47" s="430"/>
      <c r="N47"/>
      <c r="O47"/>
      <c r="Q47" s="430"/>
      <c r="R47"/>
      <c r="S47"/>
    </row>
    <row r="48" spans="6:19" x14ac:dyDescent="0.3">
      <c r="G48" s="416"/>
      <c r="H48" s="416"/>
      <c r="I48" s="430"/>
      <c r="J48"/>
      <c r="K48"/>
      <c r="L48" s="416"/>
      <c r="M48" s="430"/>
      <c r="N48"/>
      <c r="O48"/>
      <c r="Q48" s="430"/>
      <c r="R48"/>
      <c r="S48"/>
    </row>
    <row r="49" spans="7:19" x14ac:dyDescent="0.3">
      <c r="G49" s="416"/>
      <c r="H49" s="416"/>
      <c r="I49" s="430"/>
      <c r="J49"/>
      <c r="K49"/>
      <c r="L49" s="416"/>
      <c r="M49" s="430"/>
      <c r="N49"/>
      <c r="O49"/>
      <c r="Q49" s="430"/>
      <c r="R49"/>
      <c r="S49"/>
    </row>
    <row r="50" spans="7:19" x14ac:dyDescent="0.3">
      <c r="G50" s="416"/>
      <c r="H50" s="416"/>
      <c r="I50" s="430"/>
      <c r="J50"/>
      <c r="K50"/>
      <c r="L50" s="416"/>
      <c r="M50" s="430"/>
      <c r="N50"/>
      <c r="O50"/>
      <c r="Q50" s="430"/>
      <c r="R50"/>
      <c r="S50"/>
    </row>
    <row r="51" spans="7:19" x14ac:dyDescent="0.3">
      <c r="G51" s="416"/>
      <c r="H51" s="416"/>
      <c r="I51" s="430"/>
      <c r="J51"/>
      <c r="K51"/>
      <c r="L51" s="416"/>
      <c r="M51" s="430"/>
      <c r="N51"/>
      <c r="O51"/>
      <c r="Q51" s="430"/>
      <c r="R51"/>
      <c r="S51"/>
    </row>
    <row r="52" spans="7:19" x14ac:dyDescent="0.3">
      <c r="G52" s="416"/>
      <c r="H52" s="416"/>
      <c r="I52" s="430"/>
      <c r="J52"/>
      <c r="K52"/>
      <c r="L52" s="416"/>
      <c r="M52" s="430"/>
      <c r="N52"/>
      <c r="O52"/>
      <c r="Q52" s="430"/>
      <c r="R52"/>
      <c r="S52"/>
    </row>
    <row r="53" spans="7:19" x14ac:dyDescent="0.3">
      <c r="G53" s="416"/>
      <c r="H53" s="416"/>
      <c r="I53" s="430"/>
      <c r="J53"/>
      <c r="K53"/>
      <c r="L53" s="416"/>
      <c r="M53" s="430"/>
      <c r="N53"/>
      <c r="O53"/>
      <c r="Q53" s="430"/>
      <c r="R53"/>
      <c r="S53"/>
    </row>
    <row r="54" spans="7:19" x14ac:dyDescent="0.3">
      <c r="G54" s="416"/>
      <c r="H54" s="416"/>
      <c r="I54" s="430"/>
      <c r="J54"/>
      <c r="K54"/>
      <c r="L54" s="416"/>
      <c r="M54" s="430"/>
      <c r="N54"/>
      <c r="O54"/>
      <c r="Q54" s="430"/>
      <c r="R54"/>
      <c r="S54"/>
    </row>
    <row r="55" spans="7:19" x14ac:dyDescent="0.3">
      <c r="G55" s="416"/>
      <c r="H55" s="416"/>
      <c r="I55" s="430"/>
      <c r="J55"/>
      <c r="K55"/>
      <c r="L55" s="416"/>
      <c r="M55" s="430"/>
      <c r="N55"/>
      <c r="O55"/>
      <c r="Q55" s="430"/>
      <c r="R55"/>
      <c r="S55"/>
    </row>
    <row r="56" spans="7:19" x14ac:dyDescent="0.3">
      <c r="G56" s="416"/>
      <c r="H56" s="416"/>
      <c r="I56" s="430"/>
      <c r="J56"/>
      <c r="K56"/>
      <c r="L56" s="416"/>
      <c r="M56" s="430"/>
      <c r="N56"/>
      <c r="O56"/>
      <c r="Q56" s="430"/>
      <c r="R56"/>
      <c r="S56"/>
    </row>
    <row r="57" spans="7:19" x14ac:dyDescent="0.3">
      <c r="G57" s="416"/>
      <c r="H57" s="416"/>
      <c r="I57" s="430"/>
      <c r="J57"/>
      <c r="K57"/>
      <c r="L57" s="416"/>
      <c r="M57" s="430"/>
      <c r="N57"/>
      <c r="O57"/>
      <c r="Q57" s="430"/>
      <c r="R57"/>
      <c r="S57"/>
    </row>
    <row r="58" spans="7:19" x14ac:dyDescent="0.3">
      <c r="G58" s="416"/>
      <c r="H58" s="416"/>
      <c r="I58" s="430"/>
      <c r="J58"/>
      <c r="K58"/>
      <c r="L58" s="416"/>
      <c r="M58" s="430"/>
      <c r="N58"/>
      <c r="O58"/>
      <c r="Q58" s="430"/>
      <c r="R58"/>
      <c r="S58"/>
    </row>
    <row r="59" spans="7:19" x14ac:dyDescent="0.3">
      <c r="G59" s="416"/>
      <c r="H59" s="416"/>
      <c r="I59" s="430"/>
      <c r="J59"/>
      <c r="K59"/>
      <c r="L59" s="416"/>
      <c r="M59" s="430"/>
      <c r="N59"/>
      <c r="O59"/>
      <c r="Q59" s="430"/>
      <c r="R59"/>
      <c r="S59"/>
    </row>
    <row r="60" spans="7:19" x14ac:dyDescent="0.3">
      <c r="G60" s="416"/>
      <c r="H60" s="416"/>
      <c r="I60" s="430"/>
      <c r="J60"/>
      <c r="K60"/>
      <c r="L60" s="416"/>
      <c r="M60" s="430"/>
      <c r="N60"/>
      <c r="O60"/>
      <c r="Q60" s="430"/>
      <c r="R60"/>
      <c r="S60"/>
    </row>
    <row r="61" spans="7:19" x14ac:dyDescent="0.3">
      <c r="G61" s="416"/>
      <c r="H61" s="416"/>
      <c r="I61" s="430"/>
      <c r="J61"/>
      <c r="K61"/>
      <c r="L61" s="416"/>
      <c r="M61" s="430"/>
      <c r="N61"/>
      <c r="O61"/>
      <c r="Q61" s="430"/>
      <c r="R61"/>
      <c r="S61"/>
    </row>
    <row r="62" spans="7:19" x14ac:dyDescent="0.3">
      <c r="G62" s="416"/>
      <c r="H62" s="416"/>
      <c r="I62" s="430"/>
      <c r="J62"/>
      <c r="K62"/>
      <c r="L62" s="416"/>
      <c r="M62" s="430"/>
      <c r="N62"/>
      <c r="O62"/>
      <c r="Q62" s="430"/>
      <c r="R62"/>
      <c r="S62"/>
    </row>
    <row r="63" spans="7:19" x14ac:dyDescent="0.3">
      <c r="G63" s="416"/>
      <c r="H63" s="416"/>
      <c r="I63" s="430"/>
      <c r="J63"/>
      <c r="K63"/>
      <c r="L63" s="416"/>
      <c r="M63" s="430"/>
      <c r="N63"/>
      <c r="O63"/>
      <c r="Q63" s="430"/>
      <c r="R63"/>
      <c r="S63"/>
    </row>
    <row r="64" spans="7:19" x14ac:dyDescent="0.3">
      <c r="G64" s="416"/>
      <c r="H64" s="416"/>
      <c r="I64" s="430"/>
      <c r="J64"/>
      <c r="K64"/>
      <c r="L64" s="416"/>
      <c r="M64" s="430"/>
      <c r="N64"/>
      <c r="O64"/>
      <c r="Q64" s="430"/>
      <c r="R64"/>
      <c r="S64"/>
    </row>
    <row r="65" spans="7:19" x14ac:dyDescent="0.3">
      <c r="G65" s="416"/>
      <c r="H65" s="416"/>
      <c r="I65" s="430"/>
      <c r="J65"/>
      <c r="K65"/>
      <c r="L65" s="416"/>
      <c r="M65" s="430"/>
      <c r="N65"/>
      <c r="O65"/>
      <c r="Q65" s="430"/>
      <c r="R65"/>
      <c r="S65"/>
    </row>
    <row r="66" spans="7:19" x14ac:dyDescent="0.3">
      <c r="G66" s="416"/>
      <c r="H66" s="416"/>
      <c r="I66" s="430"/>
      <c r="J66"/>
      <c r="K66"/>
      <c r="L66" s="416"/>
      <c r="M66" s="430"/>
      <c r="N66"/>
      <c r="O66"/>
      <c r="Q66" s="430"/>
      <c r="R66"/>
      <c r="S66"/>
    </row>
    <row r="67" spans="7:19" x14ac:dyDescent="0.3">
      <c r="G67" s="416"/>
      <c r="H67" s="416"/>
      <c r="I67" s="430"/>
      <c r="J67"/>
      <c r="K67"/>
      <c r="L67" s="416"/>
      <c r="M67" s="430"/>
      <c r="N67"/>
      <c r="O67"/>
      <c r="Q67" s="430"/>
      <c r="R67"/>
      <c r="S67"/>
    </row>
    <row r="68" spans="7:19" x14ac:dyDescent="0.3">
      <c r="G68" s="416"/>
      <c r="H68" s="416"/>
      <c r="I68" s="430"/>
      <c r="J68"/>
      <c r="K68"/>
      <c r="L68" s="416"/>
      <c r="M68" s="430"/>
      <c r="N68"/>
      <c r="O68"/>
      <c r="Q68" s="430"/>
      <c r="R68"/>
      <c r="S68"/>
    </row>
    <row r="69" spans="7:19" x14ac:dyDescent="0.3">
      <c r="G69" s="421"/>
      <c r="H69" s="416"/>
      <c r="I69" s="430"/>
      <c r="J69"/>
      <c r="K69"/>
      <c r="L69" s="416"/>
      <c r="M69" s="430"/>
      <c r="N69"/>
      <c r="O69"/>
      <c r="Q69" s="430"/>
      <c r="R69"/>
      <c r="S69"/>
    </row>
    <row r="70" spans="7:19" x14ac:dyDescent="0.3">
      <c r="G70" s="421"/>
      <c r="H70" s="416"/>
      <c r="I70" s="430"/>
      <c r="J70"/>
      <c r="K70"/>
      <c r="L70" s="416"/>
      <c r="M70" s="430"/>
      <c r="N70"/>
      <c r="O70"/>
      <c r="Q70" s="430"/>
      <c r="R70"/>
      <c r="S70"/>
    </row>
    <row r="71" spans="7:19" x14ac:dyDescent="0.3">
      <c r="I71" s="430"/>
      <c r="J71"/>
      <c r="K71"/>
      <c r="M71" s="430"/>
      <c r="N71"/>
      <c r="O71"/>
      <c r="Q71" s="430"/>
      <c r="R71"/>
      <c r="S71"/>
    </row>
    <row r="72" spans="7:19" x14ac:dyDescent="0.3">
      <c r="I72" s="430"/>
      <c r="J72"/>
      <c r="K72"/>
      <c r="M72" s="430"/>
      <c r="N72"/>
      <c r="O72"/>
      <c r="Q72" s="430"/>
      <c r="R72"/>
      <c r="S72"/>
    </row>
    <row r="73" spans="7:19" x14ac:dyDescent="0.3">
      <c r="I73" s="430"/>
      <c r="J73"/>
      <c r="K73"/>
      <c r="M73" s="430"/>
      <c r="N73"/>
      <c r="O73"/>
      <c r="Q73" s="430"/>
      <c r="R73"/>
      <c r="S73"/>
    </row>
    <row r="74" spans="7:19" x14ac:dyDescent="0.3">
      <c r="I74" s="430"/>
      <c r="J74"/>
      <c r="K74"/>
      <c r="M74" s="430"/>
      <c r="N74"/>
      <c r="O74"/>
      <c r="Q74" s="430"/>
      <c r="R74"/>
      <c r="S74"/>
    </row>
    <row r="75" spans="7:19" x14ac:dyDescent="0.3">
      <c r="I75" s="430"/>
      <c r="J75"/>
      <c r="K75"/>
      <c r="M75" s="430"/>
      <c r="N75"/>
      <c r="O75"/>
      <c r="Q75" s="430"/>
      <c r="R75"/>
      <c r="S75"/>
    </row>
    <row r="76" spans="7:19" x14ac:dyDescent="0.3">
      <c r="I76" s="430"/>
      <c r="J76"/>
      <c r="K76"/>
      <c r="M76" s="430"/>
      <c r="N76"/>
      <c r="O76"/>
      <c r="Q76" s="430"/>
      <c r="R76"/>
      <c r="S76"/>
    </row>
    <row r="77" spans="7:19" x14ac:dyDescent="0.3">
      <c r="I77" s="430"/>
      <c r="J77"/>
      <c r="K77"/>
      <c r="M77" s="430"/>
      <c r="N77"/>
      <c r="O77"/>
      <c r="Q77" s="430"/>
      <c r="R77"/>
      <c r="S77"/>
    </row>
    <row r="78" spans="7:19" x14ac:dyDescent="0.3">
      <c r="I78" s="430"/>
      <c r="J78"/>
      <c r="K78"/>
      <c r="M78" s="430"/>
      <c r="N78"/>
      <c r="O78"/>
      <c r="Q78" s="430"/>
      <c r="R78"/>
      <c r="S78"/>
    </row>
    <row r="79" spans="7:19" x14ac:dyDescent="0.3">
      <c r="I79" s="430"/>
      <c r="J79"/>
      <c r="K79"/>
      <c r="M79" s="430"/>
      <c r="N79"/>
      <c r="O79"/>
      <c r="Q79" s="430"/>
      <c r="R79"/>
      <c r="S79"/>
    </row>
    <row r="80" spans="7:19" x14ac:dyDescent="0.3">
      <c r="I80" s="430"/>
      <c r="J80"/>
      <c r="K80"/>
      <c r="M80" s="430"/>
      <c r="N80"/>
      <c r="O80"/>
      <c r="Q80" s="430"/>
      <c r="R80"/>
      <c r="S80"/>
    </row>
    <row r="81" spans="9:19" x14ac:dyDescent="0.3">
      <c r="I81" s="430"/>
      <c r="J81"/>
      <c r="K81"/>
      <c r="M81" s="430"/>
      <c r="N81"/>
      <c r="O81"/>
      <c r="Q81" s="430"/>
      <c r="R81"/>
      <c r="S81"/>
    </row>
    <row r="82" spans="9:19" x14ac:dyDescent="0.3">
      <c r="I82" s="430"/>
      <c r="J82"/>
      <c r="K82"/>
      <c r="M82" s="430"/>
      <c r="N82"/>
      <c r="O82"/>
      <c r="Q82" s="430"/>
      <c r="R82"/>
      <c r="S82"/>
    </row>
    <row r="83" spans="9:19" x14ac:dyDescent="0.3">
      <c r="I83" s="430"/>
      <c r="J83"/>
      <c r="K83"/>
      <c r="M83" s="430"/>
      <c r="N83"/>
      <c r="O83"/>
      <c r="Q83" s="430"/>
      <c r="R83"/>
      <c r="S83"/>
    </row>
    <row r="84" spans="9:19" x14ac:dyDescent="0.3">
      <c r="I84" s="430"/>
      <c r="J84"/>
      <c r="K84"/>
      <c r="M84" s="430"/>
      <c r="N84"/>
      <c r="O84"/>
      <c r="Q84" s="430"/>
      <c r="R84"/>
      <c r="S84"/>
    </row>
    <row r="85" spans="9:19" x14ac:dyDescent="0.3">
      <c r="I85" s="430"/>
      <c r="J85"/>
      <c r="K85"/>
      <c r="M85" s="430"/>
      <c r="N85"/>
      <c r="O85"/>
      <c r="Q85" s="430"/>
      <c r="R85"/>
      <c r="S85"/>
    </row>
    <row r="86" spans="9:19" x14ac:dyDescent="0.3">
      <c r="I86" s="430"/>
      <c r="J86"/>
      <c r="K86"/>
      <c r="M86" s="430"/>
      <c r="N86"/>
      <c r="O86"/>
      <c r="Q86" s="430"/>
      <c r="R86"/>
      <c r="S86"/>
    </row>
    <row r="87" spans="9:19" x14ac:dyDescent="0.3">
      <c r="I87" s="430"/>
      <c r="J87"/>
      <c r="K87"/>
      <c r="M87" s="430"/>
      <c r="N87"/>
      <c r="O87"/>
      <c r="Q87" s="430"/>
      <c r="R87"/>
      <c r="S87"/>
    </row>
    <row r="88" spans="9:19" x14ac:dyDescent="0.3">
      <c r="I88" s="430"/>
      <c r="J88"/>
      <c r="K88"/>
      <c r="M88" s="430"/>
      <c r="N88"/>
      <c r="O88"/>
      <c r="Q88" s="430"/>
      <c r="R88"/>
      <c r="S88"/>
    </row>
    <row r="89" spans="9:19" x14ac:dyDescent="0.3">
      <c r="I89" s="430"/>
      <c r="J89"/>
      <c r="K89"/>
      <c r="M89" s="430"/>
      <c r="N89"/>
      <c r="O89"/>
      <c r="Q89" s="430"/>
      <c r="R89"/>
      <c r="S89"/>
    </row>
    <row r="90" spans="9:19" x14ac:dyDescent="0.3">
      <c r="I90" s="430"/>
      <c r="J90"/>
      <c r="K90"/>
      <c r="M90" s="430"/>
      <c r="N90"/>
      <c r="O90"/>
      <c r="Q90" s="430"/>
      <c r="R90"/>
      <c r="S90"/>
    </row>
    <row r="91" spans="9:19" x14ac:dyDescent="0.3">
      <c r="I91" s="430"/>
      <c r="J91"/>
      <c r="K91"/>
      <c r="M91" s="430"/>
      <c r="N91"/>
      <c r="O91"/>
      <c r="Q91" s="430"/>
      <c r="R91"/>
      <c r="S91"/>
    </row>
    <row r="92" spans="9:19" x14ac:dyDescent="0.3">
      <c r="I92" s="430"/>
      <c r="J92"/>
      <c r="K92"/>
      <c r="M92" s="430"/>
      <c r="N92"/>
      <c r="O92"/>
      <c r="Q92" s="430"/>
      <c r="R92"/>
      <c r="S92"/>
    </row>
    <row r="93" spans="9:19" x14ac:dyDescent="0.3">
      <c r="I93" s="430"/>
      <c r="J93"/>
      <c r="K93"/>
      <c r="M93" s="430"/>
      <c r="N93"/>
      <c r="O93"/>
      <c r="Q93" s="430"/>
      <c r="R93"/>
      <c r="S93"/>
    </row>
    <row r="94" spans="9:19" x14ac:dyDescent="0.3">
      <c r="I94" s="430"/>
      <c r="J94"/>
      <c r="K94"/>
      <c r="M94" s="430"/>
      <c r="N94"/>
      <c r="O94"/>
      <c r="Q94" s="430"/>
      <c r="R94"/>
      <c r="S94"/>
    </row>
    <row r="95" spans="9:19" x14ac:dyDescent="0.3">
      <c r="I95" s="430"/>
      <c r="J95"/>
      <c r="K95"/>
      <c r="M95" s="430"/>
      <c r="N95"/>
      <c r="O95"/>
      <c r="Q95" s="430"/>
      <c r="R95"/>
      <c r="S95"/>
    </row>
    <row r="96" spans="9:19" x14ac:dyDescent="0.3">
      <c r="I96" s="430"/>
      <c r="J96"/>
      <c r="K96"/>
      <c r="M96" s="430"/>
      <c r="N96"/>
      <c r="O96"/>
      <c r="Q96" s="430"/>
      <c r="R96"/>
      <c r="S96"/>
    </row>
    <row r="97" spans="9:19" x14ac:dyDescent="0.3">
      <c r="I97" s="430"/>
      <c r="J97"/>
      <c r="K97"/>
      <c r="M97" s="430"/>
      <c r="N97"/>
      <c r="O97"/>
      <c r="Q97" s="430"/>
      <c r="R97"/>
      <c r="S97"/>
    </row>
    <row r="98" spans="9:19" x14ac:dyDescent="0.3">
      <c r="I98" s="430"/>
      <c r="J98"/>
      <c r="K98"/>
      <c r="M98" s="430"/>
      <c r="N98"/>
      <c r="O98"/>
      <c r="Q98" s="430"/>
      <c r="R98"/>
      <c r="S98"/>
    </row>
    <row r="99" spans="9:19" x14ac:dyDescent="0.3">
      <c r="I99" s="430"/>
      <c r="J99"/>
      <c r="K99"/>
      <c r="M99" s="430"/>
      <c r="N99"/>
      <c r="O99"/>
      <c r="Q99" s="430"/>
      <c r="R99"/>
      <c r="S99"/>
    </row>
    <row r="100" spans="9:19" x14ac:dyDescent="0.3">
      <c r="I100" s="430"/>
      <c r="J100"/>
      <c r="K100"/>
      <c r="M100" s="430"/>
      <c r="N100"/>
      <c r="O100"/>
      <c r="Q100" s="430"/>
      <c r="R100"/>
      <c r="S100"/>
    </row>
    <row r="101" spans="9:19" x14ac:dyDescent="0.3">
      <c r="I101" s="430"/>
      <c r="J101"/>
      <c r="K101"/>
      <c r="M101" s="430"/>
      <c r="N101"/>
      <c r="O101"/>
      <c r="Q101" s="430"/>
      <c r="R101"/>
      <c r="S101"/>
    </row>
    <row r="102" spans="9:19" x14ac:dyDescent="0.3">
      <c r="I102" s="421"/>
      <c r="J102" s="416"/>
      <c r="M102" s="416"/>
      <c r="N102" s="421"/>
    </row>
    <row r="103" spans="9:19" x14ac:dyDescent="0.3">
      <c r="I103" s="421"/>
      <c r="J103" s="416"/>
      <c r="M103" s="416"/>
      <c r="N103" s="421"/>
    </row>
    <row r="104" spans="9:19" x14ac:dyDescent="0.3">
      <c r="I104" s="421"/>
      <c r="J104" s="416"/>
      <c r="M104" s="416"/>
      <c r="N104" s="421"/>
    </row>
    <row r="105" spans="9:19" x14ac:dyDescent="0.3">
      <c r="I105" s="421"/>
      <c r="J105" s="416"/>
      <c r="M105" s="416"/>
      <c r="N105" s="421"/>
    </row>
    <row r="106" spans="9:19" x14ac:dyDescent="0.3">
      <c r="I106" s="421"/>
      <c r="J106" s="416"/>
      <c r="M106" s="416"/>
      <c r="N106" s="421"/>
    </row>
    <row r="107" spans="9:19" x14ac:dyDescent="0.3">
      <c r="I107" s="421"/>
      <c r="J107" s="416"/>
      <c r="M107" s="416"/>
      <c r="N107" s="421"/>
    </row>
    <row r="108" spans="9:19" x14ac:dyDescent="0.3">
      <c r="I108" s="421"/>
      <c r="J108" s="416"/>
      <c r="M108" s="416"/>
      <c r="N108" s="421"/>
    </row>
    <row r="109" spans="9:19" x14ac:dyDescent="0.3">
      <c r="I109" s="421"/>
      <c r="J109" s="416"/>
      <c r="M109" s="416"/>
      <c r="N109" s="421"/>
    </row>
    <row r="110" spans="9:19" x14ac:dyDescent="0.3">
      <c r="I110" s="421"/>
      <c r="J110" s="416"/>
      <c r="M110" s="416"/>
      <c r="N110" s="421"/>
    </row>
    <row r="111" spans="9:19" x14ac:dyDescent="0.3">
      <c r="I111" s="421"/>
      <c r="J111" s="416"/>
      <c r="M111" s="416"/>
      <c r="N111" s="421"/>
    </row>
    <row r="112" spans="9:19" x14ac:dyDescent="0.3">
      <c r="I112" s="421"/>
      <c r="J112" s="416"/>
      <c r="M112" s="416"/>
      <c r="N112" s="421"/>
    </row>
    <row r="113" spans="9:14" x14ac:dyDescent="0.3">
      <c r="I113" s="421"/>
      <c r="J113" s="416"/>
      <c r="M113" s="416"/>
      <c r="N113" s="421"/>
    </row>
    <row r="114" spans="9:14" x14ac:dyDescent="0.3">
      <c r="I114" s="421"/>
      <c r="J114" s="416"/>
      <c r="M114" s="416"/>
      <c r="N114" s="421"/>
    </row>
    <row r="115" spans="9:14" x14ac:dyDescent="0.3">
      <c r="I115" s="421"/>
      <c r="J115" s="416"/>
      <c r="M115" s="416"/>
      <c r="N115" s="421"/>
    </row>
    <row r="116" spans="9:14" x14ac:dyDescent="0.3">
      <c r="I116" s="421"/>
      <c r="J116" s="416"/>
      <c r="M116" s="416"/>
      <c r="N116" s="421"/>
    </row>
    <row r="117" spans="9:14" x14ac:dyDescent="0.3">
      <c r="I117" s="421"/>
      <c r="J117" s="416"/>
      <c r="M117" s="416"/>
      <c r="N117" s="421"/>
    </row>
    <row r="118" spans="9:14" x14ac:dyDescent="0.3">
      <c r="I118" s="421"/>
      <c r="J118" s="416"/>
      <c r="M118" s="416"/>
      <c r="N118" s="421"/>
    </row>
    <row r="119" spans="9:14" x14ac:dyDescent="0.3">
      <c r="I119" s="421"/>
      <c r="J119" s="416"/>
      <c r="M119" s="416"/>
      <c r="N119" s="421"/>
    </row>
    <row r="120" spans="9:14" x14ac:dyDescent="0.3">
      <c r="I120" s="421"/>
      <c r="J120" s="416"/>
      <c r="M120" s="416"/>
      <c r="N120" s="421"/>
    </row>
    <row r="121" spans="9:14" x14ac:dyDescent="0.3">
      <c r="I121" s="421"/>
      <c r="J121" s="416"/>
      <c r="M121" s="416"/>
      <c r="N121" s="421"/>
    </row>
    <row r="122" spans="9:14" x14ac:dyDescent="0.3">
      <c r="I122" s="421"/>
      <c r="J122" s="416"/>
      <c r="M122" s="416"/>
      <c r="N122" s="421"/>
    </row>
    <row r="123" spans="9:14" x14ac:dyDescent="0.3">
      <c r="I123" s="421"/>
      <c r="J123" s="416"/>
      <c r="M123" s="416"/>
      <c r="N123" s="421"/>
    </row>
    <row r="124" spans="9:14" x14ac:dyDescent="0.3">
      <c r="I124" s="421"/>
      <c r="J124" s="416"/>
      <c r="M124" s="416"/>
      <c r="N124" s="421"/>
    </row>
    <row r="125" spans="9:14" x14ac:dyDescent="0.3">
      <c r="I125" s="421"/>
      <c r="J125" s="416"/>
      <c r="M125" s="416"/>
      <c r="N125" s="421"/>
    </row>
    <row r="126" spans="9:14" x14ac:dyDescent="0.3">
      <c r="I126" s="421"/>
      <c r="J126" s="416"/>
      <c r="M126" s="416"/>
      <c r="N126" s="421"/>
    </row>
    <row r="127" spans="9:14" x14ac:dyDescent="0.3">
      <c r="I127" s="421"/>
      <c r="J127" s="416"/>
      <c r="M127" s="416"/>
      <c r="N127" s="421"/>
    </row>
    <row r="128" spans="9:14" x14ac:dyDescent="0.3">
      <c r="I128" s="421"/>
      <c r="J128" s="416"/>
      <c r="M128" s="416"/>
      <c r="N128" s="421"/>
    </row>
    <row r="129" spans="9:14" x14ac:dyDescent="0.3">
      <c r="I129" s="421"/>
      <c r="J129" s="416"/>
      <c r="M129" s="416"/>
      <c r="N129" s="421"/>
    </row>
    <row r="130" spans="9:14" x14ac:dyDescent="0.3">
      <c r="I130" s="421"/>
      <c r="J130" s="416"/>
      <c r="M130" s="416"/>
      <c r="N130" s="421"/>
    </row>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Q95"/>
  <sheetViews>
    <sheetView showGridLines="0" zoomScaleNormal="100" workbookViewId="0">
      <selection activeCell="B2" sqref="B2"/>
    </sheetView>
  </sheetViews>
  <sheetFormatPr defaultColWidth="10.28515625" defaultRowHeight="16.5" x14ac:dyDescent="0.3"/>
  <cols>
    <col min="1" max="1" width="2.28515625" style="343" customWidth="1"/>
    <col min="2" max="2" width="8.85546875" style="343" customWidth="1"/>
    <col min="3" max="3" width="22.7109375" style="471" bestFit="1" customWidth="1"/>
    <col min="4" max="4" width="18.28515625" style="343" customWidth="1"/>
    <col min="5" max="5" width="10.28515625" style="343"/>
    <col min="6" max="6" width="11" style="343" customWidth="1"/>
    <col min="7" max="16384" width="10.28515625" style="343"/>
  </cols>
  <sheetData>
    <row r="1" spans="2:17" x14ac:dyDescent="0.3">
      <c r="B1" s="27" t="s">
        <v>356</v>
      </c>
      <c r="C1" s="458"/>
      <c r="D1" s="27"/>
      <c r="F1" s="416"/>
      <c r="G1" s="416"/>
      <c r="H1" s="416"/>
      <c r="I1" s="416"/>
      <c r="J1" s="416"/>
    </row>
    <row r="2" spans="2:17" x14ac:dyDescent="0.3">
      <c r="B2" s="61" t="s">
        <v>370</v>
      </c>
      <c r="C2" s="459"/>
      <c r="D2" s="61"/>
      <c r="F2" s="415"/>
      <c r="G2" s="415"/>
      <c r="H2" s="191"/>
      <c r="I2" s="415"/>
      <c r="J2" s="415"/>
      <c r="K2" s="416"/>
      <c r="L2" s="416"/>
      <c r="M2" s="416"/>
      <c r="N2" s="416"/>
      <c r="O2" s="416"/>
      <c r="P2" s="416"/>
      <c r="Q2" s="416"/>
    </row>
    <row r="3" spans="2:17" x14ac:dyDescent="0.3">
      <c r="B3" s="30"/>
      <c r="C3" s="460"/>
      <c r="D3" s="30"/>
      <c r="F3" s="422"/>
      <c r="G3" s="191"/>
      <c r="H3" s="191"/>
      <c r="I3" s="422"/>
      <c r="J3" s="191"/>
      <c r="K3" s="416"/>
      <c r="L3" s="416"/>
      <c r="M3" s="416"/>
      <c r="N3" s="416"/>
      <c r="O3" s="416"/>
      <c r="P3" s="416"/>
      <c r="Q3" s="416"/>
    </row>
    <row r="4" spans="2:17" x14ac:dyDescent="0.3">
      <c r="B4" s="362"/>
      <c r="C4" s="461"/>
      <c r="D4" s="362"/>
      <c r="F4" s="422"/>
      <c r="G4" s="191"/>
      <c r="H4" s="191"/>
      <c r="I4" s="422"/>
      <c r="J4" s="191"/>
      <c r="K4" s="416"/>
      <c r="L4" s="416"/>
      <c r="M4" s="416"/>
      <c r="N4" s="416"/>
      <c r="O4" s="416"/>
      <c r="P4" s="416"/>
      <c r="Q4" s="416"/>
    </row>
    <row r="5" spans="2:17" x14ac:dyDescent="0.3">
      <c r="B5" s="362"/>
      <c r="C5" s="462" t="s">
        <v>103</v>
      </c>
      <c r="D5" s="463" t="s">
        <v>355</v>
      </c>
      <c r="F5" s="422"/>
      <c r="G5" s="191"/>
      <c r="H5" s="191"/>
      <c r="I5" s="422"/>
      <c r="J5" s="191"/>
      <c r="K5" s="416"/>
      <c r="L5" s="416"/>
      <c r="M5" s="415"/>
      <c r="N5" s="415"/>
      <c r="O5" s="416"/>
      <c r="P5" s="415"/>
      <c r="Q5" s="415"/>
    </row>
    <row r="6" spans="2:17" x14ac:dyDescent="0.3">
      <c r="B6" s="417">
        <v>36586</v>
      </c>
      <c r="C6" s="461">
        <v>-8990</v>
      </c>
      <c r="D6" s="461">
        <v>-8990</v>
      </c>
      <c r="F6" s="420"/>
      <c r="G6" s="191"/>
      <c r="H6" s="191"/>
      <c r="I6" s="422"/>
      <c r="J6" s="191"/>
      <c r="K6" s="416"/>
      <c r="L6" s="416"/>
      <c r="M6" s="415"/>
      <c r="N6" s="415"/>
      <c r="O6" s="416"/>
      <c r="P6" s="415"/>
      <c r="Q6" s="415"/>
    </row>
    <row r="7" spans="2:17" x14ac:dyDescent="0.3">
      <c r="B7" s="417">
        <v>36678</v>
      </c>
      <c r="C7" s="461">
        <v>-9780</v>
      </c>
      <c r="D7" s="461">
        <v>-9780</v>
      </c>
      <c r="F7" s="420"/>
      <c r="G7" s="191"/>
      <c r="H7" s="191"/>
      <c r="I7" s="422"/>
      <c r="J7" s="191"/>
      <c r="K7" s="416"/>
      <c r="L7" s="416"/>
      <c r="M7" s="415"/>
      <c r="N7" s="415"/>
      <c r="O7" s="416"/>
      <c r="P7" s="415"/>
      <c r="Q7" s="415"/>
    </row>
    <row r="8" spans="2:17" x14ac:dyDescent="0.3">
      <c r="B8" s="417">
        <v>36770</v>
      </c>
      <c r="C8" s="461">
        <v>-9780</v>
      </c>
      <c r="D8" s="461">
        <v>-9780</v>
      </c>
      <c r="F8" s="420"/>
      <c r="G8" s="191"/>
      <c r="H8" s="191"/>
      <c r="I8" s="422"/>
      <c r="J8" s="191"/>
      <c r="K8" s="416"/>
      <c r="L8" s="416"/>
      <c r="M8" s="415"/>
      <c r="N8" s="415"/>
      <c r="O8" s="416"/>
      <c r="P8" s="415"/>
      <c r="Q8" s="415"/>
    </row>
    <row r="9" spans="2:17" x14ac:dyDescent="0.3">
      <c r="B9" s="417">
        <v>36861</v>
      </c>
      <c r="C9" s="461">
        <v>-11580</v>
      </c>
      <c r="D9" s="461">
        <v>-11580</v>
      </c>
      <c r="F9" s="420"/>
      <c r="G9" s="464"/>
      <c r="H9" s="191"/>
      <c r="I9" s="422"/>
      <c r="J9" s="191"/>
      <c r="K9" s="416"/>
      <c r="L9" s="421"/>
      <c r="M9" s="422"/>
      <c r="N9" s="191"/>
      <c r="O9" s="416"/>
      <c r="P9" s="422"/>
      <c r="Q9" s="191"/>
    </row>
    <row r="10" spans="2:17" x14ac:dyDescent="0.3">
      <c r="B10" s="417">
        <v>36951</v>
      </c>
      <c r="C10" s="461">
        <v>-12630</v>
      </c>
      <c r="D10" s="461">
        <v>-12630</v>
      </c>
      <c r="F10" s="420"/>
      <c r="G10" s="464"/>
      <c r="H10" s="465"/>
      <c r="I10" s="422"/>
      <c r="J10" s="191"/>
      <c r="K10" s="465"/>
      <c r="L10" s="421"/>
      <c r="M10" s="422"/>
      <c r="N10" s="191"/>
      <c r="O10" s="416"/>
      <c r="P10" s="422"/>
      <c r="Q10" s="191"/>
    </row>
    <row r="11" spans="2:17" x14ac:dyDescent="0.3">
      <c r="B11" s="417">
        <v>37043</v>
      </c>
      <c r="C11" s="461">
        <v>-8620</v>
      </c>
      <c r="D11" s="461">
        <v>-8620</v>
      </c>
      <c r="F11" s="420"/>
      <c r="G11" s="464"/>
      <c r="H11" s="465"/>
      <c r="I11" s="422"/>
      <c r="J11" s="191"/>
      <c r="K11" s="465"/>
      <c r="L11" s="421"/>
      <c r="M11" s="422"/>
      <c r="N11" s="191"/>
      <c r="O11" s="416"/>
      <c r="P11" s="422"/>
      <c r="Q11" s="191"/>
    </row>
    <row r="12" spans="2:17" x14ac:dyDescent="0.3">
      <c r="B12" s="417">
        <v>37135</v>
      </c>
      <c r="C12" s="461">
        <v>-770</v>
      </c>
      <c r="D12" s="461">
        <v>-770</v>
      </c>
      <c r="F12" s="420"/>
      <c r="G12" s="464"/>
      <c r="H12" s="465"/>
      <c r="I12" s="422"/>
      <c r="J12" s="191"/>
      <c r="K12" s="465"/>
      <c r="L12" s="421"/>
      <c r="M12" s="422"/>
      <c r="N12" s="191"/>
      <c r="O12" s="416"/>
      <c r="P12" s="422"/>
      <c r="Q12" s="191"/>
    </row>
    <row r="13" spans="2:17" x14ac:dyDescent="0.3">
      <c r="B13" s="417">
        <v>37226</v>
      </c>
      <c r="C13" s="461">
        <v>11190</v>
      </c>
      <c r="D13" s="461">
        <v>11190</v>
      </c>
      <c r="F13" s="420"/>
      <c r="G13" s="464"/>
      <c r="H13" s="465"/>
      <c r="I13" s="422"/>
      <c r="J13" s="191"/>
      <c r="K13" s="465"/>
      <c r="L13" s="421"/>
      <c r="M13" s="422"/>
      <c r="N13" s="191"/>
      <c r="O13" s="416"/>
      <c r="P13" s="422"/>
      <c r="Q13" s="191"/>
    </row>
    <row r="14" spans="2:17" x14ac:dyDescent="0.3">
      <c r="B14" s="417">
        <v>37316</v>
      </c>
      <c r="C14" s="461">
        <v>24560</v>
      </c>
      <c r="D14" s="461">
        <v>24560</v>
      </c>
      <c r="F14" s="420"/>
      <c r="G14" s="464"/>
      <c r="H14" s="465"/>
      <c r="I14" s="422"/>
      <c r="J14" s="191"/>
      <c r="K14" s="465"/>
      <c r="L14" s="421"/>
      <c r="M14" s="422"/>
      <c r="N14" s="191"/>
      <c r="O14" s="416"/>
      <c r="P14" s="422"/>
      <c r="Q14" s="191"/>
    </row>
    <row r="15" spans="2:17" x14ac:dyDescent="0.3">
      <c r="B15" s="417">
        <v>37408</v>
      </c>
      <c r="C15" s="461">
        <v>32810</v>
      </c>
      <c r="D15" s="461">
        <v>32810</v>
      </c>
      <c r="F15" s="420"/>
      <c r="G15" s="464"/>
      <c r="H15" s="465"/>
      <c r="I15" s="422"/>
      <c r="J15" s="191"/>
      <c r="K15" s="465"/>
      <c r="L15" s="421"/>
      <c r="M15" s="422"/>
      <c r="N15" s="191"/>
      <c r="O15" s="416"/>
      <c r="P15" s="422"/>
      <c r="Q15" s="191"/>
    </row>
    <row r="16" spans="2:17" x14ac:dyDescent="0.3">
      <c r="B16" s="417">
        <v>37500</v>
      </c>
      <c r="C16" s="461">
        <v>37250</v>
      </c>
      <c r="D16" s="461">
        <v>37250</v>
      </c>
      <c r="F16" s="420"/>
      <c r="G16" s="464"/>
      <c r="H16" s="465"/>
      <c r="I16" s="422"/>
      <c r="J16" s="191"/>
      <c r="K16" s="465"/>
      <c r="L16" s="421"/>
      <c r="M16" s="422"/>
      <c r="N16" s="191"/>
      <c r="O16" s="416"/>
      <c r="P16" s="422"/>
      <c r="Q16" s="191"/>
    </row>
    <row r="17" spans="2:17" x14ac:dyDescent="0.3">
      <c r="B17" s="417">
        <v>37591</v>
      </c>
      <c r="C17" s="461">
        <v>38740</v>
      </c>
      <c r="D17" s="461">
        <v>38740</v>
      </c>
      <c r="F17" s="420"/>
      <c r="G17" s="464"/>
      <c r="H17" s="465"/>
      <c r="I17" s="422"/>
      <c r="J17" s="191"/>
      <c r="K17" s="465"/>
      <c r="L17" s="421"/>
      <c r="M17" s="422"/>
      <c r="N17" s="191"/>
      <c r="O17" s="416"/>
      <c r="P17" s="422"/>
      <c r="Q17" s="191"/>
    </row>
    <row r="18" spans="2:17" x14ac:dyDescent="0.3">
      <c r="B18" s="417">
        <v>37681</v>
      </c>
      <c r="C18" s="461">
        <v>41270</v>
      </c>
      <c r="D18" s="461">
        <v>41270</v>
      </c>
      <c r="F18" s="420"/>
      <c r="G18" s="464"/>
      <c r="H18" s="465"/>
      <c r="I18" s="422"/>
      <c r="J18" s="466"/>
      <c r="K18" s="465"/>
      <c r="L18" s="467"/>
      <c r="M18" s="422"/>
      <c r="N18" s="191"/>
      <c r="O18" s="416"/>
      <c r="P18" s="422"/>
      <c r="Q18" s="191"/>
    </row>
    <row r="19" spans="2:17" x14ac:dyDescent="0.3">
      <c r="B19" s="417">
        <v>37773</v>
      </c>
      <c r="C19" s="461">
        <v>41960</v>
      </c>
      <c r="D19" s="461">
        <v>41960</v>
      </c>
      <c r="F19" s="420"/>
      <c r="G19" s="464"/>
      <c r="H19" s="465"/>
      <c r="I19" s="422"/>
      <c r="J19" s="466"/>
      <c r="K19" s="465"/>
      <c r="L19" s="467"/>
      <c r="M19" s="422"/>
      <c r="N19" s="191"/>
      <c r="O19" s="416"/>
      <c r="P19" s="422"/>
      <c r="Q19" s="191"/>
    </row>
    <row r="20" spans="2:17" x14ac:dyDescent="0.3">
      <c r="B20" s="417">
        <v>37865</v>
      </c>
      <c r="C20" s="461">
        <v>39840</v>
      </c>
      <c r="D20" s="461">
        <v>39840</v>
      </c>
      <c r="F20" s="420"/>
      <c r="G20" s="464"/>
      <c r="H20" s="465"/>
      <c r="I20" s="422"/>
      <c r="J20" s="466"/>
      <c r="K20" s="465"/>
      <c r="L20" s="467"/>
      <c r="M20" s="422"/>
      <c r="N20" s="191"/>
      <c r="O20" s="416"/>
      <c r="P20" s="422"/>
      <c r="Q20" s="191"/>
    </row>
    <row r="21" spans="2:17" x14ac:dyDescent="0.3">
      <c r="B21" s="417">
        <v>37956</v>
      </c>
      <c r="C21" s="461">
        <v>34380</v>
      </c>
      <c r="D21" s="461">
        <v>34380</v>
      </c>
      <c r="F21" s="420"/>
      <c r="G21" s="464"/>
      <c r="H21" s="465"/>
      <c r="I21" s="422"/>
      <c r="J21" s="466"/>
      <c r="K21" s="465"/>
      <c r="L21" s="467"/>
      <c r="M21" s="422"/>
      <c r="N21" s="191"/>
      <c r="O21" s="416"/>
      <c r="P21" s="422"/>
      <c r="Q21" s="191"/>
    </row>
    <row r="22" spans="2:17" x14ac:dyDescent="0.3">
      <c r="B22" s="417">
        <v>38047</v>
      </c>
      <c r="C22" s="461">
        <v>28280</v>
      </c>
      <c r="D22" s="461">
        <v>28280</v>
      </c>
      <c r="F22" s="420"/>
      <c r="G22" s="464"/>
      <c r="H22" s="465"/>
      <c r="I22" s="422"/>
      <c r="J22" s="466"/>
      <c r="K22" s="465"/>
      <c r="L22" s="467"/>
      <c r="M22" s="422"/>
      <c r="N22" s="191"/>
      <c r="O22" s="416"/>
      <c r="P22" s="422"/>
      <c r="Q22" s="191"/>
    </row>
    <row r="23" spans="2:17" x14ac:dyDescent="0.3">
      <c r="B23" s="417">
        <v>38139</v>
      </c>
      <c r="C23" s="461">
        <v>21510</v>
      </c>
      <c r="D23" s="461">
        <v>21510</v>
      </c>
      <c r="F23" s="420"/>
      <c r="G23" s="464"/>
      <c r="H23" s="465"/>
      <c r="I23" s="422"/>
      <c r="J23" s="466"/>
      <c r="K23" s="465"/>
      <c r="L23" s="467"/>
      <c r="M23" s="422"/>
      <c r="N23" s="191"/>
      <c r="O23" s="416"/>
      <c r="P23" s="422"/>
      <c r="Q23" s="191"/>
    </row>
    <row r="24" spans="2:17" x14ac:dyDescent="0.3">
      <c r="B24" s="417">
        <v>38231</v>
      </c>
      <c r="C24" s="461">
        <v>17150</v>
      </c>
      <c r="D24" s="461">
        <v>17150</v>
      </c>
      <c r="F24" s="420"/>
      <c r="G24" s="464"/>
      <c r="H24" s="465"/>
      <c r="I24" s="422"/>
      <c r="J24" s="466"/>
      <c r="K24" s="465"/>
      <c r="L24" s="467"/>
      <c r="M24" s="422"/>
      <c r="N24" s="191"/>
      <c r="O24" s="416"/>
      <c r="P24" s="422"/>
      <c r="Q24" s="191"/>
    </row>
    <row r="25" spans="2:17" x14ac:dyDescent="0.3">
      <c r="B25" s="417">
        <v>38322</v>
      </c>
      <c r="C25" s="461">
        <v>14550</v>
      </c>
      <c r="D25" s="461">
        <v>14550</v>
      </c>
      <c r="F25" s="420"/>
      <c r="G25" s="464"/>
      <c r="H25" s="465"/>
      <c r="I25" s="422"/>
      <c r="J25" s="466"/>
      <c r="K25" s="465"/>
      <c r="L25" s="467"/>
      <c r="M25" s="422"/>
      <c r="N25" s="191"/>
      <c r="O25" s="416"/>
      <c r="P25" s="422"/>
      <c r="Q25" s="191"/>
    </row>
    <row r="26" spans="2:17" x14ac:dyDescent="0.3">
      <c r="B26" s="417">
        <v>38412</v>
      </c>
      <c r="C26" s="461">
        <v>10040</v>
      </c>
      <c r="D26" s="461">
        <v>10040</v>
      </c>
      <c r="F26" s="420"/>
      <c r="G26" s="464"/>
      <c r="H26" s="465"/>
      <c r="I26" s="422"/>
      <c r="J26" s="466"/>
      <c r="K26" s="465"/>
      <c r="L26" s="467"/>
      <c r="M26" s="422"/>
      <c r="N26" s="191"/>
      <c r="O26" s="416"/>
      <c r="P26" s="422"/>
      <c r="Q26" s="191"/>
    </row>
    <row r="27" spans="2:17" x14ac:dyDescent="0.3">
      <c r="B27" s="417">
        <v>38504</v>
      </c>
      <c r="C27" s="461">
        <v>8960</v>
      </c>
      <c r="D27" s="461">
        <v>8960</v>
      </c>
      <c r="F27" s="420"/>
      <c r="G27" s="464"/>
      <c r="H27" s="465"/>
      <c r="I27" s="422"/>
      <c r="J27" s="466"/>
      <c r="K27" s="465"/>
      <c r="L27" s="467"/>
      <c r="M27" s="422"/>
      <c r="N27" s="191"/>
      <c r="O27" s="416"/>
      <c r="P27" s="422"/>
      <c r="Q27" s="191"/>
    </row>
    <row r="28" spans="2:17" x14ac:dyDescent="0.3">
      <c r="B28" s="417">
        <v>38596</v>
      </c>
      <c r="C28" s="461">
        <v>6590</v>
      </c>
      <c r="D28" s="461">
        <v>6590</v>
      </c>
      <c r="F28" s="420"/>
      <c r="G28" s="464"/>
      <c r="H28" s="465"/>
      <c r="I28" s="422"/>
      <c r="J28" s="466"/>
      <c r="K28" s="465"/>
      <c r="L28" s="467"/>
      <c r="M28" s="422"/>
      <c r="N28" s="191"/>
      <c r="O28" s="416"/>
      <c r="P28" s="422"/>
      <c r="Q28" s="191"/>
    </row>
    <row r="29" spans="2:17" x14ac:dyDescent="0.3">
      <c r="B29" s="417">
        <v>38687</v>
      </c>
      <c r="C29" s="461">
        <v>7250</v>
      </c>
      <c r="D29" s="461">
        <v>7250</v>
      </c>
      <c r="F29" s="420"/>
      <c r="G29" s="464"/>
      <c r="H29" s="465"/>
      <c r="I29" s="422"/>
      <c r="J29" s="466"/>
      <c r="K29" s="465"/>
      <c r="L29" s="467"/>
      <c r="M29" s="422"/>
      <c r="N29" s="191"/>
      <c r="O29" s="416"/>
      <c r="P29" s="422"/>
      <c r="Q29" s="191"/>
    </row>
    <row r="30" spans="2:17" x14ac:dyDescent="0.3">
      <c r="B30" s="417">
        <v>38777</v>
      </c>
      <c r="C30" s="461">
        <v>9650</v>
      </c>
      <c r="D30" s="461">
        <v>9650</v>
      </c>
      <c r="F30" s="420"/>
      <c r="G30" s="464"/>
      <c r="H30" s="465"/>
      <c r="I30" s="422"/>
      <c r="J30" s="466"/>
      <c r="K30" s="465"/>
      <c r="L30" s="467"/>
      <c r="M30" s="422"/>
      <c r="N30" s="191"/>
      <c r="O30" s="416"/>
      <c r="P30" s="422"/>
      <c r="Q30" s="191"/>
    </row>
    <row r="31" spans="2:17" x14ac:dyDescent="0.3">
      <c r="B31" s="417">
        <v>38869</v>
      </c>
      <c r="C31" s="461">
        <v>10510</v>
      </c>
      <c r="D31" s="461">
        <v>10510</v>
      </c>
      <c r="F31" s="420"/>
      <c r="G31" s="464"/>
      <c r="H31" s="465"/>
      <c r="I31" s="422"/>
      <c r="J31" s="466"/>
      <c r="K31" s="465"/>
      <c r="L31" s="467"/>
      <c r="M31" s="422"/>
      <c r="N31" s="191"/>
      <c r="O31" s="416"/>
      <c r="P31" s="422"/>
      <c r="Q31" s="191"/>
    </row>
    <row r="32" spans="2:17" x14ac:dyDescent="0.3">
      <c r="B32" s="417">
        <v>38961</v>
      </c>
      <c r="C32" s="461">
        <v>13080</v>
      </c>
      <c r="D32" s="461">
        <v>13080</v>
      </c>
      <c r="F32" s="420"/>
      <c r="G32" s="464"/>
      <c r="H32" s="465"/>
      <c r="I32" s="422"/>
      <c r="J32" s="466"/>
      <c r="K32" s="465"/>
      <c r="L32" s="467"/>
      <c r="M32" s="422"/>
      <c r="N32" s="191"/>
      <c r="O32" s="416"/>
      <c r="P32" s="422"/>
      <c r="Q32" s="191"/>
    </row>
    <row r="33" spans="2:17" x14ac:dyDescent="0.3">
      <c r="B33" s="417">
        <v>39052</v>
      </c>
      <c r="C33" s="461">
        <v>14510</v>
      </c>
      <c r="D33" s="461">
        <v>14510</v>
      </c>
      <c r="F33" s="420"/>
      <c r="G33" s="464"/>
      <c r="H33" s="465"/>
      <c r="I33" s="422"/>
      <c r="J33" s="466"/>
      <c r="K33" s="465"/>
      <c r="L33" s="467"/>
      <c r="M33" s="422"/>
      <c r="N33" s="191"/>
      <c r="O33" s="416"/>
      <c r="P33" s="422"/>
      <c r="Q33" s="191"/>
    </row>
    <row r="34" spans="2:17" x14ac:dyDescent="0.3">
      <c r="B34" s="417">
        <v>39142</v>
      </c>
      <c r="C34" s="461">
        <v>12330</v>
      </c>
      <c r="D34" s="461">
        <v>12330</v>
      </c>
      <c r="F34" s="420"/>
      <c r="G34" s="464"/>
      <c r="H34" s="465"/>
      <c r="I34" s="422"/>
      <c r="J34" s="466"/>
      <c r="K34" s="465"/>
      <c r="L34" s="467"/>
      <c r="M34" s="422"/>
      <c r="N34" s="191"/>
      <c r="O34" s="416"/>
      <c r="P34" s="422"/>
      <c r="Q34" s="191"/>
    </row>
    <row r="35" spans="2:17" x14ac:dyDescent="0.3">
      <c r="B35" s="417">
        <v>39234</v>
      </c>
      <c r="C35" s="461">
        <v>10430</v>
      </c>
      <c r="D35" s="461">
        <v>10430</v>
      </c>
      <c r="F35" s="420"/>
      <c r="G35" s="464"/>
      <c r="H35" s="465"/>
      <c r="I35" s="422"/>
      <c r="J35" s="466"/>
      <c r="K35" s="465"/>
      <c r="L35" s="467"/>
      <c r="M35" s="422"/>
      <c r="N35" s="191"/>
      <c r="O35" s="416"/>
      <c r="P35" s="422"/>
      <c r="Q35" s="191"/>
    </row>
    <row r="36" spans="2:17" x14ac:dyDescent="0.3">
      <c r="B36" s="417">
        <v>39326</v>
      </c>
      <c r="C36" s="461">
        <v>8370</v>
      </c>
      <c r="D36" s="461">
        <v>8370</v>
      </c>
      <c r="F36" s="420"/>
      <c r="G36" s="464"/>
      <c r="H36" s="465"/>
      <c r="I36" s="422"/>
      <c r="J36" s="466"/>
      <c r="K36" s="465"/>
      <c r="L36" s="467"/>
      <c r="M36" s="422"/>
      <c r="N36" s="191"/>
      <c r="O36" s="416"/>
      <c r="P36" s="422"/>
      <c r="Q36" s="191"/>
    </row>
    <row r="37" spans="2:17" x14ac:dyDescent="0.3">
      <c r="B37" s="417">
        <v>39417</v>
      </c>
      <c r="C37" s="461">
        <v>5390</v>
      </c>
      <c r="D37" s="461">
        <v>5390</v>
      </c>
      <c r="F37" s="420"/>
      <c r="G37" s="464"/>
      <c r="H37" s="465"/>
      <c r="I37" s="422"/>
      <c r="J37" s="466"/>
      <c r="K37" s="465"/>
      <c r="L37" s="467"/>
      <c r="M37" s="422"/>
      <c r="N37" s="191"/>
      <c r="O37" s="416"/>
      <c r="P37" s="422"/>
      <c r="Q37" s="191"/>
    </row>
    <row r="38" spans="2:17" x14ac:dyDescent="0.3">
      <c r="B38" s="417">
        <v>39508</v>
      </c>
      <c r="C38" s="461">
        <v>4740</v>
      </c>
      <c r="D38" s="461">
        <v>4740</v>
      </c>
      <c r="F38" s="420"/>
      <c r="G38" s="464"/>
      <c r="H38" s="465"/>
      <c r="I38" s="422"/>
      <c r="J38" s="466"/>
      <c r="K38" s="465"/>
      <c r="L38" s="467"/>
      <c r="M38" s="422"/>
      <c r="N38" s="191"/>
      <c r="O38" s="416"/>
      <c r="P38" s="422"/>
      <c r="Q38" s="191"/>
    </row>
    <row r="39" spans="2:17" x14ac:dyDescent="0.3">
      <c r="B39" s="417">
        <v>39600</v>
      </c>
      <c r="C39" s="461">
        <v>5280</v>
      </c>
      <c r="D39" s="461">
        <v>5280</v>
      </c>
      <c r="F39" s="420"/>
      <c r="G39" s="464"/>
      <c r="H39" s="465"/>
      <c r="I39" s="422"/>
      <c r="J39" s="466"/>
      <c r="K39" s="465"/>
      <c r="L39" s="467"/>
      <c r="M39" s="422"/>
      <c r="N39" s="191"/>
      <c r="O39" s="416"/>
      <c r="P39" s="422"/>
      <c r="Q39" s="191"/>
    </row>
    <row r="40" spans="2:17" x14ac:dyDescent="0.3">
      <c r="B40" s="417">
        <v>39692</v>
      </c>
      <c r="C40" s="367">
        <v>4620</v>
      </c>
      <c r="D40" s="367">
        <v>4620</v>
      </c>
      <c r="E40" s="424"/>
      <c r="F40" s="420"/>
      <c r="G40" s="464"/>
      <c r="H40" s="465"/>
      <c r="I40" s="422"/>
      <c r="J40" s="466"/>
      <c r="K40" s="465"/>
      <c r="L40" s="467"/>
      <c r="M40" s="422"/>
      <c r="N40" s="191"/>
      <c r="O40" s="416"/>
      <c r="P40" s="422"/>
      <c r="Q40" s="191"/>
    </row>
    <row r="41" spans="2:17" x14ac:dyDescent="0.3">
      <c r="B41" s="417">
        <v>39783</v>
      </c>
      <c r="C41" s="367">
        <v>4000</v>
      </c>
      <c r="D41" s="367">
        <v>4000</v>
      </c>
      <c r="E41" s="424"/>
      <c r="F41" s="420"/>
      <c r="G41" s="464"/>
      <c r="H41" s="465"/>
      <c r="I41" s="422"/>
      <c r="J41" s="466"/>
      <c r="K41" s="465"/>
      <c r="L41" s="467"/>
      <c r="M41" s="422"/>
      <c r="N41" s="191"/>
      <c r="O41" s="416"/>
      <c r="P41" s="422"/>
      <c r="Q41" s="191"/>
    </row>
    <row r="42" spans="2:17" x14ac:dyDescent="0.3">
      <c r="B42" s="417">
        <v>39873</v>
      </c>
      <c r="C42" s="367">
        <v>7170</v>
      </c>
      <c r="D42" s="367">
        <v>7170</v>
      </c>
      <c r="E42" s="424"/>
      <c r="F42" s="420"/>
      <c r="G42" s="464"/>
      <c r="H42" s="465"/>
      <c r="I42" s="422"/>
      <c r="J42" s="466"/>
      <c r="K42" s="465"/>
      <c r="L42" s="467"/>
      <c r="M42" s="422"/>
      <c r="N42" s="191"/>
      <c r="O42" s="416"/>
      <c r="P42" s="422"/>
      <c r="Q42" s="191"/>
    </row>
    <row r="43" spans="2:17" x14ac:dyDescent="0.3">
      <c r="B43" s="417">
        <v>39965</v>
      </c>
      <c r="C43" s="367">
        <v>12130</v>
      </c>
      <c r="D43" s="367">
        <v>12130</v>
      </c>
      <c r="E43" s="424"/>
      <c r="F43" s="420"/>
      <c r="G43" s="464"/>
      <c r="H43" s="465"/>
      <c r="I43" s="422"/>
      <c r="J43" s="466"/>
      <c r="K43" s="465"/>
      <c r="L43" s="467"/>
      <c r="M43" s="422"/>
      <c r="N43" s="191"/>
      <c r="O43" s="416"/>
      <c r="P43" s="422"/>
      <c r="Q43" s="191"/>
    </row>
    <row r="44" spans="2:17" x14ac:dyDescent="0.3">
      <c r="B44" s="417">
        <v>40057</v>
      </c>
      <c r="C44" s="367">
        <v>16910</v>
      </c>
      <c r="D44" s="367">
        <v>16910</v>
      </c>
      <c r="E44" s="424"/>
      <c r="F44" s="420"/>
      <c r="G44" s="464"/>
      <c r="H44" s="465"/>
      <c r="I44" s="422"/>
      <c r="J44" s="466"/>
      <c r="K44" s="465"/>
      <c r="L44" s="467"/>
      <c r="M44" s="422"/>
      <c r="N44" s="191"/>
      <c r="O44" s="416"/>
      <c r="P44" s="422"/>
      <c r="Q44" s="191"/>
    </row>
    <row r="45" spans="2:17" x14ac:dyDescent="0.3">
      <c r="B45" s="417">
        <v>40148</v>
      </c>
      <c r="C45" s="367">
        <v>21710</v>
      </c>
      <c r="D45" s="367">
        <v>21710</v>
      </c>
      <c r="E45" s="424"/>
      <c r="F45" s="420"/>
      <c r="G45" s="464"/>
      <c r="H45" s="465"/>
      <c r="I45" s="422"/>
      <c r="J45" s="466"/>
      <c r="K45" s="465"/>
      <c r="L45" s="467"/>
      <c r="M45" s="422"/>
      <c r="N45" s="191"/>
      <c r="O45" s="416"/>
      <c r="P45" s="422"/>
      <c r="Q45" s="191"/>
    </row>
    <row r="46" spans="2:17" x14ac:dyDescent="0.3">
      <c r="B46" s="417">
        <v>40238</v>
      </c>
      <c r="C46" s="367">
        <v>21510</v>
      </c>
      <c r="D46" s="367">
        <v>21510</v>
      </c>
      <c r="F46" s="420"/>
      <c r="G46" s="191"/>
      <c r="H46" s="465"/>
      <c r="I46" s="422"/>
      <c r="J46" s="466"/>
      <c r="K46" s="465"/>
      <c r="L46" s="467"/>
      <c r="M46" s="416"/>
      <c r="N46" s="416"/>
      <c r="O46" s="416"/>
      <c r="P46" s="416"/>
      <c r="Q46" s="416"/>
    </row>
    <row r="47" spans="2:17" x14ac:dyDescent="0.3">
      <c r="B47" s="417">
        <v>40330</v>
      </c>
      <c r="C47" s="367">
        <v>16510</v>
      </c>
      <c r="D47" s="367">
        <v>16510</v>
      </c>
      <c r="F47" s="468"/>
      <c r="H47" s="274"/>
      <c r="J47" s="469"/>
      <c r="K47" s="274"/>
      <c r="L47" s="467"/>
    </row>
    <row r="48" spans="2:17" x14ac:dyDescent="0.3">
      <c r="B48" s="417">
        <v>40422</v>
      </c>
      <c r="C48" s="367">
        <v>13680</v>
      </c>
      <c r="D48" s="367">
        <v>13680</v>
      </c>
      <c r="F48" s="468"/>
      <c r="H48" s="274"/>
      <c r="J48" s="469"/>
      <c r="K48" s="274"/>
      <c r="L48" s="467"/>
    </row>
    <row r="49" spans="2:11" x14ac:dyDescent="0.3">
      <c r="B49" s="417">
        <v>40513</v>
      </c>
      <c r="C49" s="367">
        <v>9920</v>
      </c>
      <c r="D49" s="367">
        <v>9920</v>
      </c>
      <c r="F49" s="468"/>
      <c r="H49" s="274"/>
      <c r="K49" s="274"/>
    </row>
    <row r="50" spans="2:11" x14ac:dyDescent="0.3">
      <c r="B50" s="417">
        <v>40603</v>
      </c>
      <c r="C50" s="367">
        <v>6510</v>
      </c>
      <c r="D50" s="367">
        <v>6510</v>
      </c>
      <c r="F50" s="468"/>
      <c r="H50" s="274"/>
      <c r="K50" s="274"/>
    </row>
    <row r="51" spans="2:11" x14ac:dyDescent="0.3">
      <c r="B51" s="417">
        <v>40695</v>
      </c>
      <c r="C51" s="367">
        <v>4140</v>
      </c>
      <c r="D51" s="367">
        <v>4140</v>
      </c>
      <c r="F51" s="468"/>
      <c r="H51" s="274"/>
      <c r="K51" s="274"/>
    </row>
    <row r="52" spans="2:11" x14ac:dyDescent="0.3">
      <c r="B52" s="417">
        <v>40787</v>
      </c>
      <c r="C52" s="367">
        <v>720</v>
      </c>
      <c r="D52" s="367">
        <v>720</v>
      </c>
      <c r="F52" s="468"/>
      <c r="H52" s="274"/>
      <c r="K52" s="274"/>
    </row>
    <row r="53" spans="2:11" x14ac:dyDescent="0.3">
      <c r="B53" s="417">
        <v>40878</v>
      </c>
      <c r="C53" s="367">
        <v>-2080</v>
      </c>
      <c r="D53" s="367">
        <v>-2080</v>
      </c>
      <c r="F53" s="468"/>
      <c r="H53" s="274"/>
      <c r="K53" s="274"/>
    </row>
    <row r="54" spans="2:11" x14ac:dyDescent="0.3">
      <c r="B54" s="417">
        <v>40969</v>
      </c>
      <c r="C54" s="367">
        <v>-3440</v>
      </c>
      <c r="D54" s="367">
        <v>-3440</v>
      </c>
      <c r="F54" s="468"/>
      <c r="H54" s="274"/>
      <c r="K54" s="274"/>
    </row>
    <row r="55" spans="2:11" x14ac:dyDescent="0.3">
      <c r="B55" s="417">
        <v>41061</v>
      </c>
      <c r="C55" s="367">
        <v>-3230</v>
      </c>
      <c r="D55" s="367">
        <v>-3230</v>
      </c>
      <c r="F55" s="468"/>
      <c r="H55" s="274"/>
      <c r="K55" s="274"/>
    </row>
    <row r="56" spans="2:11" x14ac:dyDescent="0.3">
      <c r="B56" s="417">
        <v>41153</v>
      </c>
      <c r="C56" s="367">
        <v>-3210</v>
      </c>
      <c r="D56" s="367">
        <v>-3210</v>
      </c>
      <c r="F56" s="468"/>
      <c r="H56" s="274"/>
      <c r="K56" s="274"/>
    </row>
    <row r="57" spans="2:11" x14ac:dyDescent="0.3">
      <c r="B57" s="417">
        <v>41244</v>
      </c>
      <c r="C57" s="367">
        <v>-1080</v>
      </c>
      <c r="D57" s="367">
        <v>-1080</v>
      </c>
      <c r="F57" s="468"/>
      <c r="H57" s="274"/>
      <c r="K57" s="274"/>
    </row>
    <row r="58" spans="2:11" x14ac:dyDescent="0.3">
      <c r="B58" s="417">
        <v>41334</v>
      </c>
      <c r="C58" s="367">
        <v>2130</v>
      </c>
      <c r="D58" s="367">
        <v>2130</v>
      </c>
      <c r="F58" s="468"/>
      <c r="H58" s="274"/>
      <c r="K58" s="274"/>
    </row>
    <row r="59" spans="2:11" x14ac:dyDescent="0.3">
      <c r="B59" s="417">
        <v>41426</v>
      </c>
      <c r="C59" s="367">
        <v>8110</v>
      </c>
      <c r="D59" s="367">
        <v>8110</v>
      </c>
      <c r="F59" s="468"/>
      <c r="H59" s="274"/>
      <c r="K59" s="274"/>
    </row>
    <row r="60" spans="2:11" x14ac:dyDescent="0.3">
      <c r="B60" s="417">
        <v>41518</v>
      </c>
      <c r="C60" s="367">
        <v>15560</v>
      </c>
      <c r="D60" s="367">
        <v>15560</v>
      </c>
      <c r="F60" s="468"/>
      <c r="H60" s="274"/>
      <c r="K60" s="274"/>
    </row>
    <row r="61" spans="2:11" x14ac:dyDescent="0.3">
      <c r="B61" s="417">
        <v>41609</v>
      </c>
      <c r="C61" s="367">
        <v>23210</v>
      </c>
      <c r="D61" s="367">
        <v>23210</v>
      </c>
      <c r="F61" s="468"/>
      <c r="H61" s="274"/>
      <c r="K61" s="274"/>
    </row>
    <row r="62" spans="2:11" x14ac:dyDescent="0.3">
      <c r="B62" s="417">
        <v>41699</v>
      </c>
      <c r="C62" s="367">
        <v>31430</v>
      </c>
      <c r="D62" s="367">
        <v>31430</v>
      </c>
      <c r="F62" s="468"/>
      <c r="H62" s="274"/>
      <c r="K62" s="274"/>
    </row>
    <row r="63" spans="2:11" x14ac:dyDescent="0.3">
      <c r="B63" s="417">
        <v>41791</v>
      </c>
      <c r="C63" s="367">
        <v>38570</v>
      </c>
      <c r="D63" s="367">
        <v>38570</v>
      </c>
      <c r="F63" s="468"/>
      <c r="H63" s="274"/>
      <c r="K63" s="274"/>
    </row>
    <row r="64" spans="2:11" x14ac:dyDescent="0.3">
      <c r="B64" s="417">
        <v>41883</v>
      </c>
      <c r="C64" s="367">
        <v>45700</v>
      </c>
      <c r="D64" s="367">
        <v>45700</v>
      </c>
      <c r="F64" s="468"/>
      <c r="H64" s="274"/>
      <c r="K64" s="274"/>
    </row>
    <row r="65" spans="2:11" x14ac:dyDescent="0.3">
      <c r="B65" s="417">
        <v>41974</v>
      </c>
      <c r="C65" s="367">
        <v>51210</v>
      </c>
      <c r="D65" s="367">
        <v>51210</v>
      </c>
      <c r="F65" s="468"/>
      <c r="H65" s="274"/>
      <c r="K65" s="274"/>
    </row>
    <row r="66" spans="2:11" x14ac:dyDescent="0.3">
      <c r="B66" s="417">
        <v>42064</v>
      </c>
      <c r="C66" s="367">
        <v>55820</v>
      </c>
      <c r="D66" s="367">
        <v>55820</v>
      </c>
      <c r="F66" s="468"/>
      <c r="H66" s="274"/>
      <c r="K66" s="274"/>
    </row>
    <row r="67" spans="2:11" x14ac:dyDescent="0.3">
      <c r="B67" s="417">
        <v>42156</v>
      </c>
      <c r="C67" s="367">
        <v>58390</v>
      </c>
      <c r="D67" s="367">
        <v>58390</v>
      </c>
      <c r="F67" s="468"/>
      <c r="H67" s="274"/>
      <c r="K67" s="274"/>
    </row>
    <row r="68" spans="2:11" x14ac:dyDescent="0.3">
      <c r="B68" s="417">
        <v>42248</v>
      </c>
      <c r="C68" s="367">
        <v>61290</v>
      </c>
      <c r="D68" s="367">
        <v>61290</v>
      </c>
      <c r="F68" s="468"/>
      <c r="H68" s="274"/>
      <c r="K68" s="274"/>
    </row>
    <row r="69" spans="2:11" x14ac:dyDescent="0.3">
      <c r="B69" s="417">
        <v>42339</v>
      </c>
      <c r="C69" s="367">
        <v>64890</v>
      </c>
      <c r="D69" s="367">
        <v>64890</v>
      </c>
      <c r="F69" s="468"/>
      <c r="H69" s="274"/>
      <c r="K69" s="274"/>
    </row>
    <row r="70" spans="2:11" x14ac:dyDescent="0.3">
      <c r="B70" s="417">
        <v>42430</v>
      </c>
      <c r="C70" s="367">
        <v>67190</v>
      </c>
      <c r="D70" s="367">
        <v>67190</v>
      </c>
      <c r="F70" s="468"/>
      <c r="H70" s="274"/>
      <c r="K70" s="274"/>
    </row>
    <row r="71" spans="2:11" x14ac:dyDescent="0.3">
      <c r="B71" s="417">
        <v>42522</v>
      </c>
      <c r="C71" s="367">
        <v>69030</v>
      </c>
      <c r="D71" s="367">
        <v>69030</v>
      </c>
      <c r="F71" s="468"/>
      <c r="H71" s="274"/>
      <c r="K71" s="274"/>
    </row>
    <row r="72" spans="2:11" x14ac:dyDescent="0.3">
      <c r="B72" s="417">
        <v>42614</v>
      </c>
      <c r="C72" s="367">
        <v>69930</v>
      </c>
      <c r="D72" s="367">
        <v>69930</v>
      </c>
      <c r="F72" s="468"/>
      <c r="H72" s="274"/>
      <c r="K72" s="274"/>
    </row>
    <row r="73" spans="2:11" x14ac:dyDescent="0.3">
      <c r="B73" s="417">
        <v>42705</v>
      </c>
      <c r="C73" s="367">
        <v>70370</v>
      </c>
      <c r="D73" s="367">
        <v>70370</v>
      </c>
      <c r="F73" s="468"/>
      <c r="H73" s="274"/>
      <c r="K73" s="274"/>
    </row>
    <row r="74" spans="2:11" x14ac:dyDescent="0.3">
      <c r="B74" s="417">
        <v>42795</v>
      </c>
      <c r="C74" s="367">
        <v>71450</v>
      </c>
      <c r="D74" s="367">
        <v>71450</v>
      </c>
      <c r="F74" s="468"/>
      <c r="H74" s="274"/>
      <c r="K74" s="274"/>
    </row>
    <row r="75" spans="2:11" x14ac:dyDescent="0.3">
      <c r="B75" s="417">
        <v>42887</v>
      </c>
      <c r="C75" s="367">
        <v>72450</v>
      </c>
      <c r="D75" s="367">
        <v>72450</v>
      </c>
      <c r="F75" s="468"/>
      <c r="H75" s="274"/>
      <c r="K75" s="274"/>
    </row>
    <row r="76" spans="2:11" x14ac:dyDescent="0.3">
      <c r="B76" s="417">
        <v>42979</v>
      </c>
      <c r="C76" s="423">
        <v>71040</v>
      </c>
      <c r="D76" s="423">
        <v>71040</v>
      </c>
      <c r="F76" s="468"/>
      <c r="H76" s="274"/>
      <c r="K76" s="274"/>
    </row>
    <row r="77" spans="2:11" x14ac:dyDescent="0.3">
      <c r="B77" s="417">
        <v>43070</v>
      </c>
      <c r="C77" s="423">
        <v>69930</v>
      </c>
      <c r="D77" s="423">
        <v>69930</v>
      </c>
      <c r="F77" s="468"/>
      <c r="H77" s="274"/>
      <c r="K77" s="274"/>
    </row>
    <row r="78" spans="2:11" x14ac:dyDescent="0.3">
      <c r="B78" s="417">
        <v>43160</v>
      </c>
      <c r="C78" s="470">
        <v>68120</v>
      </c>
      <c r="D78" s="423">
        <v>67297</v>
      </c>
      <c r="F78" s="468"/>
      <c r="H78" s="274"/>
      <c r="K78" s="274"/>
    </row>
    <row r="79" spans="2:11" x14ac:dyDescent="0.3">
      <c r="B79" s="417">
        <v>43252</v>
      </c>
      <c r="C79" s="470">
        <v>65740</v>
      </c>
      <c r="D79" s="423">
        <v>66175</v>
      </c>
      <c r="F79" s="468"/>
      <c r="H79" s="274"/>
      <c r="K79" s="274"/>
    </row>
    <row r="80" spans="2:11" x14ac:dyDescent="0.3">
      <c r="B80" s="417">
        <v>43344</v>
      </c>
      <c r="C80" s="470">
        <v>64042</v>
      </c>
      <c r="D80" s="423">
        <v>66177</v>
      </c>
      <c r="F80" s="468"/>
      <c r="H80" s="274"/>
      <c r="K80" s="274"/>
    </row>
    <row r="81" spans="2:11" x14ac:dyDescent="0.3">
      <c r="B81" s="417">
        <v>43435</v>
      </c>
      <c r="C81" s="470">
        <v>60535</v>
      </c>
      <c r="D81" s="423">
        <v>65976</v>
      </c>
      <c r="F81" s="468"/>
      <c r="H81" s="274"/>
      <c r="K81" s="274"/>
    </row>
    <row r="82" spans="2:11" x14ac:dyDescent="0.3">
      <c r="B82" s="417">
        <v>43525</v>
      </c>
      <c r="C82" s="470">
        <v>56435</v>
      </c>
      <c r="D82" s="423">
        <v>63415</v>
      </c>
      <c r="F82" s="468"/>
      <c r="H82" s="274"/>
      <c r="K82" s="274"/>
    </row>
    <row r="83" spans="2:11" x14ac:dyDescent="0.3">
      <c r="B83" s="417">
        <v>43617</v>
      </c>
      <c r="C83" s="470">
        <v>52415</v>
      </c>
      <c r="D83" s="423">
        <v>60619</v>
      </c>
      <c r="F83" s="468"/>
      <c r="H83" s="274"/>
      <c r="K83" s="274"/>
    </row>
    <row r="84" spans="2:11" x14ac:dyDescent="0.3">
      <c r="B84" s="417">
        <v>43709</v>
      </c>
      <c r="C84" s="461">
        <v>48403</v>
      </c>
      <c r="D84" s="367">
        <v>57933</v>
      </c>
      <c r="F84" s="468"/>
      <c r="H84" s="274"/>
      <c r="K84" s="274"/>
    </row>
    <row r="85" spans="2:11" x14ac:dyDescent="0.3">
      <c r="B85" s="417">
        <v>43800</v>
      </c>
      <c r="C85" s="461">
        <v>44400</v>
      </c>
      <c r="D85" s="367">
        <v>55611</v>
      </c>
      <c r="F85" s="468"/>
      <c r="H85" s="274"/>
      <c r="K85" s="274"/>
    </row>
    <row r="86" spans="2:11" x14ac:dyDescent="0.3">
      <c r="B86" s="417">
        <v>43891</v>
      </c>
      <c r="C86" s="461">
        <v>40900</v>
      </c>
      <c r="D86" s="367">
        <v>53729</v>
      </c>
      <c r="F86" s="468"/>
      <c r="H86" s="274"/>
      <c r="K86" s="274"/>
    </row>
    <row r="87" spans="2:11" x14ac:dyDescent="0.3">
      <c r="B87" s="417">
        <v>43983</v>
      </c>
      <c r="C87" s="461">
        <v>37900</v>
      </c>
      <c r="D87" s="367">
        <v>52185</v>
      </c>
      <c r="F87" s="468"/>
      <c r="H87" s="274"/>
      <c r="K87" s="274"/>
    </row>
    <row r="88" spans="2:11" x14ac:dyDescent="0.3">
      <c r="B88" s="417">
        <v>44075</v>
      </c>
      <c r="C88" s="461">
        <v>35500</v>
      </c>
      <c r="D88" s="367">
        <v>50859</v>
      </c>
      <c r="F88" s="468"/>
      <c r="H88" s="274"/>
      <c r="K88" s="274"/>
    </row>
    <row r="89" spans="2:11" x14ac:dyDescent="0.3">
      <c r="B89" s="417">
        <v>44166</v>
      </c>
      <c r="C89" s="461">
        <v>33600</v>
      </c>
      <c r="D89" s="367">
        <v>49727</v>
      </c>
      <c r="F89" s="468"/>
      <c r="H89" s="274"/>
      <c r="K89" s="274"/>
    </row>
    <row r="90" spans="2:11" x14ac:dyDescent="0.3">
      <c r="B90" s="417">
        <v>44256</v>
      </c>
      <c r="C90" s="461">
        <v>31700</v>
      </c>
      <c r="D90" s="367">
        <v>48752</v>
      </c>
      <c r="F90" s="468"/>
      <c r="H90" s="274"/>
      <c r="K90" s="274"/>
    </row>
    <row r="91" spans="2:11" x14ac:dyDescent="0.3">
      <c r="B91" s="417">
        <v>44348</v>
      </c>
      <c r="C91" s="461">
        <v>29800</v>
      </c>
      <c r="D91" s="367">
        <v>47886</v>
      </c>
      <c r="F91" s="468"/>
      <c r="H91" s="274"/>
      <c r="K91" s="274"/>
    </row>
    <row r="92" spans="2:11" x14ac:dyDescent="0.3">
      <c r="B92" s="417">
        <v>44440</v>
      </c>
      <c r="C92" s="461">
        <v>27850</v>
      </c>
      <c r="D92" s="367">
        <v>47082</v>
      </c>
      <c r="F92" s="468"/>
      <c r="H92" s="274"/>
      <c r="K92" s="274"/>
    </row>
    <row r="93" spans="2:11" x14ac:dyDescent="0.3">
      <c r="B93" s="417">
        <v>44531</v>
      </c>
      <c r="C93" s="461">
        <v>26400</v>
      </c>
      <c r="D93" s="367">
        <v>46317</v>
      </c>
      <c r="F93" s="468"/>
      <c r="H93" s="274"/>
      <c r="K93" s="274"/>
    </row>
    <row r="94" spans="2:11" x14ac:dyDescent="0.3">
      <c r="B94" s="417">
        <v>44621</v>
      </c>
      <c r="C94" s="471">
        <v>25450</v>
      </c>
      <c r="D94" s="343">
        <v>45591</v>
      </c>
      <c r="F94" s="468"/>
      <c r="H94" s="274"/>
      <c r="K94" s="274"/>
    </row>
    <row r="95" spans="2:11" x14ac:dyDescent="0.3">
      <c r="B95" s="417">
        <v>44713</v>
      </c>
      <c r="C95" s="471">
        <v>25000</v>
      </c>
      <c r="D95" s="343">
        <v>44920</v>
      </c>
      <c r="F95" s="468"/>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Q73"/>
  <sheetViews>
    <sheetView showGridLines="0" zoomScaleNormal="100" workbookViewId="0">
      <selection activeCell="G9" sqref="G9"/>
    </sheetView>
  </sheetViews>
  <sheetFormatPr defaultColWidth="10.28515625" defaultRowHeight="16.5" x14ac:dyDescent="0.3"/>
  <cols>
    <col min="1" max="1" width="2.28515625" style="343" customWidth="1"/>
    <col min="2" max="2" width="8.85546875" style="343" customWidth="1"/>
    <col min="3" max="3" width="22.7109375" style="471" bestFit="1" customWidth="1"/>
    <col min="4" max="4" width="18.28515625" style="343" customWidth="1"/>
    <col min="5" max="16384" width="10.28515625" style="343"/>
  </cols>
  <sheetData>
    <row r="1" spans="2:17" x14ac:dyDescent="0.3">
      <c r="B1" s="27" t="s">
        <v>401</v>
      </c>
      <c r="C1" s="458"/>
      <c r="D1" s="27"/>
      <c r="F1" s="416"/>
      <c r="G1" s="416"/>
      <c r="H1" s="416"/>
      <c r="I1" s="416"/>
      <c r="J1" s="416"/>
    </row>
    <row r="2" spans="2:17" x14ac:dyDescent="0.3">
      <c r="B2" s="61" t="s">
        <v>371</v>
      </c>
      <c r="C2" s="459"/>
      <c r="D2" s="61"/>
      <c r="F2" s="415"/>
      <c r="G2" s="415"/>
      <c r="H2" s="191"/>
      <c r="I2" s="415"/>
      <c r="J2" s="415"/>
      <c r="K2" s="416"/>
      <c r="L2" s="416"/>
      <c r="M2" s="416"/>
      <c r="N2" s="416"/>
      <c r="O2" s="416"/>
      <c r="P2" s="416"/>
      <c r="Q2" s="416"/>
    </row>
    <row r="3" spans="2:17" x14ac:dyDescent="0.3">
      <c r="B3" s="30"/>
      <c r="C3" s="460"/>
      <c r="D3" s="30"/>
      <c r="F3" s="422"/>
      <c r="G3" s="191"/>
      <c r="H3" s="191"/>
      <c r="I3" s="422"/>
      <c r="J3" s="191"/>
      <c r="K3" s="416"/>
      <c r="L3" s="416"/>
      <c r="M3" s="416"/>
      <c r="N3" s="416"/>
      <c r="O3" s="416"/>
      <c r="P3" s="416"/>
      <c r="Q3" s="416"/>
    </row>
    <row r="4" spans="2:17" x14ac:dyDescent="0.3">
      <c r="B4" s="362"/>
      <c r="C4" s="461"/>
      <c r="D4" s="362"/>
      <c r="F4" s="422"/>
      <c r="G4" s="191"/>
      <c r="H4" s="191"/>
      <c r="I4" s="422"/>
      <c r="J4" s="191"/>
      <c r="K4" s="416"/>
      <c r="L4" s="416"/>
      <c r="M4" s="416"/>
      <c r="N4" s="416"/>
      <c r="O4" s="416"/>
      <c r="P4" s="416"/>
      <c r="Q4" s="416"/>
    </row>
    <row r="5" spans="2:17" x14ac:dyDescent="0.3">
      <c r="B5" s="362"/>
      <c r="C5" s="462" t="s">
        <v>103</v>
      </c>
      <c r="D5" s="463" t="s">
        <v>355</v>
      </c>
      <c r="F5" s="422"/>
      <c r="G5" s="191"/>
      <c r="H5" s="191"/>
      <c r="I5" s="422"/>
      <c r="J5" s="191"/>
      <c r="K5" s="416"/>
      <c r="L5" s="416"/>
      <c r="M5" s="415"/>
      <c r="N5" s="415"/>
      <c r="O5" s="416"/>
      <c r="P5" s="415"/>
      <c r="Q5" s="415"/>
    </row>
    <row r="6" spans="2:17" x14ac:dyDescent="0.3">
      <c r="B6" s="417">
        <v>38596</v>
      </c>
      <c r="C6" s="367">
        <v>7.0492756760148003</v>
      </c>
      <c r="D6" s="367">
        <v>7.0492756760148003</v>
      </c>
      <c r="F6" s="464"/>
      <c r="G6" s="464"/>
      <c r="H6" s="465"/>
      <c r="I6" s="422"/>
      <c r="J6" s="466"/>
      <c r="K6" s="465"/>
      <c r="L6" s="467"/>
      <c r="M6" s="422"/>
      <c r="N6" s="191"/>
      <c r="O6" s="416"/>
      <c r="P6" s="422"/>
      <c r="Q6" s="191"/>
    </row>
    <row r="7" spans="2:17" x14ac:dyDescent="0.3">
      <c r="B7" s="417">
        <v>38687</v>
      </c>
      <c r="C7" s="367">
        <v>7.4910606060606</v>
      </c>
      <c r="D7" s="367">
        <v>7.4910606060606</v>
      </c>
      <c r="F7" s="464"/>
      <c r="G7" s="464"/>
      <c r="H7" s="465"/>
      <c r="I7" s="422"/>
      <c r="J7" s="466"/>
      <c r="K7" s="465"/>
      <c r="L7" s="467"/>
      <c r="M7" s="422"/>
      <c r="N7" s="191"/>
      <c r="O7" s="416"/>
      <c r="P7" s="422"/>
      <c r="Q7" s="191"/>
    </row>
    <row r="8" spans="2:17" x14ac:dyDescent="0.3">
      <c r="B8" s="417">
        <v>38777</v>
      </c>
      <c r="C8" s="367">
        <v>7.5525301296720002</v>
      </c>
      <c r="D8" s="367">
        <v>7.5525301296720002</v>
      </c>
      <c r="F8" s="464"/>
      <c r="G8" s="464"/>
      <c r="H8" s="465"/>
      <c r="I8" s="422"/>
      <c r="J8" s="466"/>
      <c r="K8" s="465"/>
      <c r="L8" s="467"/>
      <c r="M8" s="422"/>
      <c r="N8" s="191"/>
      <c r="O8" s="416"/>
      <c r="P8" s="422"/>
      <c r="Q8" s="191"/>
    </row>
    <row r="9" spans="2:17" x14ac:dyDescent="0.3">
      <c r="B9" s="417">
        <v>38869</v>
      </c>
      <c r="C9" s="367">
        <v>7.4772682986237902</v>
      </c>
      <c r="D9" s="367">
        <v>7.4772682986237902</v>
      </c>
      <c r="F9" s="464"/>
      <c r="G9" s="464"/>
      <c r="H9" s="465"/>
      <c r="I9" s="422"/>
      <c r="J9" s="466"/>
      <c r="K9" s="465"/>
      <c r="L9" s="467"/>
      <c r="M9" s="422"/>
      <c r="N9" s="191"/>
      <c r="O9" s="416"/>
      <c r="P9" s="422"/>
      <c r="Q9" s="191"/>
    </row>
    <row r="10" spans="2:17" x14ac:dyDescent="0.3">
      <c r="B10" s="417">
        <v>38961</v>
      </c>
      <c r="C10" s="367">
        <v>7.5116149068322899</v>
      </c>
      <c r="D10" s="367">
        <v>7.5116149068322899</v>
      </c>
      <c r="F10" s="464"/>
      <c r="G10" s="464"/>
      <c r="H10" s="465"/>
      <c r="I10" s="422"/>
      <c r="J10" s="466"/>
      <c r="K10" s="465"/>
      <c r="L10" s="467"/>
      <c r="M10" s="422"/>
      <c r="N10" s="191"/>
      <c r="O10" s="416"/>
      <c r="P10" s="422"/>
      <c r="Q10" s="191"/>
    </row>
    <row r="11" spans="2:17" x14ac:dyDescent="0.3">
      <c r="B11" s="417">
        <v>39052</v>
      </c>
      <c r="C11" s="367">
        <v>7.6443191311612297</v>
      </c>
      <c r="D11" s="367">
        <v>7.6443191311612297</v>
      </c>
      <c r="F11" s="464"/>
      <c r="G11" s="464"/>
      <c r="H11" s="465"/>
      <c r="I11" s="422"/>
      <c r="J11" s="466"/>
      <c r="K11" s="465"/>
      <c r="L11" s="467"/>
      <c r="M11" s="422"/>
      <c r="N11" s="191"/>
      <c r="O11" s="416"/>
      <c r="P11" s="422"/>
      <c r="Q11" s="191"/>
    </row>
    <row r="12" spans="2:17" x14ac:dyDescent="0.3">
      <c r="B12" s="417">
        <v>39142</v>
      </c>
      <c r="C12" s="367">
        <v>7.7752175894281104</v>
      </c>
      <c r="D12" s="367">
        <v>7.7752175894281104</v>
      </c>
      <c r="F12" s="464"/>
      <c r="G12" s="464"/>
      <c r="H12" s="465"/>
      <c r="I12" s="422"/>
      <c r="J12" s="466"/>
      <c r="K12" s="465"/>
      <c r="L12" s="467"/>
      <c r="M12" s="422"/>
      <c r="N12" s="191"/>
      <c r="O12" s="416"/>
      <c r="P12" s="422"/>
      <c r="Q12" s="191"/>
    </row>
    <row r="13" spans="2:17" x14ac:dyDescent="0.3">
      <c r="B13" s="417">
        <v>39234</v>
      </c>
      <c r="C13" s="367">
        <v>8.1312890499194808</v>
      </c>
      <c r="D13" s="367">
        <v>8.1312890499194808</v>
      </c>
      <c r="F13" s="464"/>
      <c r="G13" s="464"/>
      <c r="H13" s="465"/>
      <c r="I13" s="422"/>
      <c r="J13" s="466"/>
      <c r="K13" s="465"/>
      <c r="L13" s="467"/>
      <c r="M13" s="422"/>
      <c r="N13" s="191"/>
      <c r="O13" s="416"/>
      <c r="P13" s="422"/>
      <c r="Q13" s="191"/>
    </row>
    <row r="14" spans="2:17" x14ac:dyDescent="0.3">
      <c r="B14" s="417">
        <v>39326</v>
      </c>
      <c r="C14" s="367">
        <v>8.6554077733860293</v>
      </c>
      <c r="D14" s="367">
        <v>8.6554077733860293</v>
      </c>
      <c r="F14" s="464"/>
      <c r="G14" s="464"/>
      <c r="H14" s="465"/>
      <c r="I14" s="422"/>
      <c r="J14" s="466"/>
      <c r="K14" s="465"/>
      <c r="L14" s="467"/>
      <c r="M14" s="422"/>
      <c r="N14" s="191"/>
      <c r="O14" s="416"/>
      <c r="P14" s="422"/>
      <c r="Q14" s="191"/>
    </row>
    <row r="15" spans="2:17" x14ac:dyDescent="0.3">
      <c r="B15" s="417">
        <v>39417</v>
      </c>
      <c r="C15" s="367">
        <v>8.7677830940988795</v>
      </c>
      <c r="D15" s="367">
        <v>8.7677830940988795</v>
      </c>
      <c r="F15" s="464"/>
      <c r="G15" s="464"/>
      <c r="H15" s="465"/>
      <c r="I15" s="422"/>
      <c r="J15" s="466"/>
      <c r="K15" s="465"/>
      <c r="L15" s="467"/>
      <c r="M15" s="422"/>
      <c r="N15" s="191"/>
      <c r="O15" s="416"/>
      <c r="P15" s="422"/>
      <c r="Q15" s="191"/>
    </row>
    <row r="16" spans="2:17" x14ac:dyDescent="0.3">
      <c r="B16" s="417">
        <v>39508</v>
      </c>
      <c r="C16" s="367">
        <v>8.8240964912280706</v>
      </c>
      <c r="D16" s="367">
        <v>8.8240964912280706</v>
      </c>
      <c r="F16" s="464"/>
      <c r="G16" s="464"/>
      <c r="H16" s="465"/>
      <c r="I16" s="422"/>
      <c r="J16" s="466"/>
      <c r="K16" s="465"/>
      <c r="L16" s="467"/>
      <c r="M16" s="422"/>
      <c r="N16" s="191"/>
      <c r="O16" s="416"/>
      <c r="P16" s="422"/>
      <c r="Q16" s="191"/>
    </row>
    <row r="17" spans="2:17" x14ac:dyDescent="0.3">
      <c r="B17" s="417">
        <v>39600</v>
      </c>
      <c r="C17" s="367">
        <v>8.7508268398268392</v>
      </c>
      <c r="D17" s="367">
        <v>8.7508268398268392</v>
      </c>
      <c r="F17" s="464"/>
      <c r="G17" s="464"/>
      <c r="H17" s="465"/>
      <c r="I17" s="422"/>
      <c r="J17" s="466"/>
      <c r="K17" s="465"/>
      <c r="L17" s="467"/>
      <c r="M17" s="422"/>
      <c r="N17" s="191"/>
      <c r="O17" s="416"/>
      <c r="P17" s="422"/>
      <c r="Q17" s="191"/>
    </row>
    <row r="18" spans="2:17" x14ac:dyDescent="0.3">
      <c r="B18" s="417">
        <v>39692</v>
      </c>
      <c r="C18" s="367">
        <v>8.2021554049814895</v>
      </c>
      <c r="D18" s="367">
        <v>8.2021554049814895</v>
      </c>
      <c r="E18" s="424"/>
      <c r="F18" s="464"/>
      <c r="G18" s="464"/>
      <c r="H18" s="465"/>
      <c r="I18" s="422"/>
      <c r="J18" s="466"/>
      <c r="K18" s="465"/>
      <c r="L18" s="467"/>
      <c r="M18" s="422"/>
      <c r="N18" s="191"/>
      <c r="O18" s="416"/>
      <c r="P18" s="422"/>
      <c r="Q18" s="191"/>
    </row>
    <row r="19" spans="2:17" x14ac:dyDescent="0.3">
      <c r="B19" s="417">
        <v>39783</v>
      </c>
      <c r="C19" s="367">
        <v>6.3048015873015801</v>
      </c>
      <c r="D19" s="367">
        <v>6.3048015873015801</v>
      </c>
      <c r="E19" s="424"/>
      <c r="F19" s="464"/>
      <c r="G19" s="464"/>
      <c r="H19" s="465"/>
      <c r="I19" s="422"/>
      <c r="J19" s="466"/>
      <c r="K19" s="465"/>
      <c r="L19" s="467"/>
      <c r="M19" s="422"/>
      <c r="N19" s="191"/>
      <c r="O19" s="416"/>
      <c r="P19" s="422"/>
      <c r="Q19" s="191"/>
    </row>
    <row r="20" spans="2:17" x14ac:dyDescent="0.3">
      <c r="B20" s="417">
        <v>39873</v>
      </c>
      <c r="C20" s="367">
        <v>3.6739417862838901</v>
      </c>
      <c r="D20" s="367">
        <v>3.6739417862838901</v>
      </c>
      <c r="E20" s="424"/>
      <c r="F20" s="464"/>
      <c r="G20" s="464"/>
      <c r="H20" s="465"/>
      <c r="I20" s="422"/>
      <c r="J20" s="466"/>
      <c r="K20" s="465"/>
      <c r="L20" s="467"/>
      <c r="M20" s="422"/>
      <c r="N20" s="191"/>
      <c r="O20" s="416"/>
      <c r="P20" s="422"/>
      <c r="Q20" s="191"/>
    </row>
    <row r="21" spans="2:17" x14ac:dyDescent="0.3">
      <c r="B21" s="417">
        <v>39965</v>
      </c>
      <c r="C21" s="367">
        <v>2.9051984126984101</v>
      </c>
      <c r="D21" s="367">
        <v>2.9051984126984101</v>
      </c>
      <c r="E21" s="424"/>
      <c r="F21" s="464"/>
      <c r="G21" s="464"/>
      <c r="H21" s="465"/>
      <c r="I21" s="422"/>
      <c r="J21" s="466"/>
      <c r="K21" s="465"/>
      <c r="L21" s="467"/>
      <c r="M21" s="422"/>
      <c r="N21" s="191"/>
      <c r="O21" s="416"/>
      <c r="P21" s="422"/>
      <c r="Q21" s="191"/>
    </row>
    <row r="22" spans="2:17" x14ac:dyDescent="0.3">
      <c r="B22" s="417">
        <v>40057</v>
      </c>
      <c r="C22" s="367">
        <v>2.7730095990965502</v>
      </c>
      <c r="D22" s="367">
        <v>2.7730095990965502</v>
      </c>
      <c r="E22" s="424"/>
      <c r="F22" s="464"/>
      <c r="G22" s="464"/>
      <c r="H22" s="465"/>
      <c r="I22" s="422"/>
      <c r="J22" s="466"/>
      <c r="K22" s="465"/>
      <c r="L22" s="467"/>
      <c r="M22" s="422"/>
      <c r="N22" s="191"/>
      <c r="O22" s="416"/>
      <c r="P22" s="422"/>
      <c r="Q22" s="191"/>
    </row>
    <row r="23" spans="2:17" x14ac:dyDescent="0.3">
      <c r="B23" s="417">
        <v>40148</v>
      </c>
      <c r="C23" s="367">
        <v>2.7873015873015801</v>
      </c>
      <c r="D23" s="367">
        <v>2.7873015873015801</v>
      </c>
      <c r="E23" s="424"/>
      <c r="F23" s="464"/>
      <c r="G23" s="464"/>
      <c r="H23" s="465"/>
      <c r="I23" s="422"/>
      <c r="J23" s="466"/>
      <c r="K23" s="465"/>
      <c r="L23" s="467"/>
      <c r="M23" s="422"/>
      <c r="N23" s="191"/>
      <c r="O23" s="416"/>
      <c r="P23" s="422"/>
      <c r="Q23" s="191"/>
    </row>
    <row r="24" spans="2:17" x14ac:dyDescent="0.3">
      <c r="B24" s="417">
        <v>40238</v>
      </c>
      <c r="C24" s="367">
        <v>2.7250575896262301</v>
      </c>
      <c r="D24" s="367">
        <v>2.7250575896262301</v>
      </c>
      <c r="F24" s="422"/>
      <c r="G24" s="191"/>
      <c r="H24" s="465"/>
      <c r="I24" s="422"/>
      <c r="J24" s="466"/>
      <c r="K24" s="465"/>
      <c r="L24" s="467"/>
      <c r="M24" s="416"/>
      <c r="N24" s="416"/>
      <c r="O24" s="416"/>
      <c r="P24" s="416"/>
      <c r="Q24" s="416"/>
    </row>
    <row r="25" spans="2:17" x14ac:dyDescent="0.3">
      <c r="B25" s="417">
        <v>40330</v>
      </c>
      <c r="C25" s="367">
        <v>2.8819206349206299</v>
      </c>
      <c r="D25" s="367">
        <v>2.8819206349206299</v>
      </c>
      <c r="H25" s="274"/>
      <c r="J25" s="469"/>
      <c r="K25" s="274"/>
      <c r="L25" s="467"/>
    </row>
    <row r="26" spans="2:17" x14ac:dyDescent="0.3">
      <c r="B26" s="417">
        <v>40422</v>
      </c>
      <c r="C26" s="367">
        <v>3.22136363636363</v>
      </c>
      <c r="D26" s="367">
        <v>3.22136363636363</v>
      </c>
      <c r="H26" s="274"/>
      <c r="J26" s="469"/>
      <c r="K26" s="274"/>
      <c r="L26" s="467"/>
    </row>
    <row r="27" spans="2:17" x14ac:dyDescent="0.3">
      <c r="B27" s="417">
        <v>40513</v>
      </c>
      <c r="C27" s="367">
        <v>3.1758528138528099</v>
      </c>
      <c r="D27" s="367">
        <v>3.1758528138528099</v>
      </c>
      <c r="H27" s="274"/>
      <c r="K27" s="274"/>
    </row>
    <row r="28" spans="2:17" x14ac:dyDescent="0.3">
      <c r="B28" s="417">
        <v>40603</v>
      </c>
      <c r="C28" s="367">
        <v>3.0032536231883999</v>
      </c>
      <c r="D28" s="367">
        <v>3.0032536231883999</v>
      </c>
      <c r="H28" s="274"/>
      <c r="K28" s="274"/>
    </row>
    <row r="29" spans="2:17" x14ac:dyDescent="0.3">
      <c r="B29" s="417">
        <v>40695</v>
      </c>
      <c r="C29" s="367">
        <v>2.6525480367585601</v>
      </c>
      <c r="D29" s="367">
        <v>2.6525480367585601</v>
      </c>
      <c r="H29" s="274"/>
      <c r="K29" s="274"/>
    </row>
    <row r="30" spans="2:17" x14ac:dyDescent="0.3">
      <c r="B30" s="417">
        <v>40787</v>
      </c>
      <c r="C30" s="367">
        <v>2.8293333960725202</v>
      </c>
      <c r="D30" s="367">
        <v>2.8293333960725202</v>
      </c>
      <c r="H30" s="274"/>
      <c r="K30" s="274"/>
    </row>
    <row r="31" spans="2:17" x14ac:dyDescent="0.3">
      <c r="B31" s="417">
        <v>40878</v>
      </c>
      <c r="C31" s="367">
        <v>2.7144696969696902</v>
      </c>
      <c r="D31" s="367">
        <v>2.7144696969696902</v>
      </c>
      <c r="H31" s="274"/>
      <c r="K31" s="274"/>
    </row>
    <row r="32" spans="2:17" x14ac:dyDescent="0.3">
      <c r="B32" s="417">
        <v>40969</v>
      </c>
      <c r="C32" s="367">
        <v>2.7438484848484799</v>
      </c>
      <c r="D32" s="367">
        <v>2.7438484848484799</v>
      </c>
      <c r="H32" s="274"/>
      <c r="K32" s="274"/>
    </row>
    <row r="33" spans="2:11" x14ac:dyDescent="0.3">
      <c r="B33" s="417">
        <v>41061</v>
      </c>
      <c r="C33" s="367">
        <v>2.6430660225442799</v>
      </c>
      <c r="D33" s="367">
        <v>2.6430660225442799</v>
      </c>
      <c r="H33" s="274"/>
      <c r="K33" s="274"/>
    </row>
    <row r="34" spans="2:11" x14ac:dyDescent="0.3">
      <c r="B34" s="417">
        <v>41153</v>
      </c>
      <c r="C34" s="367">
        <v>2.65125691699604</v>
      </c>
      <c r="D34" s="367">
        <v>2.65125691699604</v>
      </c>
      <c r="H34" s="274"/>
      <c r="K34" s="274"/>
    </row>
    <row r="35" spans="2:11" x14ac:dyDescent="0.3">
      <c r="B35" s="417">
        <v>41244</v>
      </c>
      <c r="C35" s="367">
        <v>2.64369218500797</v>
      </c>
      <c r="D35" s="367">
        <v>2.64369218500797</v>
      </c>
      <c r="H35" s="274"/>
      <c r="K35" s="274"/>
    </row>
    <row r="36" spans="2:11" x14ac:dyDescent="0.3">
      <c r="B36" s="417">
        <v>41334</v>
      </c>
      <c r="C36" s="367">
        <v>2.65272389306599</v>
      </c>
      <c r="D36" s="367">
        <v>2.65272389306599</v>
      </c>
      <c r="H36" s="274"/>
      <c r="K36" s="274"/>
    </row>
    <row r="37" spans="2:11" x14ac:dyDescent="0.3">
      <c r="B37" s="417">
        <v>41426</v>
      </c>
      <c r="C37" s="367">
        <v>2.64164912280701</v>
      </c>
      <c r="D37" s="367">
        <v>2.64164912280701</v>
      </c>
      <c r="H37" s="274"/>
      <c r="K37" s="274"/>
    </row>
    <row r="38" spans="2:11" x14ac:dyDescent="0.3">
      <c r="B38" s="417">
        <v>41518</v>
      </c>
      <c r="C38" s="367">
        <v>2.64200294874207</v>
      </c>
      <c r="D38" s="367">
        <v>2.64200294874207</v>
      </c>
      <c r="H38" s="274"/>
      <c r="K38" s="274"/>
    </row>
    <row r="39" spans="2:11" x14ac:dyDescent="0.3">
      <c r="B39" s="417">
        <v>41609</v>
      </c>
      <c r="C39" s="367">
        <v>2.6856139971139901</v>
      </c>
      <c r="D39" s="367">
        <v>2.6856139971139901</v>
      </c>
      <c r="H39" s="274"/>
      <c r="K39" s="274"/>
    </row>
    <row r="40" spans="2:11" x14ac:dyDescent="0.3">
      <c r="B40" s="417">
        <v>41699</v>
      </c>
      <c r="C40" s="367">
        <v>2.9555221386800299</v>
      </c>
      <c r="D40" s="367">
        <v>2.9555221386800299</v>
      </c>
      <c r="H40" s="274"/>
      <c r="K40" s="274"/>
    </row>
    <row r="41" spans="2:11" x14ac:dyDescent="0.3">
      <c r="B41" s="417">
        <v>41791</v>
      </c>
      <c r="C41" s="367">
        <v>3.37915948963317</v>
      </c>
      <c r="D41" s="367">
        <v>3.37915948963317</v>
      </c>
      <c r="H41" s="274"/>
      <c r="K41" s="274"/>
    </row>
    <row r="42" spans="2:11" x14ac:dyDescent="0.3">
      <c r="B42" s="417">
        <v>41883</v>
      </c>
      <c r="C42" s="367">
        <v>3.6874270656879302</v>
      </c>
      <c r="D42" s="367">
        <v>3.6874270656879302</v>
      </c>
      <c r="H42" s="274"/>
      <c r="K42" s="274"/>
    </row>
    <row r="43" spans="2:11" x14ac:dyDescent="0.3">
      <c r="B43" s="417">
        <v>41974</v>
      </c>
      <c r="C43" s="367">
        <v>3.6738961038961002</v>
      </c>
      <c r="D43" s="367">
        <v>3.6738961038961002</v>
      </c>
      <c r="H43" s="274"/>
      <c r="K43" s="274"/>
    </row>
    <row r="44" spans="2:11" x14ac:dyDescent="0.3">
      <c r="B44" s="417">
        <v>42064</v>
      </c>
      <c r="C44" s="367">
        <v>3.6443165869218501</v>
      </c>
      <c r="D44" s="367">
        <v>3.6443165869218501</v>
      </c>
      <c r="H44" s="274"/>
      <c r="K44" s="274"/>
    </row>
    <row r="45" spans="2:11" x14ac:dyDescent="0.3">
      <c r="B45" s="417">
        <v>42156</v>
      </c>
      <c r="C45" s="367">
        <v>3.4970258980785198</v>
      </c>
      <c r="D45" s="367">
        <v>3.4970258980785198</v>
      </c>
      <c r="H45" s="274"/>
      <c r="K45" s="274"/>
    </row>
    <row r="46" spans="2:11" x14ac:dyDescent="0.3">
      <c r="B46" s="417">
        <v>42248</v>
      </c>
      <c r="C46" s="367">
        <v>2.9772793148880101</v>
      </c>
      <c r="D46" s="367">
        <v>2.9772793148880101</v>
      </c>
      <c r="H46" s="274"/>
      <c r="K46" s="274"/>
    </row>
    <row r="47" spans="2:11" x14ac:dyDescent="0.3">
      <c r="B47" s="417">
        <v>42339</v>
      </c>
      <c r="C47" s="367">
        <v>2.8444444444444401</v>
      </c>
      <c r="D47" s="367">
        <v>2.8444444444444401</v>
      </c>
      <c r="H47" s="274"/>
      <c r="K47" s="274"/>
    </row>
    <row r="48" spans="2:11" x14ac:dyDescent="0.3">
      <c r="B48" s="417">
        <v>42430</v>
      </c>
      <c r="C48" s="367">
        <v>2.5926583124477798</v>
      </c>
      <c r="D48" s="367">
        <v>2.5926583124477798</v>
      </c>
      <c r="H48" s="274"/>
      <c r="K48" s="274"/>
    </row>
    <row r="49" spans="2:11" x14ac:dyDescent="0.3">
      <c r="B49" s="417">
        <v>42522</v>
      </c>
      <c r="C49" s="367">
        <v>2.3619523809523799</v>
      </c>
      <c r="D49" s="367">
        <v>2.3619523809523799</v>
      </c>
      <c r="H49" s="274"/>
      <c r="K49" s="274"/>
    </row>
    <row r="50" spans="2:11" x14ac:dyDescent="0.3">
      <c r="B50" s="417">
        <v>42614</v>
      </c>
      <c r="C50" s="367">
        <v>2.2781517033690899</v>
      </c>
      <c r="D50" s="367">
        <v>2.2781517033690899</v>
      </c>
      <c r="H50" s="274"/>
      <c r="K50" s="274"/>
    </row>
    <row r="51" spans="2:11" x14ac:dyDescent="0.3">
      <c r="B51" s="417">
        <v>42705</v>
      </c>
      <c r="C51" s="367">
        <v>2.0845909090908998</v>
      </c>
      <c r="D51" s="367">
        <v>2.0845909090908998</v>
      </c>
      <c r="H51" s="274"/>
      <c r="K51" s="274"/>
    </row>
    <row r="52" spans="2:11" x14ac:dyDescent="0.3">
      <c r="B52" s="417">
        <v>42795</v>
      </c>
      <c r="C52" s="367">
        <v>1.9929809305873301</v>
      </c>
      <c r="D52" s="367">
        <v>1.9929809305873301</v>
      </c>
      <c r="H52" s="274"/>
      <c r="K52" s="274"/>
    </row>
    <row r="53" spans="2:11" x14ac:dyDescent="0.3">
      <c r="B53" s="417">
        <v>42887</v>
      </c>
      <c r="C53" s="367">
        <v>1.96634839443023</v>
      </c>
      <c r="D53" s="367">
        <v>1.96634839443023</v>
      </c>
      <c r="H53" s="274"/>
      <c r="K53" s="274"/>
    </row>
    <row r="54" spans="2:11" x14ac:dyDescent="0.3">
      <c r="B54" s="417">
        <v>42979</v>
      </c>
      <c r="C54" s="423">
        <v>1.9510700000000001</v>
      </c>
      <c r="D54" s="423">
        <v>1.9510700000000001</v>
      </c>
      <c r="H54" s="274"/>
      <c r="K54" s="274"/>
    </row>
    <row r="55" spans="2:11" x14ac:dyDescent="0.3">
      <c r="B55" s="417">
        <v>43070</v>
      </c>
      <c r="C55" s="423">
        <v>1.914749</v>
      </c>
      <c r="D55" s="423">
        <v>1.914749</v>
      </c>
      <c r="H55" s="274"/>
      <c r="K55" s="274"/>
    </row>
    <row r="56" spans="2:11" x14ac:dyDescent="0.3">
      <c r="B56" s="417">
        <v>43160</v>
      </c>
      <c r="C56" s="423">
        <v>1.904712</v>
      </c>
      <c r="D56" s="423">
        <v>1.904712</v>
      </c>
      <c r="H56" s="274"/>
      <c r="K56" s="274"/>
    </row>
    <row r="57" spans="2:11" x14ac:dyDescent="0.3">
      <c r="B57" s="417">
        <v>43252</v>
      </c>
      <c r="C57" s="423">
        <v>1.96</v>
      </c>
      <c r="D57" s="423">
        <v>1.96</v>
      </c>
      <c r="H57" s="274"/>
      <c r="K57" s="274"/>
    </row>
    <row r="58" spans="2:11" x14ac:dyDescent="0.3">
      <c r="B58" s="417">
        <v>43344</v>
      </c>
      <c r="C58" s="423">
        <v>1.97</v>
      </c>
      <c r="D58" s="423">
        <v>1.97</v>
      </c>
      <c r="H58" s="274"/>
      <c r="K58" s="274"/>
    </row>
    <row r="59" spans="2:11" x14ac:dyDescent="0.3">
      <c r="B59" s="417">
        <v>43435</v>
      </c>
      <c r="C59" s="423">
        <v>2.1225230000000002</v>
      </c>
      <c r="D59" s="423">
        <v>2.1539009999999998</v>
      </c>
      <c r="H59" s="274"/>
      <c r="K59" s="274"/>
    </row>
    <row r="60" spans="2:11" x14ac:dyDescent="0.3">
      <c r="B60" s="417">
        <v>43525</v>
      </c>
      <c r="C60" s="423">
        <v>2.3812530000000001</v>
      </c>
      <c r="D60" s="423">
        <v>2.4755630000000002</v>
      </c>
      <c r="H60" s="274"/>
      <c r="K60" s="274"/>
    </row>
    <row r="61" spans="2:11" x14ac:dyDescent="0.3">
      <c r="B61" s="417">
        <v>43617</v>
      </c>
      <c r="C61" s="423">
        <v>2.6487790000000002</v>
      </c>
      <c r="D61" s="423">
        <v>2.8263440000000002</v>
      </c>
      <c r="H61" s="274"/>
      <c r="K61" s="274"/>
    </row>
    <row r="62" spans="2:11" x14ac:dyDescent="0.3">
      <c r="B62" s="417">
        <v>43709</v>
      </c>
      <c r="C62" s="367">
        <v>2.9044349999999999</v>
      </c>
      <c r="D62" s="367">
        <v>3.1780900000000001</v>
      </c>
      <c r="H62" s="274"/>
      <c r="K62" s="274"/>
    </row>
    <row r="63" spans="2:11" x14ac:dyDescent="0.3">
      <c r="B63" s="417">
        <v>43800</v>
      </c>
      <c r="C63" s="367">
        <v>3.122109</v>
      </c>
      <c r="D63" s="367">
        <v>3.4984150000000001</v>
      </c>
      <c r="H63" s="274"/>
      <c r="K63" s="274"/>
    </row>
    <row r="64" spans="2:11" x14ac:dyDescent="0.3">
      <c r="B64" s="417">
        <v>43891</v>
      </c>
      <c r="C64" s="367">
        <v>3.301825</v>
      </c>
      <c r="D64" s="367">
        <v>3.7791320000000002</v>
      </c>
      <c r="H64" s="274"/>
      <c r="K64" s="274"/>
    </row>
    <row r="65" spans="2:11" x14ac:dyDescent="0.3">
      <c r="B65" s="417">
        <v>43983</v>
      </c>
      <c r="C65" s="367">
        <v>3.4447350000000001</v>
      </c>
      <c r="D65" s="367">
        <v>4.0196740000000002</v>
      </c>
      <c r="H65" s="274"/>
      <c r="K65" s="274"/>
    </row>
    <row r="66" spans="2:11" x14ac:dyDescent="0.3">
      <c r="B66" s="417">
        <v>44075</v>
      </c>
      <c r="C66" s="367">
        <v>3.5681280000000002</v>
      </c>
      <c r="D66" s="367">
        <v>4.236002</v>
      </c>
      <c r="H66" s="274"/>
      <c r="K66" s="274"/>
    </row>
    <row r="67" spans="2:11" x14ac:dyDescent="0.3">
      <c r="B67" s="417">
        <v>44166</v>
      </c>
      <c r="C67" s="367">
        <v>3.6791269999999998</v>
      </c>
      <c r="D67" s="367">
        <v>4.4363489999999999</v>
      </c>
      <c r="H67" s="274"/>
      <c r="K67" s="274"/>
    </row>
    <row r="68" spans="2:11" x14ac:dyDescent="0.3">
      <c r="B68" s="417">
        <v>44256</v>
      </c>
      <c r="C68" s="367">
        <v>3.7801529999999999</v>
      </c>
      <c r="D68" s="367">
        <v>4.623901</v>
      </c>
      <c r="H68" s="274"/>
      <c r="K68" s="274"/>
    </row>
    <row r="69" spans="2:11" x14ac:dyDescent="0.3">
      <c r="B69" s="417">
        <v>44348</v>
      </c>
      <c r="C69" s="367">
        <v>3.8726759999999998</v>
      </c>
      <c r="D69" s="367">
        <v>4.7943720000000001</v>
      </c>
      <c r="H69" s="274"/>
      <c r="K69" s="274"/>
    </row>
    <row r="70" spans="2:11" x14ac:dyDescent="0.3">
      <c r="B70" s="417">
        <v>44440</v>
      </c>
      <c r="C70" s="367">
        <v>3.9436</v>
      </c>
      <c r="D70" s="367">
        <v>4.9312300000000002</v>
      </c>
      <c r="H70" s="274"/>
      <c r="K70" s="274"/>
    </row>
    <row r="71" spans="2:11" x14ac:dyDescent="0.3">
      <c r="B71" s="417">
        <v>44531</v>
      </c>
      <c r="C71" s="367">
        <v>3.9864980000000001</v>
      </c>
      <c r="D71" s="367">
        <v>5.02569</v>
      </c>
      <c r="H71" s="274"/>
      <c r="K71" s="274"/>
    </row>
    <row r="72" spans="2:11" x14ac:dyDescent="0.3">
      <c r="B72" s="417">
        <v>44621</v>
      </c>
      <c r="C72" s="424">
        <v>4.0002700000000004</v>
      </c>
      <c r="D72" s="424">
        <v>5.0762130000000001</v>
      </c>
      <c r="H72" s="274"/>
      <c r="K72" s="274"/>
    </row>
    <row r="73" spans="2:11" x14ac:dyDescent="0.3">
      <c r="B73" s="417">
        <v>44713</v>
      </c>
      <c r="C73" s="424">
        <v>3.9922</v>
      </c>
      <c r="D73" s="424">
        <v>5.0915229999999898</v>
      </c>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Y21"/>
  <sheetViews>
    <sheetView zoomScaleNormal="100" workbookViewId="0">
      <selection activeCell="B2" sqref="B2"/>
    </sheetView>
  </sheetViews>
  <sheetFormatPr defaultColWidth="10" defaultRowHeight="16.5" x14ac:dyDescent="0.3"/>
  <cols>
    <col min="1" max="1" width="2.28515625" style="416" customWidth="1"/>
    <col min="2" max="2" width="11.5703125" style="416" bestFit="1" customWidth="1"/>
    <col min="3" max="16384" width="10" style="416"/>
  </cols>
  <sheetData>
    <row r="1" spans="1:25" x14ac:dyDescent="0.3">
      <c r="B1" s="472" t="s">
        <v>402</v>
      </c>
      <c r="C1" s="473"/>
      <c r="D1" s="473"/>
      <c r="E1" s="473"/>
      <c r="F1" s="474"/>
      <c r="G1" s="474"/>
      <c r="H1" s="474"/>
      <c r="I1" s="474"/>
      <c r="J1" s="474"/>
    </row>
    <row r="2" spans="1:25" x14ac:dyDescent="0.3">
      <c r="B2" s="475" t="s">
        <v>369</v>
      </c>
      <c r="C2" s="473"/>
      <c r="D2" s="473"/>
      <c r="E2" s="473"/>
      <c r="F2" s="474"/>
      <c r="G2" s="474"/>
      <c r="H2" s="474"/>
      <c r="I2" s="474"/>
      <c r="J2" s="474"/>
    </row>
    <row r="3" spans="1:25" x14ac:dyDescent="0.3">
      <c r="B3" s="476"/>
      <c r="C3" s="474"/>
      <c r="D3" s="474"/>
      <c r="E3" s="474"/>
      <c r="F3" s="474"/>
      <c r="G3" s="474"/>
      <c r="H3" s="474"/>
      <c r="I3" s="474"/>
      <c r="J3" s="474"/>
    </row>
    <row r="5" spans="1:25" s="477" customFormat="1" ht="49.5" x14ac:dyDescent="0.3">
      <c r="C5" s="478" t="s">
        <v>100</v>
      </c>
      <c r="D5" s="478" t="s">
        <v>357</v>
      </c>
      <c r="E5" s="478" t="s">
        <v>358</v>
      </c>
      <c r="F5" s="478" t="s">
        <v>359</v>
      </c>
      <c r="G5" s="478" t="s">
        <v>360</v>
      </c>
      <c r="H5" s="478" t="s">
        <v>361</v>
      </c>
    </row>
    <row r="6" spans="1:25" x14ac:dyDescent="0.3">
      <c r="B6" s="479">
        <v>41090</v>
      </c>
      <c r="C6" s="480">
        <v>215.12200000000001</v>
      </c>
      <c r="D6" s="480">
        <v>215.12200000000001</v>
      </c>
      <c r="E6" s="421">
        <v>0</v>
      </c>
      <c r="F6" s="421">
        <v>0</v>
      </c>
      <c r="G6" s="421">
        <v>0</v>
      </c>
      <c r="H6" s="421">
        <v>0</v>
      </c>
      <c r="L6" s="421"/>
      <c r="W6" s="421"/>
      <c r="X6" s="421"/>
      <c r="Y6" s="421"/>
    </row>
    <row r="7" spans="1:25" x14ac:dyDescent="0.3">
      <c r="B7" s="479">
        <v>41455</v>
      </c>
      <c r="C7" s="480">
        <v>218.75700000000001</v>
      </c>
      <c r="D7" s="480">
        <v>218.75700000000001</v>
      </c>
      <c r="E7" s="421">
        <v>0</v>
      </c>
      <c r="F7" s="421">
        <v>0</v>
      </c>
      <c r="G7" s="421">
        <v>0</v>
      </c>
      <c r="H7" s="421">
        <v>0</v>
      </c>
      <c r="L7" s="421"/>
      <c r="W7" s="421"/>
      <c r="X7" s="421"/>
      <c r="Y7" s="421"/>
    </row>
    <row r="8" spans="1:25" x14ac:dyDescent="0.3">
      <c r="B8" s="479">
        <v>41820</v>
      </c>
      <c r="C8" s="480">
        <v>236.65</v>
      </c>
      <c r="D8" s="480">
        <v>236.65</v>
      </c>
      <c r="E8" s="421">
        <v>0</v>
      </c>
      <c r="F8" s="421">
        <v>0</v>
      </c>
      <c r="G8" s="421">
        <v>0</v>
      </c>
      <c r="H8" s="421">
        <v>0</v>
      </c>
      <c r="L8" s="421"/>
      <c r="W8" s="421"/>
      <c r="X8" s="421"/>
      <c r="Y8" s="421"/>
    </row>
    <row r="9" spans="1:25" x14ac:dyDescent="0.3">
      <c r="A9" s="457"/>
      <c r="B9" s="481">
        <v>42185</v>
      </c>
      <c r="C9" s="480">
        <v>245.01900000000001</v>
      </c>
      <c r="D9" s="480">
        <v>245.01900000000001</v>
      </c>
      <c r="E9" s="480">
        <v>0</v>
      </c>
      <c r="F9" s="480">
        <v>0</v>
      </c>
      <c r="G9" s="480">
        <v>0</v>
      </c>
      <c r="H9" s="480">
        <v>0</v>
      </c>
      <c r="L9" s="421"/>
      <c r="M9" s="421"/>
      <c r="N9" s="421"/>
      <c r="O9" s="421"/>
      <c r="P9" s="421"/>
      <c r="W9" s="421"/>
      <c r="X9" s="421"/>
      <c r="Y9" s="421"/>
    </row>
    <row r="10" spans="1:25" x14ac:dyDescent="0.3">
      <c r="A10" s="457"/>
      <c r="B10" s="481">
        <v>42551</v>
      </c>
      <c r="C10" s="480">
        <v>257.73599999999999</v>
      </c>
      <c r="D10" s="480">
        <v>257.73599999999999</v>
      </c>
      <c r="E10" s="480">
        <v>0</v>
      </c>
      <c r="F10" s="480">
        <v>0</v>
      </c>
      <c r="G10" s="480">
        <v>0</v>
      </c>
      <c r="H10" s="480">
        <v>0</v>
      </c>
      <c r="L10" s="401"/>
      <c r="M10" s="401"/>
      <c r="N10" s="401"/>
      <c r="O10" s="401"/>
      <c r="P10" s="401"/>
      <c r="W10" s="421"/>
      <c r="X10" s="421"/>
      <c r="Y10" s="421"/>
    </row>
    <row r="11" spans="1:25" x14ac:dyDescent="0.3">
      <c r="A11" s="457"/>
      <c r="B11" s="481">
        <v>42916</v>
      </c>
      <c r="C11" s="480">
        <v>274.22000000000003</v>
      </c>
      <c r="D11" s="480">
        <v>274.22000000000003</v>
      </c>
      <c r="E11" s="480">
        <v>0</v>
      </c>
      <c r="F11" s="480">
        <v>0</v>
      </c>
      <c r="G11" s="480">
        <v>0</v>
      </c>
      <c r="H11" s="480">
        <v>0</v>
      </c>
      <c r="L11" s="401"/>
      <c r="M11" s="401"/>
      <c r="N11" s="401"/>
      <c r="O11" s="401"/>
      <c r="P11" s="401"/>
      <c r="W11" s="421"/>
      <c r="X11" s="421"/>
      <c r="Y11" s="421"/>
    </row>
    <row r="12" spans="1:25" x14ac:dyDescent="0.3">
      <c r="B12" s="479">
        <v>43281</v>
      </c>
      <c r="C12" s="480">
        <v>291.01972468998912</v>
      </c>
      <c r="D12" s="480">
        <v>287.6419707773066</v>
      </c>
      <c r="E12" s="480">
        <v>1.2494083388056023</v>
      </c>
      <c r="F12" s="480">
        <v>2.1283455738769264</v>
      </c>
      <c r="G12" s="480">
        <v>2.1283455738768682</v>
      </c>
      <c r="H12" s="480">
        <v>1.2494083388056023</v>
      </c>
      <c r="L12" s="401"/>
      <c r="M12" s="401"/>
      <c r="N12" s="401"/>
      <c r="O12" s="401"/>
      <c r="P12" s="401"/>
      <c r="W12" s="421"/>
      <c r="X12" s="421"/>
      <c r="Y12" s="421"/>
    </row>
    <row r="13" spans="1:25" x14ac:dyDescent="0.3">
      <c r="B13" s="479">
        <v>43646</v>
      </c>
      <c r="C13" s="480">
        <v>304.59131459062149</v>
      </c>
      <c r="D13" s="480">
        <v>290.12524639030153</v>
      </c>
      <c r="E13" s="480">
        <v>5.3509008371949891</v>
      </c>
      <c r="F13" s="480">
        <v>9.1151673631250159</v>
      </c>
      <c r="G13" s="480">
        <v>9.1151673631249004</v>
      </c>
      <c r="H13" s="480">
        <v>5.3509008371949891</v>
      </c>
      <c r="L13" s="401"/>
      <c r="M13" s="401"/>
      <c r="N13" s="401"/>
      <c r="O13" s="401"/>
      <c r="P13" s="401"/>
      <c r="W13" s="421"/>
      <c r="X13" s="421"/>
      <c r="Y13" s="421"/>
    </row>
    <row r="14" spans="1:25" x14ac:dyDescent="0.3">
      <c r="B14" s="479">
        <v>44012</v>
      </c>
      <c r="C14" s="480">
        <v>319.97118716191375</v>
      </c>
      <c r="D14" s="480">
        <v>299.95812511162495</v>
      </c>
      <c r="E14" s="480">
        <v>7.4026963648183735</v>
      </c>
      <c r="F14" s="480">
        <v>12.610365685470402</v>
      </c>
      <c r="G14" s="480">
        <v>12.610365685470343</v>
      </c>
      <c r="H14" s="480">
        <v>7.4026963648184321</v>
      </c>
      <c r="L14" s="401"/>
      <c r="M14" s="401"/>
      <c r="N14" s="401"/>
      <c r="O14" s="401"/>
      <c r="P14" s="401"/>
      <c r="W14" s="421"/>
      <c r="X14" s="421"/>
      <c r="Y14" s="421"/>
    </row>
    <row r="15" spans="1:25" x14ac:dyDescent="0.3">
      <c r="B15" s="479">
        <v>44377</v>
      </c>
      <c r="C15" s="480">
        <v>334.72059419761939</v>
      </c>
      <c r="D15" s="480">
        <v>312.20313682713623</v>
      </c>
      <c r="E15" s="480">
        <v>8.3290552641356488</v>
      </c>
      <c r="F15" s="480">
        <v>14.188402106347551</v>
      </c>
      <c r="G15" s="480">
        <v>14.188402106347786</v>
      </c>
      <c r="H15" s="480">
        <v>8.3290552641354729</v>
      </c>
      <c r="L15" s="401"/>
      <c r="M15" s="401"/>
      <c r="N15" s="401"/>
      <c r="O15" s="401"/>
      <c r="P15" s="401"/>
    </row>
    <row r="16" spans="1:25" x14ac:dyDescent="0.3">
      <c r="B16" s="481">
        <v>44742</v>
      </c>
      <c r="C16" s="480">
        <v>349.79194588735106</v>
      </c>
      <c r="D16" s="480">
        <v>325.48642101111824</v>
      </c>
      <c r="E16" s="480">
        <v>8.9904493472399771</v>
      </c>
      <c r="F16" s="480">
        <v>15.315075528992864</v>
      </c>
      <c r="G16" s="480">
        <v>15.315075528992923</v>
      </c>
      <c r="H16" s="480">
        <v>8.9904493472399185</v>
      </c>
    </row>
    <row r="17" spans="3:8" x14ac:dyDescent="0.3">
      <c r="C17" s="482"/>
      <c r="D17" s="483"/>
    </row>
    <row r="18" spans="3:8" x14ac:dyDescent="0.3">
      <c r="H18" s="421"/>
    </row>
    <row r="19" spans="3:8" x14ac:dyDescent="0.3">
      <c r="C19" s="421"/>
      <c r="D19" s="421"/>
      <c r="H19" s="484"/>
    </row>
    <row r="21" spans="3:8" x14ac:dyDescent="0.3">
      <c r="E21" s="42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D95"/>
  <sheetViews>
    <sheetView zoomScaleNormal="100" workbookViewId="0">
      <selection activeCell="D8" sqref="D8"/>
    </sheetView>
  </sheetViews>
  <sheetFormatPr defaultColWidth="9.140625" defaultRowHeight="16.5" x14ac:dyDescent="0.3"/>
  <cols>
    <col min="1" max="1" width="9.140625" style="28"/>
    <col min="2" max="3" width="15.85546875" style="28" customWidth="1"/>
    <col min="4" max="4" width="13.5703125" style="28" customWidth="1"/>
    <col min="5" max="16384" width="9.140625" style="28"/>
  </cols>
  <sheetData>
    <row r="1" spans="1:4" x14ac:dyDescent="0.3">
      <c r="A1" s="27" t="s">
        <v>388</v>
      </c>
      <c r="B1" s="7"/>
      <c r="C1" s="7"/>
      <c r="D1" s="60"/>
    </row>
    <row r="2" spans="1:4" x14ac:dyDescent="0.3">
      <c r="A2" s="61" t="s">
        <v>80</v>
      </c>
      <c r="B2" s="7"/>
      <c r="C2" s="7"/>
      <c r="D2" s="60"/>
    </row>
    <row r="5" spans="1:4" x14ac:dyDescent="0.3">
      <c r="B5" s="28" t="s">
        <v>81</v>
      </c>
      <c r="C5" s="28" t="s">
        <v>82</v>
      </c>
    </row>
    <row r="6" spans="1:4" x14ac:dyDescent="0.3">
      <c r="A6" s="63">
        <v>36678</v>
      </c>
      <c r="B6" s="64">
        <v>2.4518866870990501</v>
      </c>
      <c r="C6" s="64">
        <v>2.4506458537553799</v>
      </c>
    </row>
    <row r="7" spans="1:4" x14ac:dyDescent="0.3">
      <c r="A7" s="63">
        <v>36770</v>
      </c>
      <c r="B7" s="64">
        <v>1.9000798869292601</v>
      </c>
      <c r="C7" s="64">
        <v>1.9013322845484499</v>
      </c>
    </row>
    <row r="8" spans="1:4" x14ac:dyDescent="0.3">
      <c r="A8" s="63">
        <v>36861</v>
      </c>
      <c r="B8" s="64">
        <v>1.4709295932952799</v>
      </c>
      <c r="C8" s="64">
        <v>1.4721692811415701</v>
      </c>
    </row>
    <row r="9" spans="1:4" x14ac:dyDescent="0.3">
      <c r="A9" s="63">
        <v>36951</v>
      </c>
      <c r="B9" s="64">
        <v>1.4164547257748501</v>
      </c>
      <c r="C9" s="64">
        <v>1.41768886292834</v>
      </c>
    </row>
    <row r="10" spans="1:4" x14ac:dyDescent="0.3">
      <c r="A10" s="63">
        <v>37043</v>
      </c>
      <c r="B10" s="64">
        <v>1.3068174936718</v>
      </c>
      <c r="C10" s="64">
        <v>1.30804447351209</v>
      </c>
    </row>
    <row r="11" spans="1:4" x14ac:dyDescent="0.3">
      <c r="A11" s="63">
        <v>37135</v>
      </c>
      <c r="B11" s="64">
        <v>1.4606023326217299</v>
      </c>
      <c r="C11" s="64">
        <v>1.45939622004318</v>
      </c>
    </row>
    <row r="12" spans="1:4" x14ac:dyDescent="0.3">
      <c r="A12" s="63">
        <v>37226</v>
      </c>
      <c r="B12" s="64">
        <v>2.2045101556762199</v>
      </c>
      <c r="C12" s="64">
        <v>2.2033061632372899</v>
      </c>
    </row>
    <row r="13" spans="1:4" x14ac:dyDescent="0.3">
      <c r="A13" s="63">
        <v>37316</v>
      </c>
      <c r="B13" s="64">
        <v>2.62775824624135</v>
      </c>
      <c r="C13" s="64">
        <v>2.6265583566311901</v>
      </c>
    </row>
    <row r="14" spans="1:4" x14ac:dyDescent="0.3">
      <c r="A14" s="63">
        <v>37408</v>
      </c>
      <c r="B14" s="64">
        <v>3.3032063697008698</v>
      </c>
      <c r="C14" s="64">
        <v>3.3020108552710199</v>
      </c>
    </row>
    <row r="15" spans="1:4" x14ac:dyDescent="0.3">
      <c r="A15" s="63">
        <v>37500</v>
      </c>
      <c r="B15" s="64">
        <v>3.7077102303796701</v>
      </c>
      <c r="C15" s="64">
        <v>3.7077543062968799</v>
      </c>
    </row>
    <row r="16" spans="1:4" x14ac:dyDescent="0.3">
      <c r="A16" s="63">
        <v>37591</v>
      </c>
      <c r="B16" s="64">
        <v>4.0005654509471302</v>
      </c>
      <c r="C16" s="64">
        <v>4.0006125790757103</v>
      </c>
    </row>
    <row r="17" spans="1:3" x14ac:dyDescent="0.3">
      <c r="A17" s="63">
        <v>37681</v>
      </c>
      <c r="B17" s="64">
        <v>5.04261612748593</v>
      </c>
      <c r="C17" s="64">
        <v>5.0426750847655599</v>
      </c>
    </row>
    <row r="18" spans="1:3" x14ac:dyDescent="0.3">
      <c r="A18" s="63">
        <v>37773</v>
      </c>
      <c r="B18" s="64">
        <v>5.39064217847677</v>
      </c>
      <c r="C18" s="64">
        <v>5.3907045643921903</v>
      </c>
    </row>
    <row r="19" spans="1:3" x14ac:dyDescent="0.3">
      <c r="A19" s="63">
        <v>37865</v>
      </c>
      <c r="B19" s="64">
        <v>5.89860272119759</v>
      </c>
      <c r="C19" s="64">
        <v>5.8998165978908697</v>
      </c>
    </row>
    <row r="20" spans="1:3" x14ac:dyDescent="0.3">
      <c r="A20" s="63">
        <v>37956</v>
      </c>
      <c r="B20" s="64">
        <v>6.3250419101989097</v>
      </c>
      <c r="C20" s="64">
        <v>6.3262462761800098</v>
      </c>
    </row>
    <row r="21" spans="1:3" x14ac:dyDescent="0.3">
      <c r="A21" s="63">
        <v>38047</v>
      </c>
      <c r="B21" s="64">
        <v>6.1762610747517899</v>
      </c>
      <c r="C21" s="64">
        <v>6.1763298197967602</v>
      </c>
    </row>
    <row r="22" spans="1:3" x14ac:dyDescent="0.3">
      <c r="A22" s="63">
        <v>38139</v>
      </c>
      <c r="B22" s="64">
        <v>6.1207682255921503</v>
      </c>
      <c r="C22" s="64">
        <v>6.1208354380339403</v>
      </c>
    </row>
    <row r="23" spans="1:3" x14ac:dyDescent="0.3">
      <c r="A23" s="63">
        <v>38231</v>
      </c>
      <c r="B23" s="64">
        <v>6.3699438232651602</v>
      </c>
      <c r="C23" s="64">
        <v>6.3688614198967404</v>
      </c>
    </row>
    <row r="24" spans="1:3" x14ac:dyDescent="0.3">
      <c r="A24" s="63">
        <v>38322</v>
      </c>
      <c r="B24" s="64">
        <v>6.08407551029104</v>
      </c>
      <c r="C24" s="64">
        <v>6.0830101845144204</v>
      </c>
    </row>
    <row r="25" spans="1:3" x14ac:dyDescent="0.3">
      <c r="A25" s="63">
        <v>38412</v>
      </c>
      <c r="B25" s="64">
        <v>5.3567871856425402</v>
      </c>
      <c r="C25" s="64">
        <v>5.3578916470982696</v>
      </c>
    </row>
    <row r="26" spans="1:3" x14ac:dyDescent="0.3">
      <c r="A26" s="63">
        <v>38504</v>
      </c>
      <c r="B26" s="64">
        <v>5.6197680073674698</v>
      </c>
      <c r="C26" s="64">
        <v>5.6208609271523198</v>
      </c>
    </row>
    <row r="27" spans="1:3" x14ac:dyDescent="0.3">
      <c r="A27" s="63">
        <v>38596</v>
      </c>
      <c r="B27" s="64">
        <v>4.7816265060240903</v>
      </c>
      <c r="C27" s="64">
        <v>4.7826927577820397</v>
      </c>
    </row>
    <row r="28" spans="1:3" x14ac:dyDescent="0.3">
      <c r="A28" s="63">
        <v>38687</v>
      </c>
      <c r="B28" s="64">
        <v>4.4497333775193404</v>
      </c>
      <c r="C28" s="64">
        <v>4.45078230131152</v>
      </c>
    </row>
    <row r="29" spans="1:3" x14ac:dyDescent="0.3">
      <c r="A29" s="63">
        <v>38777</v>
      </c>
      <c r="B29" s="64">
        <v>4.6376725072883396</v>
      </c>
      <c r="C29" s="64">
        <v>4.6376725072883396</v>
      </c>
    </row>
    <row r="30" spans="1:3" x14ac:dyDescent="0.3">
      <c r="A30" s="63">
        <v>38869</v>
      </c>
      <c r="B30" s="64">
        <v>3.57296810094835</v>
      </c>
      <c r="C30" s="64">
        <v>3.57296810094835</v>
      </c>
    </row>
    <row r="31" spans="1:3" x14ac:dyDescent="0.3">
      <c r="A31" s="63">
        <v>38961</v>
      </c>
      <c r="B31" s="64">
        <v>3.4028998455875898</v>
      </c>
      <c r="C31" s="64">
        <v>3.4019286983713899</v>
      </c>
    </row>
    <row r="32" spans="1:3" x14ac:dyDescent="0.3">
      <c r="A32" s="63">
        <v>39052</v>
      </c>
      <c r="B32" s="64">
        <v>3.2362272858379</v>
      </c>
      <c r="C32" s="64">
        <v>3.2352658398230898</v>
      </c>
    </row>
    <row r="33" spans="1:3" x14ac:dyDescent="0.3">
      <c r="A33" s="63">
        <v>39142</v>
      </c>
      <c r="B33" s="64">
        <v>3.07900041839412</v>
      </c>
      <c r="C33" s="64">
        <v>3.0780495226503302</v>
      </c>
    </row>
    <row r="34" spans="1:3" x14ac:dyDescent="0.3">
      <c r="A34" s="63">
        <v>39234</v>
      </c>
      <c r="B34" s="64">
        <v>3.7221313103604698</v>
      </c>
      <c r="C34" s="64">
        <v>3.7230772141242299</v>
      </c>
    </row>
    <row r="35" spans="1:3" x14ac:dyDescent="0.3">
      <c r="A35" s="63">
        <v>39326</v>
      </c>
      <c r="B35" s="64">
        <v>4.1127025123268197</v>
      </c>
      <c r="C35" s="64">
        <v>4.1146195315288203</v>
      </c>
    </row>
    <row r="36" spans="1:3" x14ac:dyDescent="0.3">
      <c r="A36" s="63">
        <v>39417</v>
      </c>
      <c r="B36" s="64">
        <v>4.0139323498733503</v>
      </c>
      <c r="C36" s="64">
        <v>4.0158323632130299</v>
      </c>
    </row>
    <row r="37" spans="1:3" x14ac:dyDescent="0.3">
      <c r="A37" s="63">
        <v>39508</v>
      </c>
      <c r="B37" s="64">
        <v>3.8689323075220101</v>
      </c>
      <c r="C37" s="64">
        <v>3.8717355005949998</v>
      </c>
    </row>
    <row r="38" spans="1:3" x14ac:dyDescent="0.3">
      <c r="A38" s="63">
        <v>39600</v>
      </c>
      <c r="B38" s="64">
        <v>2.8808798584639002</v>
      </c>
      <c r="C38" s="64">
        <v>2.8808535862477598</v>
      </c>
    </row>
    <row r="39" spans="1:3" x14ac:dyDescent="0.3">
      <c r="A39" s="63">
        <v>39692</v>
      </c>
      <c r="B39" s="64">
        <v>1.8186082595125199</v>
      </c>
      <c r="C39" s="64">
        <v>1.8185918542239901</v>
      </c>
    </row>
    <row r="40" spans="1:3" x14ac:dyDescent="0.3">
      <c r="A40" s="63">
        <v>39783</v>
      </c>
      <c r="B40" s="64">
        <v>1.0243002704009401</v>
      </c>
      <c r="C40" s="64">
        <v>1.0233957398801901</v>
      </c>
    </row>
    <row r="41" spans="1:3" x14ac:dyDescent="0.3">
      <c r="A41" s="63">
        <v>39873</v>
      </c>
      <c r="B41" s="64">
        <v>-0.75135884045613999</v>
      </c>
      <c r="C41" s="64">
        <v>-0.75400984031688201</v>
      </c>
    </row>
    <row r="42" spans="1:3" x14ac:dyDescent="0.3">
      <c r="A42" s="63">
        <v>39965</v>
      </c>
      <c r="B42" s="64">
        <v>-1.00431687837394</v>
      </c>
      <c r="C42" s="64">
        <v>-1.0051943907670999</v>
      </c>
    </row>
    <row r="43" spans="1:3" x14ac:dyDescent="0.3">
      <c r="A43" s="63">
        <v>40057</v>
      </c>
      <c r="B43" s="64">
        <v>-0.97988836714805105</v>
      </c>
      <c r="C43" s="64">
        <v>-0.97987968565884598</v>
      </c>
    </row>
    <row r="44" spans="1:3" x14ac:dyDescent="0.3">
      <c r="A44" s="63">
        <v>40148</v>
      </c>
      <c r="B44" s="64">
        <v>-0.63812815740494899</v>
      </c>
      <c r="C44" s="64">
        <v>-0.63812815740494899</v>
      </c>
    </row>
    <row r="45" spans="1:3" x14ac:dyDescent="0.3">
      <c r="A45" s="63">
        <v>40238</v>
      </c>
      <c r="B45" s="64">
        <v>1.4675615212527999</v>
      </c>
      <c r="C45" s="64">
        <v>1.4693643790995901</v>
      </c>
    </row>
    <row r="46" spans="1:3" x14ac:dyDescent="0.3">
      <c r="A46" s="63">
        <v>40330</v>
      </c>
      <c r="B46" s="64">
        <v>2.3361389684813698</v>
      </c>
      <c r="C46" s="64">
        <v>2.3361389684813698</v>
      </c>
    </row>
    <row r="47" spans="1:3" x14ac:dyDescent="0.3">
      <c r="A47" s="63">
        <v>40422</v>
      </c>
      <c r="B47" s="64">
        <v>2.9490712572921498</v>
      </c>
      <c r="C47" s="64">
        <v>2.9490448709345398</v>
      </c>
    </row>
    <row r="48" spans="1:3" x14ac:dyDescent="0.3">
      <c r="A48" s="63">
        <v>40513</v>
      </c>
      <c r="B48" s="64">
        <v>3.0924984390330899</v>
      </c>
      <c r="C48" s="64">
        <v>3.0933904201230802</v>
      </c>
    </row>
    <row r="49" spans="1:3" x14ac:dyDescent="0.3">
      <c r="A49" s="63">
        <v>40603</v>
      </c>
      <c r="B49" s="64">
        <v>2.3423582326483801</v>
      </c>
      <c r="C49" s="64">
        <v>2.3423375752925599</v>
      </c>
    </row>
    <row r="50" spans="1:3" x14ac:dyDescent="0.3">
      <c r="A50" s="63">
        <v>40695</v>
      </c>
      <c r="B50" s="64">
        <v>2.03344153855575</v>
      </c>
      <c r="C50" s="64">
        <v>2.02994163917786</v>
      </c>
    </row>
    <row r="51" spans="1:3" x14ac:dyDescent="0.3">
      <c r="A51" s="63">
        <v>40787</v>
      </c>
      <c r="B51" s="64">
        <v>2.1814705371110601</v>
      </c>
      <c r="C51" s="64">
        <v>2.1736296399301298</v>
      </c>
    </row>
    <row r="52" spans="1:3" x14ac:dyDescent="0.3">
      <c r="A52" s="63">
        <v>40878</v>
      </c>
      <c r="B52" s="64">
        <v>2.67181186568261</v>
      </c>
      <c r="C52" s="64">
        <v>2.6657322327778599</v>
      </c>
    </row>
    <row r="53" spans="1:3" x14ac:dyDescent="0.3">
      <c r="A53" s="63">
        <v>40969</v>
      </c>
      <c r="B53" s="64">
        <v>3.2375092635678899</v>
      </c>
      <c r="C53" s="64">
        <v>3.2400665247701301</v>
      </c>
    </row>
    <row r="54" spans="1:3" x14ac:dyDescent="0.3">
      <c r="A54" s="63">
        <v>41061</v>
      </c>
      <c r="B54" s="64">
        <v>3.4927495219229301</v>
      </c>
      <c r="C54" s="64">
        <v>3.5117358008387001</v>
      </c>
    </row>
    <row r="55" spans="1:3" x14ac:dyDescent="0.3">
      <c r="A55" s="63">
        <v>41153</v>
      </c>
      <c r="B55" s="64">
        <v>3.0245811006209098</v>
      </c>
      <c r="C55" s="64">
        <v>3.0571102907402001</v>
      </c>
    </row>
    <row r="56" spans="1:3" x14ac:dyDescent="0.3">
      <c r="A56" s="63">
        <v>41244</v>
      </c>
      <c r="B56" s="64">
        <v>2.6494754139805199</v>
      </c>
      <c r="C56" s="64">
        <v>2.6799484236340998</v>
      </c>
    </row>
    <row r="57" spans="1:3" x14ac:dyDescent="0.3">
      <c r="A57" s="63">
        <v>41334</v>
      </c>
      <c r="B57" s="64">
        <v>2.27122860028545</v>
      </c>
      <c r="C57" s="64">
        <v>2.2661447160850301</v>
      </c>
    </row>
    <row r="58" spans="1:3" x14ac:dyDescent="0.3">
      <c r="A58" s="63">
        <v>41426</v>
      </c>
      <c r="B58" s="64">
        <v>2.4435311469433101</v>
      </c>
      <c r="C58" s="64">
        <v>2.37440349946977</v>
      </c>
    </row>
    <row r="59" spans="1:3" x14ac:dyDescent="0.3">
      <c r="A59" s="63">
        <v>41518</v>
      </c>
      <c r="B59" s="64">
        <v>3.0967752588213902</v>
      </c>
      <c r="C59" s="64">
        <v>2.94909042886857</v>
      </c>
    </row>
    <row r="60" spans="1:3" x14ac:dyDescent="0.3">
      <c r="A60" s="63">
        <v>41609</v>
      </c>
      <c r="B60" s="64">
        <v>3.4726498042016498</v>
      </c>
      <c r="C60" s="64">
        <v>3.2797380149213402</v>
      </c>
    </row>
    <row r="61" spans="1:3" x14ac:dyDescent="0.3">
      <c r="A61" s="63">
        <v>41699</v>
      </c>
      <c r="B61" s="64">
        <v>3.7731383239202101</v>
      </c>
      <c r="C61" s="64">
        <v>3.5463018886404001</v>
      </c>
    </row>
    <row r="62" spans="1:3" x14ac:dyDescent="0.3">
      <c r="A62" s="63">
        <v>41791</v>
      </c>
      <c r="B62" s="64">
        <v>3.5151858292554699</v>
      </c>
      <c r="C62" s="64">
        <v>3.3454722019907699</v>
      </c>
    </row>
    <row r="63" spans="1:3" x14ac:dyDescent="0.3">
      <c r="A63" s="63">
        <v>41883</v>
      </c>
      <c r="B63" s="64">
        <v>3.4033488953129898</v>
      </c>
      <c r="C63" s="64">
        <v>3.2903334429042101</v>
      </c>
    </row>
    <row r="64" spans="1:3" x14ac:dyDescent="0.3">
      <c r="A64" s="63">
        <v>41974</v>
      </c>
      <c r="B64" s="64">
        <v>3.2172581502550801</v>
      </c>
      <c r="C64" s="64">
        <v>3.13028966503754</v>
      </c>
    </row>
    <row r="65" spans="1:4" x14ac:dyDescent="0.3">
      <c r="A65" s="63">
        <v>42064</v>
      </c>
      <c r="B65" s="64">
        <v>3.16405420497534</v>
      </c>
      <c r="C65" s="64">
        <v>3.0638385080438502</v>
      </c>
    </row>
    <row r="66" spans="1:4" x14ac:dyDescent="0.3">
      <c r="A66" s="63">
        <v>42156</v>
      </c>
      <c r="B66" s="64">
        <v>3.4411357935943498</v>
      </c>
      <c r="C66" s="64">
        <v>3.1283280085196901</v>
      </c>
    </row>
    <row r="67" spans="1:4" x14ac:dyDescent="0.3">
      <c r="A67" s="63">
        <v>42248</v>
      </c>
      <c r="B67" s="64">
        <v>3.3896861229642101</v>
      </c>
      <c r="C67" s="64">
        <v>2.8082866967314302</v>
      </c>
    </row>
    <row r="68" spans="1:4" x14ac:dyDescent="0.3">
      <c r="A68" s="63">
        <v>42339</v>
      </c>
      <c r="B68" s="64">
        <v>3.7711193444740001</v>
      </c>
      <c r="C68" s="64">
        <v>2.8819332069597898</v>
      </c>
    </row>
    <row r="69" spans="1:4" x14ac:dyDescent="0.3">
      <c r="A69" s="63">
        <v>42430</v>
      </c>
      <c r="B69" s="64">
        <v>3.8949454905847301</v>
      </c>
      <c r="C69" s="64">
        <v>2.8045031127154698</v>
      </c>
    </row>
    <row r="70" spans="1:4" x14ac:dyDescent="0.3">
      <c r="A70" s="63">
        <v>42522</v>
      </c>
      <c r="B70" s="64">
        <v>4.2852286890508697</v>
      </c>
      <c r="C70" s="64">
        <v>3.19136819565828</v>
      </c>
    </row>
    <row r="71" spans="1:4" x14ac:dyDescent="0.3">
      <c r="A71" s="63">
        <v>42614</v>
      </c>
      <c r="B71" s="64">
        <v>4.8800035953978798</v>
      </c>
      <c r="C71" s="64">
        <v>3.9410800975455</v>
      </c>
      <c r="D71" s="64"/>
    </row>
    <row r="72" spans="1:4" x14ac:dyDescent="0.3">
      <c r="A72" s="63">
        <v>42705</v>
      </c>
      <c r="B72" s="64">
        <v>5.0162962962962903</v>
      </c>
      <c r="C72" s="64">
        <v>4.2107943736237399</v>
      </c>
    </row>
    <row r="73" spans="1:4" x14ac:dyDescent="0.3">
      <c r="A73" s="63">
        <v>42795</v>
      </c>
      <c r="B73" s="64">
        <v>5.4703952920112302</v>
      </c>
      <c r="C73" s="64">
        <v>4.8377857626412402</v>
      </c>
    </row>
    <row r="74" spans="1:4" x14ac:dyDescent="0.3">
      <c r="A74" s="63">
        <v>42887</v>
      </c>
      <c r="B74" s="64">
        <v>5.2282374074664197</v>
      </c>
      <c r="C74" s="64">
        <v>4.7107474503686504</v>
      </c>
    </row>
    <row r="75" spans="1:4" x14ac:dyDescent="0.3">
      <c r="A75" s="63">
        <v>42979</v>
      </c>
      <c r="B75" s="64">
        <v>4.7386426127882597</v>
      </c>
      <c r="C75" s="64">
        <v>4.1179652940706397</v>
      </c>
    </row>
    <row r="76" spans="1:4" x14ac:dyDescent="0.3">
      <c r="A76" s="63">
        <v>43070</v>
      </c>
      <c r="B76" s="64">
        <v>4.5185226984171702</v>
      </c>
      <c r="C76" s="64">
        <v>3.8639388454461798</v>
      </c>
      <c r="D76" s="64"/>
    </row>
    <row r="77" spans="1:4" x14ac:dyDescent="0.3">
      <c r="A77" s="63">
        <v>43160</v>
      </c>
      <c r="B77" s="64">
        <v>4.1084225026785699</v>
      </c>
      <c r="C77" s="64">
        <v>3.2749268768981801</v>
      </c>
    </row>
    <row r="78" spans="1:4" x14ac:dyDescent="0.3">
      <c r="A78" s="63">
        <v>43252</v>
      </c>
      <c r="B78" s="64">
        <v>3.9504529309727499</v>
      </c>
      <c r="C78" s="64">
        <v>2.9776703058241401</v>
      </c>
    </row>
    <row r="79" spans="1:4" x14ac:dyDescent="0.3">
      <c r="A79" s="63">
        <v>43344</v>
      </c>
      <c r="B79" s="64">
        <v>3.9004323100631599</v>
      </c>
      <c r="C79" s="64">
        <v>3.08830641588695</v>
      </c>
    </row>
    <row r="80" spans="1:4" x14ac:dyDescent="0.3">
      <c r="A80" s="63">
        <v>43435</v>
      </c>
      <c r="B80" s="64">
        <v>3.63095061345137</v>
      </c>
      <c r="C80" s="64">
        <v>3.1372681653131198</v>
      </c>
    </row>
    <row r="81" spans="1:3" x14ac:dyDescent="0.3">
      <c r="A81" s="63">
        <v>43525</v>
      </c>
      <c r="B81" s="64">
        <v>3.39100315959988</v>
      </c>
      <c r="C81" s="64">
        <v>3.3116002015000898</v>
      </c>
    </row>
    <row r="82" spans="1:3" x14ac:dyDescent="0.3">
      <c r="A82" s="63">
        <v>43617</v>
      </c>
      <c r="B82" s="64">
        <v>3.2043294225092498</v>
      </c>
      <c r="C82" s="64">
        <v>3.5101445839645602</v>
      </c>
    </row>
    <row r="83" spans="1:3" x14ac:dyDescent="0.3">
      <c r="A83" s="63">
        <v>43709</v>
      </c>
      <c r="B83" s="64">
        <v>2.9672029650175502</v>
      </c>
      <c r="C83" s="64">
        <v>3.5054883688753802</v>
      </c>
    </row>
    <row r="84" spans="1:3" x14ac:dyDescent="0.3">
      <c r="A84" s="63">
        <v>43800</v>
      </c>
      <c r="B84" s="64">
        <v>2.8103012621853498</v>
      </c>
      <c r="C84" s="64">
        <v>3.4216213032360199</v>
      </c>
    </row>
    <row r="85" spans="1:3" x14ac:dyDescent="0.3">
      <c r="A85" s="63">
        <v>43891</v>
      </c>
      <c r="B85" s="64">
        <v>2.6374820498822702</v>
      </c>
      <c r="C85" s="64">
        <v>3.2838469822388201</v>
      </c>
    </row>
    <row r="86" spans="1:3" x14ac:dyDescent="0.3">
      <c r="A86" s="63">
        <v>43983</v>
      </c>
      <c r="B86" s="64">
        <v>2.4565798983253901</v>
      </c>
      <c r="C86" s="64">
        <v>3.1112068532849202</v>
      </c>
    </row>
    <row r="87" spans="1:3" x14ac:dyDescent="0.3">
      <c r="A87" s="63">
        <v>44075</v>
      </c>
      <c r="B87" s="64">
        <v>2.33581114142358</v>
      </c>
      <c r="C87" s="64">
        <v>2.9484673859477102</v>
      </c>
    </row>
    <row r="88" spans="1:3" x14ac:dyDescent="0.3">
      <c r="A88" s="63">
        <v>44166</v>
      </c>
      <c r="B88" s="64">
        <v>2.2705805627434201</v>
      </c>
      <c r="C88" s="64">
        <v>2.8075025510937599</v>
      </c>
    </row>
    <row r="89" spans="1:3" x14ac:dyDescent="0.3">
      <c r="A89" s="63">
        <v>44256</v>
      </c>
      <c r="B89" s="64">
        <v>2.2594555046503402</v>
      </c>
      <c r="C89" s="64">
        <v>2.6749624252365898</v>
      </c>
    </row>
    <row r="90" spans="1:3" x14ac:dyDescent="0.3">
      <c r="A90" s="63">
        <v>44348</v>
      </c>
      <c r="B90" s="64">
        <v>2.2832896926380899</v>
      </c>
      <c r="C90" s="64">
        <v>2.55064442050594</v>
      </c>
    </row>
    <row r="91" spans="1:3" x14ac:dyDescent="0.3">
      <c r="A91" s="63">
        <v>44440</v>
      </c>
      <c r="B91" s="64">
        <v>2.3196973446154101</v>
      </c>
      <c r="C91" s="64">
        <v>2.4452252480680698</v>
      </c>
    </row>
    <row r="92" spans="1:3" x14ac:dyDescent="0.3">
      <c r="A92" s="63">
        <v>44531</v>
      </c>
      <c r="B92" s="64">
        <v>2.3413217908740198</v>
      </c>
      <c r="C92" s="64">
        <v>2.3474542470377702</v>
      </c>
    </row>
    <row r="93" spans="1:3" x14ac:dyDescent="0.3">
      <c r="A93" s="63">
        <v>44621</v>
      </c>
      <c r="B93" s="64">
        <v>2.34183750416994</v>
      </c>
      <c r="C93" s="64">
        <v>2.2696754422988499</v>
      </c>
    </row>
    <row r="94" spans="1:3" x14ac:dyDescent="0.3">
      <c r="A94" s="63">
        <v>44713</v>
      </c>
      <c r="B94" s="64">
        <v>2.3219545263241299</v>
      </c>
      <c r="C94" s="64">
        <v>2.21400631431221</v>
      </c>
    </row>
    <row r="95" spans="1:3" x14ac:dyDescent="0.3">
      <c r="B95" s="64"/>
      <c r="C95" s="64"/>
    </row>
  </sheetData>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Y20"/>
  <sheetViews>
    <sheetView topLeftCell="B1" zoomScaleNormal="100" workbookViewId="0">
      <selection activeCell="L17" sqref="L17"/>
    </sheetView>
  </sheetViews>
  <sheetFormatPr defaultColWidth="10" defaultRowHeight="16.5" x14ac:dyDescent="0.3"/>
  <cols>
    <col min="1" max="1" width="2.28515625" style="416" customWidth="1"/>
    <col min="2" max="2" width="11.5703125" style="416" bestFit="1" customWidth="1"/>
    <col min="3" max="16384" width="10" style="416"/>
  </cols>
  <sheetData>
    <row r="1" spans="1:25" x14ac:dyDescent="0.3">
      <c r="B1" s="472" t="s">
        <v>403</v>
      </c>
      <c r="C1" s="473"/>
      <c r="D1" s="473"/>
      <c r="E1" s="474"/>
      <c r="F1" s="474"/>
      <c r="G1" s="474"/>
      <c r="H1" s="474"/>
      <c r="I1" s="474"/>
      <c r="J1" s="474"/>
    </row>
    <row r="2" spans="1:25" x14ac:dyDescent="0.3">
      <c r="B2" s="475" t="s">
        <v>341</v>
      </c>
      <c r="C2" s="473"/>
      <c r="D2" s="473"/>
      <c r="E2" s="474"/>
      <c r="F2" s="474"/>
      <c r="G2" s="474"/>
      <c r="H2" s="474"/>
      <c r="I2" s="474"/>
      <c r="J2" s="474"/>
    </row>
    <row r="3" spans="1:25" x14ac:dyDescent="0.3">
      <c r="B3" s="476"/>
      <c r="C3" s="474"/>
      <c r="D3" s="474"/>
      <c r="E3" s="474"/>
      <c r="F3" s="474"/>
      <c r="G3" s="474"/>
      <c r="H3" s="474"/>
      <c r="I3" s="474"/>
      <c r="J3" s="474"/>
    </row>
    <row r="5" spans="1:25" s="477" customFormat="1" ht="66" x14ac:dyDescent="0.3">
      <c r="C5" s="478" t="s">
        <v>100</v>
      </c>
      <c r="D5" s="478" t="s">
        <v>362</v>
      </c>
      <c r="E5" s="478" t="s">
        <v>363</v>
      </c>
      <c r="F5" s="478" t="s">
        <v>364</v>
      </c>
      <c r="G5" s="478" t="s">
        <v>365</v>
      </c>
      <c r="H5" s="478" t="s">
        <v>366</v>
      </c>
    </row>
    <row r="6" spans="1:25" x14ac:dyDescent="0.3">
      <c r="B6" s="479">
        <v>41090</v>
      </c>
      <c r="C6" s="421">
        <v>55.081578999999998</v>
      </c>
      <c r="D6" s="421">
        <v>55.081578999999998</v>
      </c>
      <c r="E6" s="421">
        <v>0</v>
      </c>
      <c r="F6" s="421">
        <v>0</v>
      </c>
      <c r="G6" s="421">
        <v>0</v>
      </c>
      <c r="H6" s="421">
        <v>0</v>
      </c>
      <c r="L6" s="421"/>
      <c r="W6" s="421"/>
      <c r="X6" s="421"/>
      <c r="Y6" s="421"/>
    </row>
    <row r="7" spans="1:25" x14ac:dyDescent="0.3">
      <c r="B7" s="479">
        <v>41455</v>
      </c>
      <c r="C7" s="421">
        <v>58.651000000000003</v>
      </c>
      <c r="D7" s="421">
        <v>58.651000000000003</v>
      </c>
      <c r="E7" s="421">
        <v>0</v>
      </c>
      <c r="F7" s="421">
        <v>0</v>
      </c>
      <c r="G7" s="421">
        <v>0</v>
      </c>
      <c r="H7" s="421">
        <v>0</v>
      </c>
      <c r="L7" s="421"/>
      <c r="W7" s="421"/>
      <c r="X7" s="421"/>
      <c r="Y7" s="421"/>
    </row>
    <row r="8" spans="1:25" x14ac:dyDescent="0.3">
      <c r="B8" s="479">
        <v>41820</v>
      </c>
      <c r="C8" s="421">
        <v>61.563000000000002</v>
      </c>
      <c r="D8" s="421">
        <v>61.563000000000002</v>
      </c>
      <c r="E8" s="421">
        <v>0</v>
      </c>
      <c r="F8" s="421">
        <v>0</v>
      </c>
      <c r="G8" s="421">
        <v>0</v>
      </c>
      <c r="H8" s="421">
        <v>0</v>
      </c>
      <c r="L8" s="421"/>
      <c r="W8" s="421"/>
      <c r="X8" s="421"/>
      <c r="Y8" s="421"/>
    </row>
    <row r="9" spans="1:25" x14ac:dyDescent="0.3">
      <c r="A9" s="457"/>
      <c r="B9" s="481">
        <v>42185</v>
      </c>
      <c r="C9" s="421">
        <v>66.635999999999996</v>
      </c>
      <c r="D9" s="421">
        <v>66.635999999999996</v>
      </c>
      <c r="E9" s="421">
        <v>0</v>
      </c>
      <c r="F9" s="421">
        <v>0</v>
      </c>
      <c r="G9" s="421">
        <v>0</v>
      </c>
      <c r="H9" s="421">
        <v>0</v>
      </c>
      <c r="L9" s="421"/>
      <c r="M9" s="421"/>
      <c r="N9" s="421"/>
      <c r="O9" s="421"/>
      <c r="P9" s="421"/>
      <c r="W9" s="421"/>
      <c r="X9" s="421"/>
      <c r="Y9" s="421"/>
    </row>
    <row r="10" spans="1:25" x14ac:dyDescent="0.3">
      <c r="A10" s="457"/>
      <c r="B10" s="481">
        <v>42551</v>
      </c>
      <c r="C10" s="421">
        <v>70.400000000000006</v>
      </c>
      <c r="D10" s="421">
        <v>70.400000000000006</v>
      </c>
      <c r="E10" s="421">
        <v>0</v>
      </c>
      <c r="F10" s="421">
        <v>0</v>
      </c>
      <c r="G10" s="421">
        <v>0</v>
      </c>
      <c r="H10" s="421">
        <v>0</v>
      </c>
      <c r="L10" s="401"/>
      <c r="M10" s="401"/>
      <c r="N10" s="401"/>
      <c r="O10" s="401"/>
      <c r="P10" s="401"/>
      <c r="W10" s="421"/>
      <c r="X10" s="421"/>
      <c r="Y10" s="421"/>
    </row>
    <row r="11" spans="1:25" x14ac:dyDescent="0.3">
      <c r="A11" s="457"/>
      <c r="B11" s="481">
        <v>42916</v>
      </c>
      <c r="C11" s="421">
        <v>75.599999999999994</v>
      </c>
      <c r="D11" s="421">
        <v>75.599999999999994</v>
      </c>
      <c r="E11" s="421">
        <v>0</v>
      </c>
      <c r="F11" s="421">
        <v>0</v>
      </c>
      <c r="G11" s="421">
        <v>0</v>
      </c>
      <c r="H11" s="421">
        <v>0</v>
      </c>
      <c r="L11" s="401"/>
      <c r="M11" s="401"/>
      <c r="N11" s="401"/>
      <c r="O11" s="401"/>
      <c r="P11" s="401"/>
      <c r="W11" s="421"/>
      <c r="X11" s="421"/>
      <c r="Y11" s="421"/>
    </row>
    <row r="12" spans="1:25" x14ac:dyDescent="0.3">
      <c r="B12" s="479">
        <v>43281</v>
      </c>
      <c r="C12" s="421">
        <v>79.5</v>
      </c>
      <c r="D12" s="421">
        <v>78.323107229916204</v>
      </c>
      <c r="E12" s="421">
        <v>0.4353246799009014</v>
      </c>
      <c r="F12" s="421">
        <v>0.74156809018289493</v>
      </c>
      <c r="G12" s="421">
        <v>0.74156809018279546</v>
      </c>
      <c r="H12" s="421">
        <v>0.4353246799009014</v>
      </c>
      <c r="L12" s="401"/>
      <c r="M12" s="401"/>
      <c r="N12" s="401"/>
      <c r="O12" s="401"/>
      <c r="P12" s="401"/>
      <c r="W12" s="421"/>
      <c r="X12" s="421"/>
      <c r="Y12" s="421"/>
    </row>
    <row r="13" spans="1:25" x14ac:dyDescent="0.3">
      <c r="B13" s="479">
        <v>43646</v>
      </c>
      <c r="C13" s="421">
        <v>83.9</v>
      </c>
      <c r="D13" s="421">
        <v>79.483896982360605</v>
      </c>
      <c r="E13" s="421">
        <v>1.6334866535263899</v>
      </c>
      <c r="F13" s="421">
        <v>2.7826163641130108</v>
      </c>
      <c r="G13" s="421">
        <v>2.7826163641128971</v>
      </c>
      <c r="H13" s="421">
        <v>1.6334866535264041</v>
      </c>
      <c r="L13" s="401"/>
      <c r="M13" s="401"/>
      <c r="N13" s="401"/>
      <c r="O13" s="401"/>
      <c r="P13" s="401"/>
      <c r="W13" s="421"/>
      <c r="X13" s="421"/>
      <c r="Y13" s="421"/>
    </row>
    <row r="14" spans="1:25" x14ac:dyDescent="0.3">
      <c r="B14" s="479">
        <v>44012</v>
      </c>
      <c r="C14" s="421">
        <v>89</v>
      </c>
      <c r="D14" s="421">
        <v>81.241225441669897</v>
      </c>
      <c r="E14" s="421">
        <v>2.8699182600878999</v>
      </c>
      <c r="F14" s="421">
        <v>4.888856298242203</v>
      </c>
      <c r="G14" s="421">
        <v>4.888856298242203</v>
      </c>
      <c r="H14" s="421">
        <v>2.8699182600878004</v>
      </c>
      <c r="L14" s="401"/>
      <c r="M14" s="401"/>
      <c r="N14" s="401"/>
      <c r="O14" s="401"/>
      <c r="P14" s="401"/>
      <c r="W14" s="421"/>
      <c r="X14" s="421"/>
      <c r="Y14" s="421"/>
    </row>
    <row r="15" spans="1:25" x14ac:dyDescent="0.3">
      <c r="B15" s="479">
        <v>44377</v>
      </c>
      <c r="C15" s="421">
        <v>93.9</v>
      </c>
      <c r="D15" s="421">
        <v>83.706184132330904</v>
      </c>
      <c r="E15" s="421">
        <v>3.7706235796202918</v>
      </c>
      <c r="F15" s="421">
        <v>6.4231922880488099</v>
      </c>
      <c r="G15" s="421">
        <v>6.4231922880479999</v>
      </c>
      <c r="H15" s="421">
        <v>3.7706235796209882</v>
      </c>
      <c r="L15" s="401"/>
      <c r="M15" s="401"/>
      <c r="N15" s="401"/>
      <c r="O15" s="401"/>
      <c r="P15" s="401"/>
    </row>
    <row r="16" spans="1:25" x14ac:dyDescent="0.3">
      <c r="B16" s="481">
        <v>44742</v>
      </c>
      <c r="C16" s="421">
        <v>99</v>
      </c>
      <c r="D16" s="421">
        <v>87.845425128828595</v>
      </c>
      <c r="E16" s="421">
        <v>4.1260018403192049</v>
      </c>
      <c r="F16" s="421">
        <v>7.0285730308522005</v>
      </c>
      <c r="G16" s="421">
        <v>7.0285730308520016</v>
      </c>
      <c r="H16" s="421">
        <v>4.1260018403189918</v>
      </c>
    </row>
    <row r="17" spans="3:4" x14ac:dyDescent="0.3">
      <c r="C17" s="482"/>
      <c r="D17" s="421"/>
    </row>
    <row r="19" spans="3:4" x14ac:dyDescent="0.3">
      <c r="C19" s="421"/>
      <c r="D19" s="421"/>
    </row>
    <row r="20" spans="3:4" x14ac:dyDescent="0.3">
      <c r="D20" s="42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W131"/>
  <sheetViews>
    <sheetView zoomScaleNormal="100" workbookViewId="0">
      <selection activeCell="E9" sqref="E9"/>
    </sheetView>
  </sheetViews>
  <sheetFormatPr defaultColWidth="9.140625" defaultRowHeight="16.5" x14ac:dyDescent="0.3"/>
  <cols>
    <col min="1" max="1" width="9.140625" style="28"/>
    <col min="2" max="2" width="15" style="28" bestFit="1" customWidth="1"/>
    <col min="3" max="3" width="16" style="28" bestFit="1" customWidth="1"/>
    <col min="4" max="4" width="9.140625" style="28"/>
    <col min="5" max="5" width="9.7109375" style="28" bestFit="1" customWidth="1"/>
    <col min="6" max="6" width="12" style="28" bestFit="1" customWidth="1"/>
    <col min="7" max="8" width="12" style="28" customWidth="1"/>
    <col min="9" max="11" width="9.140625" style="28"/>
    <col min="12" max="12" width="9.7109375" style="28" bestFit="1" customWidth="1"/>
    <col min="13" max="15" width="12" style="28" bestFit="1" customWidth="1"/>
    <col min="16" max="16384" width="9.140625" style="28"/>
  </cols>
  <sheetData>
    <row r="1" spans="1:23" x14ac:dyDescent="0.3">
      <c r="A1" s="27" t="s">
        <v>389</v>
      </c>
      <c r="B1" s="7"/>
      <c r="C1" s="7"/>
      <c r="D1" s="60"/>
    </row>
    <row r="2" spans="1:23" x14ac:dyDescent="0.3">
      <c r="A2" s="61" t="s">
        <v>80</v>
      </c>
      <c r="B2" s="7"/>
      <c r="C2" s="7"/>
      <c r="D2" s="60"/>
    </row>
    <row r="5" spans="1:23" x14ac:dyDescent="0.3">
      <c r="B5" s="28" t="s">
        <v>81</v>
      </c>
      <c r="C5" s="28" t="s">
        <v>82</v>
      </c>
      <c r="E5" s="67"/>
      <c r="F5" s="67"/>
    </row>
    <row r="6" spans="1:23" x14ac:dyDescent="0.3">
      <c r="A6" s="63">
        <v>36678</v>
      </c>
      <c r="B6" s="64">
        <v>2.00000011789216</v>
      </c>
      <c r="C6" s="64">
        <v>1.99999999999998</v>
      </c>
      <c r="U6" s="64"/>
      <c r="V6" s="64"/>
      <c r="W6" s="64"/>
    </row>
    <row r="7" spans="1:23" x14ac:dyDescent="0.3">
      <c r="A7" s="63">
        <v>36770</v>
      </c>
      <c r="B7" s="64">
        <v>2.9880478382959801</v>
      </c>
      <c r="C7" s="64">
        <v>2.98804780876493</v>
      </c>
      <c r="U7" s="64"/>
      <c r="V7" s="64"/>
      <c r="W7" s="64"/>
    </row>
    <row r="8" spans="1:23" x14ac:dyDescent="0.3">
      <c r="A8" s="63">
        <v>36861</v>
      </c>
      <c r="B8" s="64">
        <v>3.9761430799957802</v>
      </c>
      <c r="C8" s="64">
        <v>3.9761431411530599</v>
      </c>
      <c r="U8" s="64"/>
      <c r="V8" s="64"/>
      <c r="W8" s="64"/>
    </row>
    <row r="9" spans="1:23" x14ac:dyDescent="0.3">
      <c r="A9" s="63">
        <v>36951</v>
      </c>
      <c r="B9" s="64">
        <v>3.06021716521429</v>
      </c>
      <c r="C9" s="64">
        <v>3.0602171767028601</v>
      </c>
      <c r="U9" s="64"/>
      <c r="V9" s="64"/>
      <c r="W9" s="64"/>
    </row>
    <row r="10" spans="1:23" x14ac:dyDescent="0.3">
      <c r="A10" s="63">
        <v>37043</v>
      </c>
      <c r="B10" s="64">
        <v>3.2352940301117701</v>
      </c>
      <c r="C10" s="64">
        <v>3.2352941176470398</v>
      </c>
      <c r="I10" s="68"/>
      <c r="J10" s="68"/>
      <c r="U10" s="64"/>
      <c r="V10" s="64"/>
      <c r="W10" s="64"/>
    </row>
    <row r="11" spans="1:23" x14ac:dyDescent="0.3">
      <c r="A11" s="63">
        <v>37135</v>
      </c>
      <c r="B11" s="64">
        <v>2.4177950416948999</v>
      </c>
      <c r="C11" s="64">
        <v>2.4177949709864599</v>
      </c>
      <c r="I11" s="68"/>
      <c r="J11" s="68"/>
      <c r="U11" s="64"/>
      <c r="V11" s="64"/>
      <c r="W11" s="64"/>
    </row>
    <row r="12" spans="1:23" x14ac:dyDescent="0.3">
      <c r="A12" s="63">
        <v>37226</v>
      </c>
      <c r="B12" s="64">
        <v>1.8164437438815</v>
      </c>
      <c r="C12" s="64">
        <v>1.81644359464627</v>
      </c>
      <c r="I12" s="68"/>
      <c r="J12" s="68"/>
      <c r="U12" s="64"/>
      <c r="V12" s="64"/>
      <c r="W12" s="64"/>
    </row>
    <row r="13" spans="1:23" x14ac:dyDescent="0.3">
      <c r="A13" s="63">
        <v>37316</v>
      </c>
      <c r="B13" s="64">
        <v>2.5862068916843102</v>
      </c>
      <c r="C13" s="64">
        <v>2.58620689655171</v>
      </c>
      <c r="I13" s="68"/>
      <c r="J13" s="68"/>
      <c r="U13" s="64"/>
      <c r="V13" s="64"/>
      <c r="W13" s="64"/>
    </row>
    <row r="14" spans="1:23" x14ac:dyDescent="0.3">
      <c r="A14" s="63">
        <v>37408</v>
      </c>
      <c r="B14" s="64">
        <v>2.7540361508975502</v>
      </c>
      <c r="C14" s="64">
        <v>2.7540360873694101</v>
      </c>
      <c r="I14" s="68"/>
      <c r="J14" s="68"/>
      <c r="U14" s="64"/>
      <c r="V14" s="64"/>
      <c r="W14" s="64"/>
    </row>
    <row r="15" spans="1:23" x14ac:dyDescent="0.3">
      <c r="A15" s="63">
        <v>37500</v>
      </c>
      <c r="B15" s="64">
        <v>2.6440037357565198</v>
      </c>
      <c r="C15" s="64">
        <v>2.6440037771482601</v>
      </c>
      <c r="I15" s="68"/>
      <c r="J15" s="68"/>
      <c r="U15" s="64"/>
      <c r="V15" s="64"/>
      <c r="W15" s="64"/>
    </row>
    <row r="16" spans="1:23" x14ac:dyDescent="0.3">
      <c r="A16" s="63">
        <v>37591</v>
      </c>
      <c r="B16" s="64">
        <v>2.72300461597065</v>
      </c>
      <c r="C16" s="64">
        <v>2.7230046948356801</v>
      </c>
      <c r="I16" s="68"/>
      <c r="J16" s="68"/>
      <c r="U16" s="64"/>
      <c r="V16" s="64"/>
      <c r="W16" s="64"/>
    </row>
    <row r="17" spans="1:23" x14ac:dyDescent="0.3">
      <c r="A17" s="63">
        <v>37681</v>
      </c>
      <c r="B17" s="64">
        <v>2.5210083987362801</v>
      </c>
      <c r="C17" s="64">
        <v>2.5210084033613298</v>
      </c>
      <c r="I17" s="68"/>
      <c r="J17" s="68"/>
      <c r="U17" s="64"/>
      <c r="V17" s="64"/>
      <c r="W17" s="64"/>
    </row>
    <row r="18" spans="1:23" x14ac:dyDescent="0.3">
      <c r="A18" s="63">
        <v>37773</v>
      </c>
      <c r="B18" s="64">
        <v>1.4787430452308099</v>
      </c>
      <c r="C18" s="64">
        <v>1.4787430683918601</v>
      </c>
      <c r="I18" s="68"/>
      <c r="J18" s="68"/>
      <c r="K18" s="64"/>
      <c r="P18" s="64"/>
      <c r="Q18" s="64"/>
      <c r="R18" s="64"/>
      <c r="U18" s="64"/>
      <c r="V18" s="64"/>
      <c r="W18" s="64"/>
    </row>
    <row r="19" spans="1:23" x14ac:dyDescent="0.3">
      <c r="A19" s="63">
        <v>37865</v>
      </c>
      <c r="B19" s="64">
        <v>1.47194109990551</v>
      </c>
      <c r="C19" s="64">
        <v>1.47194112235509</v>
      </c>
      <c r="I19" s="68"/>
      <c r="J19" s="68"/>
      <c r="K19" s="64"/>
      <c r="P19" s="64"/>
      <c r="Q19" s="64"/>
      <c r="R19" s="64"/>
      <c r="U19" s="64"/>
      <c r="V19" s="64"/>
      <c r="W19" s="64"/>
    </row>
    <row r="20" spans="1:23" x14ac:dyDescent="0.3">
      <c r="A20" s="63">
        <v>37956</v>
      </c>
      <c r="B20" s="64">
        <v>1.55393047241705</v>
      </c>
      <c r="C20" s="64">
        <v>1.5539305301645201</v>
      </c>
      <c r="I20" s="68"/>
      <c r="J20" s="68"/>
      <c r="K20" s="64"/>
      <c r="P20" s="64"/>
      <c r="Q20" s="64"/>
      <c r="R20" s="64"/>
      <c r="U20" s="64"/>
      <c r="V20" s="64"/>
      <c r="W20" s="64"/>
    </row>
    <row r="21" spans="1:23" x14ac:dyDescent="0.3">
      <c r="A21" s="63">
        <v>38047</v>
      </c>
      <c r="B21" s="64">
        <v>1.5482695236067101</v>
      </c>
      <c r="C21" s="64">
        <v>1.5482695810564699</v>
      </c>
      <c r="I21" s="68"/>
      <c r="J21" s="68"/>
      <c r="K21" s="64"/>
      <c r="P21" s="64"/>
      <c r="Q21" s="64"/>
      <c r="R21" s="64"/>
      <c r="U21" s="64"/>
      <c r="V21" s="64"/>
      <c r="W21" s="64"/>
    </row>
    <row r="22" spans="1:23" x14ac:dyDescent="0.3">
      <c r="A22" s="63">
        <v>38139</v>
      </c>
      <c r="B22" s="64">
        <v>2.3679417427623801</v>
      </c>
      <c r="C22" s="64">
        <v>2.3679417122039998</v>
      </c>
      <c r="I22" s="68"/>
      <c r="J22" s="68"/>
      <c r="K22" s="64"/>
      <c r="P22" s="64"/>
      <c r="Q22" s="64"/>
      <c r="R22" s="64"/>
      <c r="U22" s="64"/>
      <c r="V22" s="64"/>
      <c r="W22" s="64"/>
    </row>
    <row r="23" spans="1:23" x14ac:dyDescent="0.3">
      <c r="A23" s="63">
        <v>38231</v>
      </c>
      <c r="B23" s="64">
        <v>2.5385312401765501</v>
      </c>
      <c r="C23" s="64">
        <v>2.5385312783318299</v>
      </c>
      <c r="I23" s="68"/>
      <c r="J23" s="68"/>
      <c r="K23" s="64"/>
      <c r="P23" s="64"/>
      <c r="Q23" s="64"/>
      <c r="R23" s="64"/>
      <c r="U23" s="64"/>
      <c r="V23" s="64"/>
      <c r="W23" s="64"/>
    </row>
    <row r="24" spans="1:23" x14ac:dyDescent="0.3">
      <c r="A24" s="63">
        <v>38322</v>
      </c>
      <c r="B24" s="64">
        <v>2.70027005302964</v>
      </c>
      <c r="C24" s="64">
        <v>2.7002700270027198</v>
      </c>
      <c r="I24" s="68"/>
      <c r="J24" s="68"/>
      <c r="K24" s="64"/>
      <c r="P24" s="64"/>
      <c r="Q24" s="64"/>
      <c r="R24" s="64"/>
      <c r="U24" s="64"/>
      <c r="V24" s="64"/>
      <c r="W24" s="64"/>
    </row>
    <row r="25" spans="1:23" x14ac:dyDescent="0.3">
      <c r="A25" s="63">
        <v>38412</v>
      </c>
      <c r="B25" s="64">
        <v>2.7802691821646301</v>
      </c>
      <c r="C25" s="64">
        <v>2.7802690582959801</v>
      </c>
      <c r="I25" s="68"/>
      <c r="J25" s="68"/>
      <c r="K25" s="64"/>
      <c r="P25" s="64"/>
      <c r="Q25" s="64"/>
      <c r="R25" s="64"/>
      <c r="U25" s="64"/>
      <c r="V25" s="64"/>
      <c r="W25" s="64"/>
    </row>
    <row r="26" spans="1:23" x14ac:dyDescent="0.3">
      <c r="A26" s="63">
        <v>38504</v>
      </c>
      <c r="B26" s="64">
        <v>2.8469750441766801</v>
      </c>
      <c r="C26" s="64">
        <v>2.8469750889679801</v>
      </c>
      <c r="I26" s="68"/>
      <c r="J26" s="68"/>
      <c r="K26" s="64"/>
      <c r="P26" s="64"/>
      <c r="Q26" s="64"/>
      <c r="R26" s="64"/>
      <c r="U26" s="64"/>
      <c r="V26" s="64"/>
      <c r="W26" s="64"/>
    </row>
    <row r="27" spans="1:23" x14ac:dyDescent="0.3">
      <c r="A27" s="63">
        <v>38596</v>
      </c>
      <c r="B27" s="64">
        <v>3.3598585481705499</v>
      </c>
      <c r="C27" s="64">
        <v>3.3598585322723098</v>
      </c>
      <c r="I27" s="68"/>
      <c r="J27" s="68"/>
      <c r="K27" s="64"/>
      <c r="P27" s="64"/>
      <c r="Q27" s="64"/>
      <c r="R27" s="64"/>
      <c r="U27" s="64"/>
      <c r="V27" s="64"/>
      <c r="W27" s="64"/>
    </row>
    <row r="28" spans="1:23" x14ac:dyDescent="0.3">
      <c r="A28" s="63">
        <v>38687</v>
      </c>
      <c r="B28" s="64">
        <v>3.1551271627807602</v>
      </c>
      <c r="C28" s="64">
        <v>3.1551270815074401</v>
      </c>
      <c r="I28" s="68"/>
      <c r="J28" s="68"/>
      <c r="K28" s="64"/>
      <c r="P28" s="64"/>
      <c r="Q28" s="64"/>
      <c r="R28" s="64"/>
      <c r="U28" s="64"/>
      <c r="V28" s="64"/>
      <c r="W28" s="64"/>
    </row>
    <row r="29" spans="1:23" x14ac:dyDescent="0.3">
      <c r="A29" s="63">
        <v>38777</v>
      </c>
      <c r="B29" s="64">
        <v>3.31588120875805</v>
      </c>
      <c r="C29" s="64">
        <v>3.3158813263525202</v>
      </c>
      <c r="I29" s="68"/>
      <c r="J29" s="68"/>
      <c r="K29" s="64"/>
      <c r="P29" s="64"/>
      <c r="Q29" s="64"/>
      <c r="R29" s="64"/>
      <c r="U29" s="64"/>
      <c r="V29" s="64"/>
      <c r="W29" s="64"/>
    </row>
    <row r="30" spans="1:23" x14ac:dyDescent="0.3">
      <c r="A30" s="63">
        <v>38869</v>
      </c>
      <c r="B30" s="64">
        <v>3.9792387571924102</v>
      </c>
      <c r="C30" s="64">
        <v>3.9792387543252601</v>
      </c>
      <c r="I30" s="68"/>
      <c r="J30" s="68"/>
      <c r="K30" s="64"/>
      <c r="P30" s="64"/>
      <c r="Q30" s="64"/>
      <c r="R30" s="64"/>
      <c r="U30" s="64"/>
      <c r="V30" s="64"/>
      <c r="W30" s="64"/>
    </row>
    <row r="31" spans="1:23" x14ac:dyDescent="0.3">
      <c r="A31" s="63">
        <v>38961</v>
      </c>
      <c r="B31" s="64">
        <v>3.5426861354021799</v>
      </c>
      <c r="C31" s="64">
        <v>3.5426860564585101</v>
      </c>
      <c r="I31" s="68"/>
      <c r="J31" s="68"/>
      <c r="K31" s="64"/>
      <c r="P31" s="64"/>
      <c r="Q31" s="64"/>
      <c r="R31" s="64"/>
      <c r="U31" s="64"/>
      <c r="V31" s="64"/>
      <c r="W31" s="64"/>
    </row>
    <row r="32" spans="1:23" x14ac:dyDescent="0.3">
      <c r="A32" s="63">
        <v>39052</v>
      </c>
      <c r="B32" s="64">
        <v>2.6346644074775898</v>
      </c>
      <c r="C32" s="64">
        <v>2.6346644010195299</v>
      </c>
      <c r="I32" s="68"/>
      <c r="J32" s="68"/>
      <c r="K32" s="64"/>
      <c r="P32" s="64"/>
      <c r="Q32" s="64"/>
      <c r="R32" s="64"/>
      <c r="U32" s="64"/>
      <c r="V32" s="64"/>
      <c r="W32" s="64"/>
    </row>
    <row r="33" spans="1:23" x14ac:dyDescent="0.3">
      <c r="A33" s="63">
        <v>39142</v>
      </c>
      <c r="B33" s="64">
        <v>2.5354730315634701</v>
      </c>
      <c r="C33" s="64">
        <v>2.5354729729729599</v>
      </c>
      <c r="I33" s="68"/>
      <c r="J33" s="68"/>
      <c r="K33" s="64"/>
      <c r="P33" s="64"/>
      <c r="Q33" s="64"/>
      <c r="R33" s="64"/>
      <c r="U33" s="64"/>
      <c r="V33" s="64"/>
      <c r="W33" s="64"/>
    </row>
    <row r="34" spans="1:23" x14ac:dyDescent="0.3">
      <c r="A34" s="63">
        <v>39234</v>
      </c>
      <c r="B34" s="64">
        <v>2.0000000367799999</v>
      </c>
      <c r="C34" s="64">
        <v>2</v>
      </c>
      <c r="I34" s="68"/>
      <c r="J34" s="68"/>
      <c r="K34" s="64"/>
      <c r="P34" s="64"/>
      <c r="Q34" s="64"/>
      <c r="R34" s="64"/>
      <c r="U34" s="64"/>
      <c r="V34" s="64"/>
      <c r="W34" s="64"/>
    </row>
    <row r="35" spans="1:23" x14ac:dyDescent="0.3">
      <c r="A35" s="63">
        <v>39326</v>
      </c>
      <c r="B35" s="64">
        <v>1.78748754626887</v>
      </c>
      <c r="C35" s="64">
        <v>1.7874875868917499</v>
      </c>
      <c r="I35" s="68"/>
      <c r="J35" s="68"/>
      <c r="K35" s="64"/>
      <c r="P35" s="64"/>
      <c r="Q35" s="64"/>
      <c r="R35" s="64"/>
      <c r="U35" s="64"/>
      <c r="V35" s="64"/>
      <c r="W35" s="64"/>
    </row>
    <row r="36" spans="1:23" x14ac:dyDescent="0.3">
      <c r="A36" s="63">
        <v>39417</v>
      </c>
      <c r="B36" s="64">
        <v>3.1840796095158099</v>
      </c>
      <c r="C36" s="64">
        <v>3.1840796019900499</v>
      </c>
      <c r="I36" s="68"/>
      <c r="J36" s="68"/>
      <c r="K36" s="64"/>
      <c r="P36" s="64"/>
      <c r="Q36" s="64"/>
      <c r="R36" s="64"/>
      <c r="U36" s="64"/>
      <c r="V36" s="64"/>
      <c r="W36" s="64"/>
    </row>
    <row r="37" spans="1:23" x14ac:dyDescent="0.3">
      <c r="A37" s="63">
        <v>39508</v>
      </c>
      <c r="B37" s="64">
        <v>3.3663365978484601</v>
      </c>
      <c r="C37" s="64">
        <v>3.36633663366336</v>
      </c>
      <c r="I37" s="68"/>
      <c r="J37" s="68"/>
      <c r="K37" s="64"/>
      <c r="P37" s="64"/>
      <c r="Q37" s="64"/>
      <c r="R37" s="64"/>
      <c r="U37" s="64"/>
      <c r="V37" s="64"/>
      <c r="W37" s="64"/>
    </row>
    <row r="38" spans="1:23" x14ac:dyDescent="0.3">
      <c r="A38" s="63">
        <v>39600</v>
      </c>
      <c r="B38" s="64">
        <v>4.0196078314711698</v>
      </c>
      <c r="C38" s="64">
        <v>4.0196078431372602</v>
      </c>
      <c r="I38" s="68"/>
      <c r="J38" s="68"/>
      <c r="K38" s="64"/>
      <c r="P38" s="64"/>
      <c r="Q38" s="64"/>
      <c r="R38" s="64"/>
      <c r="U38" s="64"/>
      <c r="V38" s="64"/>
      <c r="W38" s="64"/>
    </row>
    <row r="39" spans="1:23" x14ac:dyDescent="0.3">
      <c r="A39" s="63">
        <v>39692</v>
      </c>
      <c r="B39" s="64">
        <v>5.0731707779175297</v>
      </c>
      <c r="C39" s="64">
        <v>5.0731707317073198</v>
      </c>
      <c r="I39" s="68"/>
      <c r="J39" s="68"/>
      <c r="K39" s="64"/>
      <c r="P39" s="64"/>
      <c r="Q39" s="64"/>
      <c r="R39" s="64"/>
      <c r="U39" s="64"/>
      <c r="V39" s="64"/>
      <c r="W39" s="64"/>
    </row>
    <row r="40" spans="1:23" x14ac:dyDescent="0.3">
      <c r="A40" s="63">
        <v>39783</v>
      </c>
      <c r="B40" s="64">
        <v>3.3751204221356499</v>
      </c>
      <c r="C40" s="64">
        <v>3.3751205400192901</v>
      </c>
      <c r="I40" s="68"/>
      <c r="J40" s="68"/>
      <c r="K40" s="64"/>
      <c r="P40" s="64"/>
      <c r="Q40" s="64"/>
      <c r="R40" s="64"/>
      <c r="U40" s="64"/>
      <c r="V40" s="64"/>
      <c r="W40" s="64"/>
    </row>
    <row r="41" spans="1:23" x14ac:dyDescent="0.3">
      <c r="A41" s="63">
        <v>39873</v>
      </c>
      <c r="B41" s="64">
        <v>2.9693487493282098</v>
      </c>
      <c r="C41" s="64">
        <v>2.9693486590038201</v>
      </c>
      <c r="I41" s="68"/>
      <c r="J41" s="68"/>
      <c r="K41" s="64"/>
      <c r="P41" s="64"/>
      <c r="Q41" s="64"/>
      <c r="R41" s="64"/>
      <c r="U41" s="64"/>
      <c r="V41" s="64"/>
      <c r="W41" s="64"/>
    </row>
    <row r="42" spans="1:23" x14ac:dyDescent="0.3">
      <c r="A42" s="63">
        <v>39965</v>
      </c>
      <c r="B42" s="64">
        <v>1.8850141718031299</v>
      </c>
      <c r="C42" s="64">
        <v>1.8850141376060201</v>
      </c>
      <c r="I42" s="68"/>
      <c r="J42" s="68"/>
      <c r="K42" s="64"/>
      <c r="P42" s="64"/>
      <c r="Q42" s="64"/>
      <c r="R42" s="64"/>
      <c r="U42" s="64"/>
      <c r="V42" s="64"/>
      <c r="W42" s="64"/>
    </row>
    <row r="43" spans="1:23" x14ac:dyDescent="0.3">
      <c r="A43" s="63">
        <v>40057</v>
      </c>
      <c r="B43" s="64">
        <v>1.6713091541499601</v>
      </c>
      <c r="C43" s="64">
        <v>1.6713091922005501</v>
      </c>
      <c r="I43" s="68"/>
      <c r="J43" s="68"/>
      <c r="K43" s="64"/>
      <c r="P43" s="64"/>
      <c r="Q43" s="64"/>
      <c r="R43" s="64"/>
      <c r="U43" s="64"/>
      <c r="V43" s="64"/>
      <c r="W43" s="64"/>
    </row>
    <row r="44" spans="1:23" x14ac:dyDescent="0.3">
      <c r="A44" s="63">
        <v>40148</v>
      </c>
      <c r="B44" s="64">
        <v>1.9589552949323901</v>
      </c>
      <c r="C44" s="64">
        <v>1.9589552238805801</v>
      </c>
      <c r="I44" s="68"/>
      <c r="J44" s="68"/>
      <c r="K44" s="64"/>
      <c r="P44" s="64"/>
      <c r="Q44" s="64"/>
      <c r="R44" s="64"/>
      <c r="U44" s="64"/>
      <c r="V44" s="64"/>
      <c r="W44" s="64"/>
    </row>
    <row r="45" spans="1:23" x14ac:dyDescent="0.3">
      <c r="A45" s="63">
        <v>40238</v>
      </c>
      <c r="B45" s="64">
        <v>2.0465116184649799</v>
      </c>
      <c r="C45" s="64">
        <v>2.04651162790696</v>
      </c>
      <c r="I45" s="68"/>
      <c r="J45" s="68"/>
      <c r="K45" s="64"/>
      <c r="P45" s="64"/>
      <c r="Q45" s="64"/>
      <c r="R45" s="64"/>
      <c r="U45" s="64"/>
      <c r="V45" s="64"/>
      <c r="W45" s="64"/>
    </row>
    <row r="46" spans="1:23" x14ac:dyDescent="0.3">
      <c r="A46" s="63">
        <v>40330</v>
      </c>
      <c r="B46" s="64">
        <v>1.6651248459673</v>
      </c>
      <c r="C46" s="64">
        <v>1.66512488436632</v>
      </c>
      <c r="I46" s="68"/>
      <c r="J46" s="68"/>
      <c r="K46" s="64"/>
      <c r="P46" s="64"/>
      <c r="Q46" s="64"/>
      <c r="R46" s="64"/>
      <c r="U46" s="64"/>
      <c r="V46" s="64"/>
      <c r="W46" s="64"/>
    </row>
    <row r="47" spans="1:23" x14ac:dyDescent="0.3">
      <c r="A47" s="63">
        <v>40422</v>
      </c>
      <c r="B47" s="64">
        <v>1.4611872192131099</v>
      </c>
      <c r="C47" s="64">
        <v>1.4611872146118801</v>
      </c>
      <c r="I47" s="68"/>
      <c r="J47" s="68"/>
      <c r="K47" s="64"/>
      <c r="P47" s="64"/>
      <c r="Q47" s="64"/>
      <c r="R47" s="64"/>
      <c r="U47" s="64"/>
      <c r="V47" s="64"/>
      <c r="W47" s="64"/>
    </row>
    <row r="48" spans="1:23" x14ac:dyDescent="0.3">
      <c r="A48" s="63">
        <v>40513</v>
      </c>
      <c r="B48" s="64">
        <v>4.0256175492955704</v>
      </c>
      <c r="C48" s="64">
        <v>4.0256175663311904</v>
      </c>
      <c r="I48" s="68"/>
      <c r="J48" s="68"/>
      <c r="K48" s="64"/>
      <c r="P48" s="64"/>
      <c r="Q48" s="64"/>
      <c r="R48" s="64"/>
      <c r="U48" s="64"/>
      <c r="V48" s="64"/>
      <c r="W48" s="64"/>
    </row>
    <row r="49" spans="1:23" x14ac:dyDescent="0.3">
      <c r="A49" s="63">
        <v>40603</v>
      </c>
      <c r="B49" s="64">
        <v>4.4667273725539802</v>
      </c>
      <c r="C49" s="64">
        <v>4.4667274384685403</v>
      </c>
      <c r="I49" s="68"/>
      <c r="J49" s="68"/>
      <c r="K49" s="64"/>
      <c r="P49" s="64"/>
      <c r="Q49" s="64"/>
      <c r="R49" s="64"/>
      <c r="U49" s="64"/>
      <c r="V49" s="64"/>
      <c r="W49" s="64"/>
    </row>
    <row r="50" spans="1:23" x14ac:dyDescent="0.3">
      <c r="A50" s="63">
        <v>40695</v>
      </c>
      <c r="B50" s="64">
        <v>5.2775250517788903</v>
      </c>
      <c r="C50" s="64">
        <v>5.2775250227479402</v>
      </c>
      <c r="I50" s="68"/>
      <c r="J50" s="68"/>
      <c r="K50" s="64"/>
      <c r="P50" s="64"/>
      <c r="Q50" s="64"/>
      <c r="R50" s="64"/>
      <c r="U50" s="64"/>
      <c r="V50" s="64"/>
      <c r="W50" s="64"/>
    </row>
    <row r="51" spans="1:23" x14ac:dyDescent="0.3">
      <c r="A51" s="63">
        <v>40787</v>
      </c>
      <c r="B51" s="64">
        <v>4.5904590532547003</v>
      </c>
      <c r="C51" s="64">
        <v>4.5904590459045798</v>
      </c>
      <c r="I51" s="68"/>
      <c r="J51" s="68"/>
      <c r="K51" s="64"/>
      <c r="P51" s="64"/>
      <c r="Q51" s="64"/>
      <c r="R51" s="64"/>
      <c r="U51" s="64"/>
      <c r="V51" s="64"/>
      <c r="W51" s="64"/>
    </row>
    <row r="52" spans="1:23" x14ac:dyDescent="0.3">
      <c r="A52" s="63">
        <v>40878</v>
      </c>
      <c r="B52" s="64">
        <v>1.84696565738611</v>
      </c>
      <c r="C52" s="64">
        <v>1.84696569920843</v>
      </c>
      <c r="I52" s="68"/>
      <c r="J52" s="68"/>
      <c r="K52" s="64"/>
      <c r="P52" s="64"/>
      <c r="Q52" s="64"/>
      <c r="R52" s="64"/>
      <c r="U52" s="64"/>
      <c r="V52" s="64"/>
      <c r="W52" s="64"/>
    </row>
    <row r="53" spans="1:23" x14ac:dyDescent="0.3">
      <c r="A53" s="63">
        <v>40969</v>
      </c>
      <c r="B53" s="64">
        <v>1.57068069996617</v>
      </c>
      <c r="C53" s="64">
        <v>1.5706806282722501</v>
      </c>
      <c r="I53" s="68"/>
      <c r="J53" s="68"/>
      <c r="K53" s="64"/>
      <c r="P53" s="64"/>
      <c r="Q53" s="64"/>
      <c r="R53" s="64"/>
      <c r="U53" s="64"/>
      <c r="V53" s="64"/>
      <c r="W53" s="64"/>
    </row>
    <row r="54" spans="1:23" x14ac:dyDescent="0.3">
      <c r="A54" s="63">
        <v>41061</v>
      </c>
      <c r="B54" s="64">
        <v>0.95073460145087496</v>
      </c>
      <c r="C54" s="64">
        <v>0.95073465859982698</v>
      </c>
      <c r="I54" s="68"/>
      <c r="J54" s="68"/>
      <c r="K54" s="64"/>
      <c r="P54" s="64"/>
      <c r="Q54" s="64"/>
      <c r="R54" s="64"/>
      <c r="U54" s="64"/>
      <c r="V54" s="64"/>
      <c r="W54" s="64"/>
    </row>
    <row r="55" spans="1:23" x14ac:dyDescent="0.3">
      <c r="A55" s="63">
        <v>41153</v>
      </c>
      <c r="B55" s="64">
        <v>0.77452666070783005</v>
      </c>
      <c r="C55" s="64">
        <v>0.77452667814112897</v>
      </c>
      <c r="I55" s="68"/>
      <c r="J55" s="68"/>
      <c r="K55" s="64"/>
      <c r="P55" s="64"/>
      <c r="Q55" s="64"/>
      <c r="R55" s="64"/>
      <c r="U55" s="64"/>
      <c r="V55" s="64"/>
      <c r="W55" s="64"/>
    </row>
    <row r="56" spans="1:23" x14ac:dyDescent="0.3">
      <c r="A56" s="63">
        <v>41244</v>
      </c>
      <c r="B56" s="64">
        <v>0.94991369367602996</v>
      </c>
      <c r="C56" s="64">
        <v>0.94991364421417301</v>
      </c>
      <c r="I56" s="68"/>
      <c r="J56" s="68"/>
      <c r="K56" s="64"/>
      <c r="P56" s="64"/>
      <c r="Q56" s="64"/>
      <c r="R56" s="64"/>
      <c r="U56" s="64"/>
      <c r="V56" s="64"/>
      <c r="W56" s="64"/>
    </row>
    <row r="57" spans="1:23" x14ac:dyDescent="0.3">
      <c r="A57" s="63">
        <v>41334</v>
      </c>
      <c r="B57" s="64">
        <v>0.85910643908491102</v>
      </c>
      <c r="C57" s="64">
        <v>0.85910652920961905</v>
      </c>
      <c r="I57" s="68"/>
      <c r="J57" s="68"/>
      <c r="K57" s="64"/>
      <c r="P57" s="64"/>
      <c r="Q57" s="64"/>
      <c r="R57" s="64"/>
      <c r="U57" s="64"/>
      <c r="V57" s="64"/>
      <c r="W57" s="64"/>
    </row>
    <row r="58" spans="1:23" x14ac:dyDescent="0.3">
      <c r="A58" s="63">
        <v>41426</v>
      </c>
      <c r="B58" s="64">
        <v>0.68493156148901002</v>
      </c>
      <c r="C58" s="64">
        <v>0.68493150684931703</v>
      </c>
      <c r="I58" s="68"/>
      <c r="J58" s="68"/>
      <c r="K58" s="64"/>
      <c r="P58" s="64"/>
      <c r="Q58" s="64"/>
      <c r="R58" s="64"/>
      <c r="U58" s="64"/>
      <c r="V58" s="64"/>
      <c r="W58" s="64"/>
    </row>
    <row r="59" spans="1:23" x14ac:dyDescent="0.3">
      <c r="A59" s="63">
        <v>41518</v>
      </c>
      <c r="B59" s="64">
        <v>1.3663535483604901</v>
      </c>
      <c r="C59" s="64">
        <v>1.36635354397951</v>
      </c>
      <c r="I59" s="68"/>
      <c r="J59" s="68"/>
      <c r="K59" s="64"/>
      <c r="P59" s="64"/>
      <c r="Q59" s="64"/>
      <c r="R59" s="64"/>
      <c r="U59" s="64"/>
      <c r="V59" s="64"/>
      <c r="W59" s="64"/>
    </row>
    <row r="60" spans="1:23" x14ac:dyDescent="0.3">
      <c r="A60" s="63">
        <v>41609</v>
      </c>
      <c r="B60" s="64">
        <v>1.6253207850237299</v>
      </c>
      <c r="C60" s="64">
        <v>1.62532078699744</v>
      </c>
      <c r="I60" s="68"/>
      <c r="J60" s="68"/>
      <c r="K60" s="64"/>
      <c r="P60" s="64"/>
      <c r="Q60" s="64"/>
      <c r="R60" s="64"/>
      <c r="U60" s="64"/>
      <c r="V60" s="64"/>
      <c r="W60" s="64"/>
    </row>
    <row r="61" spans="1:23" x14ac:dyDescent="0.3">
      <c r="A61" s="63">
        <v>41699</v>
      </c>
      <c r="B61" s="64">
        <v>1.53321983177099</v>
      </c>
      <c r="C61" s="64">
        <v>1.5332197614991301</v>
      </c>
      <c r="I61" s="68"/>
      <c r="J61" s="68"/>
      <c r="K61" s="64"/>
      <c r="P61" s="64"/>
      <c r="Q61" s="64"/>
      <c r="R61" s="64"/>
      <c r="U61" s="64"/>
      <c r="V61" s="64"/>
      <c r="W61" s="64"/>
    </row>
    <row r="62" spans="1:23" x14ac:dyDescent="0.3">
      <c r="A62" s="63">
        <v>41791</v>
      </c>
      <c r="B62" s="64">
        <v>1.6156462561985201</v>
      </c>
      <c r="C62" s="64">
        <v>1.6156462585034099</v>
      </c>
      <c r="I62" s="68"/>
      <c r="J62" s="68"/>
      <c r="K62" s="64"/>
      <c r="P62" s="64"/>
      <c r="Q62" s="64"/>
      <c r="R62" s="64"/>
      <c r="U62" s="64"/>
      <c r="V62" s="64"/>
      <c r="W62" s="64"/>
    </row>
    <row r="63" spans="1:23" x14ac:dyDescent="0.3">
      <c r="A63" s="63">
        <v>41883</v>
      </c>
      <c r="B63" s="64">
        <v>1.0109520604429201</v>
      </c>
      <c r="C63" s="64">
        <v>1.0109519797809601</v>
      </c>
      <c r="I63" s="68"/>
      <c r="J63" s="68"/>
      <c r="K63" s="64"/>
      <c r="P63" s="64"/>
      <c r="Q63" s="64"/>
      <c r="R63" s="64"/>
      <c r="U63" s="64"/>
      <c r="V63" s="64"/>
      <c r="W63" s="64"/>
    </row>
    <row r="64" spans="1:23" x14ac:dyDescent="0.3">
      <c r="A64" s="63">
        <v>41974</v>
      </c>
      <c r="B64" s="64">
        <v>0.75757574037598197</v>
      </c>
      <c r="C64" s="64">
        <v>0.75757575757575601</v>
      </c>
      <c r="D64" s="64"/>
      <c r="I64" s="68"/>
      <c r="J64" s="68"/>
      <c r="K64" s="64"/>
      <c r="P64" s="64"/>
      <c r="Q64" s="64"/>
      <c r="R64" s="64"/>
      <c r="U64" s="64"/>
      <c r="V64" s="64"/>
      <c r="W64" s="64"/>
    </row>
    <row r="65" spans="1:23" x14ac:dyDescent="0.3">
      <c r="A65" s="63">
        <v>42064</v>
      </c>
      <c r="B65" s="64">
        <v>0.25167784656787701</v>
      </c>
      <c r="C65" s="64">
        <v>0.25167785234898599</v>
      </c>
      <c r="I65" s="68"/>
      <c r="J65" s="68"/>
      <c r="K65" s="64"/>
      <c r="P65" s="64"/>
      <c r="Q65" s="64"/>
      <c r="R65" s="64"/>
      <c r="U65" s="64"/>
      <c r="V65" s="64"/>
      <c r="W65" s="64"/>
    </row>
    <row r="66" spans="1:23" x14ac:dyDescent="0.3">
      <c r="A66" s="63">
        <v>42156</v>
      </c>
      <c r="B66" s="64">
        <v>0.41840999805604601</v>
      </c>
      <c r="C66" s="64">
        <v>0.418410041840999</v>
      </c>
      <c r="I66" s="68"/>
      <c r="J66" s="68"/>
      <c r="K66" s="64"/>
      <c r="P66" s="64"/>
      <c r="Q66" s="64"/>
      <c r="R66" s="64"/>
      <c r="U66" s="64"/>
      <c r="V66" s="64"/>
      <c r="W66" s="64"/>
    </row>
    <row r="67" spans="1:23" x14ac:dyDescent="0.3">
      <c r="A67" s="63">
        <v>42248</v>
      </c>
      <c r="B67" s="64">
        <v>0.41701413473294002</v>
      </c>
      <c r="C67" s="64">
        <v>0.417014178482078</v>
      </c>
      <c r="I67" s="68"/>
      <c r="J67" s="68"/>
      <c r="K67" s="64"/>
      <c r="P67" s="64"/>
      <c r="Q67" s="64"/>
      <c r="R67" s="64"/>
      <c r="U67" s="64"/>
      <c r="V67" s="64"/>
      <c r="W67" s="64"/>
    </row>
    <row r="68" spans="1:23" x14ac:dyDescent="0.3">
      <c r="A68" s="63">
        <v>42339</v>
      </c>
      <c r="B68" s="66">
        <v>8.3542221063814801E-2</v>
      </c>
      <c r="C68" s="66">
        <v>8.3542188805352205E-2</v>
      </c>
      <c r="E68" s="32"/>
      <c r="F68" s="32"/>
      <c r="I68" s="68"/>
      <c r="J68" s="68"/>
      <c r="K68" s="64"/>
      <c r="P68" s="64"/>
      <c r="Q68" s="64"/>
      <c r="R68" s="64"/>
      <c r="U68" s="64"/>
      <c r="V68" s="64"/>
      <c r="W68" s="64"/>
    </row>
    <row r="69" spans="1:23" x14ac:dyDescent="0.3">
      <c r="A69" s="63">
        <v>42430</v>
      </c>
      <c r="B69" s="66">
        <v>0.41840999805604601</v>
      </c>
      <c r="C69" s="66">
        <v>0.418410041840999</v>
      </c>
      <c r="E69" s="32"/>
      <c r="F69" s="32"/>
      <c r="I69" s="68"/>
      <c r="J69" s="68"/>
      <c r="K69" s="64"/>
      <c r="P69" s="64"/>
      <c r="Q69" s="64"/>
      <c r="R69" s="64"/>
      <c r="U69" s="64"/>
      <c r="V69" s="64"/>
      <c r="W69" s="64"/>
    </row>
    <row r="70" spans="1:23" x14ac:dyDescent="0.3">
      <c r="A70" s="63">
        <v>42522</v>
      </c>
      <c r="B70" s="66">
        <v>0.416666725412495</v>
      </c>
      <c r="C70" s="66">
        <v>0.41666666666666502</v>
      </c>
      <c r="E70" s="32"/>
      <c r="F70" s="32"/>
      <c r="I70" s="68"/>
      <c r="J70" s="68"/>
      <c r="K70" s="64"/>
      <c r="P70" s="64"/>
      <c r="Q70" s="64"/>
      <c r="R70" s="64"/>
      <c r="U70" s="64"/>
      <c r="V70" s="64"/>
      <c r="W70" s="64"/>
    </row>
    <row r="71" spans="1:23" x14ac:dyDescent="0.3">
      <c r="A71" s="63">
        <v>42614</v>
      </c>
      <c r="B71" s="66">
        <v>0.41528234864005498</v>
      </c>
      <c r="C71" s="66">
        <v>0.41528239202657202</v>
      </c>
      <c r="D71" s="64"/>
      <c r="E71" s="32"/>
      <c r="F71" s="32"/>
      <c r="I71" s="68"/>
      <c r="J71" s="68"/>
      <c r="K71" s="64"/>
      <c r="P71" s="64"/>
      <c r="Q71" s="64"/>
      <c r="R71" s="64"/>
      <c r="U71" s="64"/>
      <c r="V71" s="64"/>
      <c r="W71" s="64"/>
    </row>
    <row r="72" spans="1:23" x14ac:dyDescent="0.3">
      <c r="A72" s="63">
        <v>42705</v>
      </c>
      <c r="B72" s="66">
        <v>1.3355592690301901</v>
      </c>
      <c r="C72" s="66">
        <v>1.33555926544239</v>
      </c>
      <c r="E72" s="32"/>
      <c r="F72" s="32"/>
      <c r="I72" s="68"/>
      <c r="J72" s="68"/>
      <c r="K72" s="64"/>
      <c r="P72" s="64"/>
      <c r="Q72" s="64"/>
      <c r="R72" s="64"/>
      <c r="U72" s="64"/>
      <c r="V72" s="64"/>
      <c r="W72" s="64"/>
    </row>
    <row r="73" spans="1:23" x14ac:dyDescent="0.3">
      <c r="A73" s="63">
        <v>42795</v>
      </c>
      <c r="B73" s="66">
        <v>2.1666666860783201</v>
      </c>
      <c r="C73" s="66">
        <v>2.1666666666666701</v>
      </c>
      <c r="E73" s="32"/>
      <c r="F73" s="32"/>
      <c r="I73" s="68"/>
      <c r="J73" s="68"/>
      <c r="K73" s="64"/>
      <c r="P73" s="64"/>
      <c r="Q73" s="64"/>
      <c r="R73" s="64"/>
      <c r="U73" s="64"/>
      <c r="V73" s="64"/>
      <c r="W73" s="64"/>
    </row>
    <row r="74" spans="1:23" x14ac:dyDescent="0.3">
      <c r="A74" s="63">
        <v>42887</v>
      </c>
      <c r="B74" s="66">
        <v>1.74273854902111</v>
      </c>
      <c r="C74" s="66">
        <v>1.7427385892116101</v>
      </c>
      <c r="E74" s="32"/>
      <c r="F74" s="32"/>
      <c r="I74" s="68"/>
      <c r="J74" s="68"/>
      <c r="K74" s="64"/>
      <c r="P74" s="64"/>
      <c r="Q74" s="64"/>
      <c r="R74" s="64"/>
      <c r="U74" s="64"/>
      <c r="V74" s="64"/>
      <c r="W74" s="64"/>
    </row>
    <row r="75" spans="1:23" x14ac:dyDescent="0.3">
      <c r="A75" s="63">
        <v>42979</v>
      </c>
      <c r="B75" s="66">
        <v>1.9023987017550299</v>
      </c>
      <c r="C75" s="66">
        <v>1.9023986765922301</v>
      </c>
      <c r="E75" s="32"/>
      <c r="F75" s="32"/>
      <c r="I75" s="68"/>
      <c r="J75" s="68"/>
      <c r="K75" s="64"/>
      <c r="P75" s="64"/>
      <c r="Q75" s="64"/>
      <c r="R75" s="64"/>
      <c r="U75" s="64"/>
      <c r="V75" s="64"/>
      <c r="W75" s="64"/>
    </row>
    <row r="76" spans="1:23" x14ac:dyDescent="0.3">
      <c r="A76" s="63">
        <v>43070</v>
      </c>
      <c r="B76" s="66">
        <v>1.5943986592803201</v>
      </c>
      <c r="C76" s="66">
        <v>1.9495057660625801</v>
      </c>
      <c r="D76" s="66"/>
      <c r="E76" s="32"/>
      <c r="F76" s="32"/>
      <c r="I76" s="68"/>
      <c r="J76" s="68"/>
      <c r="K76" s="64"/>
      <c r="P76" s="64"/>
      <c r="Q76" s="64"/>
      <c r="R76" s="64"/>
      <c r="U76" s="64"/>
      <c r="V76" s="64"/>
      <c r="W76" s="64"/>
    </row>
    <row r="77" spans="1:23" x14ac:dyDescent="0.3">
      <c r="A77" s="63">
        <v>43160</v>
      </c>
      <c r="B77" s="66">
        <v>0.90184411363414196</v>
      </c>
      <c r="C77" s="66">
        <v>1.3987859561481299</v>
      </c>
      <c r="I77" s="68"/>
      <c r="J77" s="68"/>
      <c r="K77" s="64"/>
      <c r="P77" s="64"/>
      <c r="Q77" s="64"/>
      <c r="R77" s="64"/>
      <c r="U77" s="64"/>
      <c r="V77" s="64"/>
      <c r="W77" s="64"/>
    </row>
    <row r="78" spans="1:23" x14ac:dyDescent="0.3">
      <c r="A78" s="63">
        <v>43252</v>
      </c>
      <c r="B78" s="66">
        <v>1.3861104090595799</v>
      </c>
      <c r="C78" s="66">
        <v>2.0430656639792399</v>
      </c>
      <c r="E78" s="32"/>
      <c r="F78" s="32"/>
      <c r="I78" s="68"/>
      <c r="J78" s="68"/>
      <c r="K78" s="64"/>
      <c r="P78" s="64"/>
      <c r="Q78" s="64"/>
      <c r="R78" s="64"/>
      <c r="U78" s="64"/>
      <c r="V78" s="64"/>
      <c r="W78" s="64"/>
    </row>
    <row r="79" spans="1:23" x14ac:dyDescent="0.3">
      <c r="A79" s="63">
        <v>43344</v>
      </c>
      <c r="B79" s="66">
        <v>1.3189190266853901</v>
      </c>
      <c r="C79" s="66">
        <v>2.1122715236015099</v>
      </c>
      <c r="I79" s="68"/>
      <c r="J79" s="68"/>
      <c r="K79" s="64"/>
      <c r="P79" s="64"/>
      <c r="Q79" s="64"/>
      <c r="R79" s="64"/>
      <c r="U79" s="64"/>
      <c r="V79" s="64"/>
      <c r="W79" s="64"/>
    </row>
    <row r="80" spans="1:23" x14ac:dyDescent="0.3">
      <c r="A80" s="63">
        <v>43435</v>
      </c>
      <c r="B80" s="66">
        <v>1.25275840127381</v>
      </c>
      <c r="C80" s="66">
        <v>1.7574045158460501</v>
      </c>
      <c r="I80" s="68"/>
      <c r="J80" s="68"/>
      <c r="K80" s="64"/>
      <c r="P80" s="64"/>
      <c r="Q80" s="64"/>
      <c r="R80" s="64"/>
      <c r="U80" s="64"/>
      <c r="V80" s="64"/>
      <c r="W80" s="64"/>
    </row>
    <row r="81" spans="1:23" x14ac:dyDescent="0.3">
      <c r="A81" s="63">
        <v>43525</v>
      </c>
      <c r="B81" s="64">
        <v>1.42315272399551</v>
      </c>
      <c r="C81" s="64">
        <v>1.86658971599253</v>
      </c>
      <c r="I81" s="68"/>
      <c r="J81" s="68"/>
      <c r="K81" s="64"/>
      <c r="P81" s="64"/>
      <c r="Q81" s="64"/>
      <c r="R81" s="64"/>
      <c r="U81" s="64"/>
      <c r="V81" s="64"/>
      <c r="W81" s="64"/>
    </row>
    <row r="82" spans="1:23" x14ac:dyDescent="0.3">
      <c r="A82" s="63">
        <v>43617</v>
      </c>
      <c r="B82" s="64">
        <v>1.46337998153016</v>
      </c>
      <c r="C82" s="64">
        <v>1.85265137341814</v>
      </c>
      <c r="I82" s="68"/>
      <c r="J82" s="68"/>
      <c r="K82" s="64"/>
      <c r="P82" s="64"/>
      <c r="Q82" s="64"/>
      <c r="R82" s="64"/>
      <c r="U82" s="64"/>
      <c r="V82" s="64"/>
      <c r="W82" s="64"/>
    </row>
    <row r="83" spans="1:23" x14ac:dyDescent="0.3">
      <c r="A83" s="63">
        <v>43709</v>
      </c>
      <c r="B83" s="64">
        <v>1.6137331624034299</v>
      </c>
      <c r="C83" s="64">
        <v>1.9719027746806399</v>
      </c>
      <c r="I83" s="68"/>
      <c r="J83" s="68"/>
      <c r="K83" s="64"/>
      <c r="P83" s="64"/>
      <c r="Q83" s="64"/>
      <c r="R83" s="64"/>
      <c r="U83" s="64"/>
      <c r="V83" s="64"/>
      <c r="W83" s="64"/>
    </row>
    <row r="84" spans="1:23" x14ac:dyDescent="0.3">
      <c r="A84" s="63">
        <v>43800</v>
      </c>
      <c r="B84" s="64">
        <v>1.7034363826560399</v>
      </c>
      <c r="C84" s="64">
        <v>2.0536274275818802</v>
      </c>
      <c r="I84" s="68"/>
      <c r="J84" s="68"/>
      <c r="K84" s="64"/>
      <c r="P84" s="64"/>
      <c r="Q84" s="64"/>
      <c r="R84" s="64"/>
      <c r="U84" s="64"/>
      <c r="V84" s="64"/>
      <c r="W84" s="64"/>
    </row>
    <row r="85" spans="1:23" x14ac:dyDescent="0.3">
      <c r="A85" s="63">
        <v>43891</v>
      </c>
      <c r="B85" s="64">
        <v>1.75549262767309</v>
      </c>
      <c r="C85" s="64">
        <v>2.0996457848874801</v>
      </c>
      <c r="I85" s="68"/>
      <c r="J85" s="68"/>
      <c r="K85" s="64"/>
      <c r="P85" s="64"/>
      <c r="Q85" s="64"/>
      <c r="R85" s="64"/>
      <c r="U85" s="64"/>
      <c r="V85" s="64"/>
      <c r="W85" s="64"/>
    </row>
    <row r="86" spans="1:23" x14ac:dyDescent="0.3">
      <c r="A86" s="63">
        <v>43983</v>
      </c>
      <c r="B86" s="64">
        <v>1.8014811703112401</v>
      </c>
      <c r="C86" s="64">
        <v>2.1162239387088499</v>
      </c>
      <c r="I86" s="68"/>
      <c r="J86" s="68"/>
      <c r="K86" s="64"/>
      <c r="P86" s="64"/>
      <c r="Q86" s="64"/>
      <c r="R86" s="64"/>
      <c r="U86" s="64"/>
      <c r="V86" s="64"/>
      <c r="W86" s="64"/>
    </row>
    <row r="87" spans="1:23" x14ac:dyDescent="0.3">
      <c r="A87" s="63">
        <v>44075</v>
      </c>
      <c r="B87" s="64">
        <v>1.84255855182451</v>
      </c>
      <c r="C87" s="64">
        <v>2.1532333645735502</v>
      </c>
      <c r="I87" s="68"/>
      <c r="J87" s="68"/>
      <c r="K87" s="64"/>
      <c r="P87" s="64"/>
      <c r="Q87" s="64"/>
      <c r="R87" s="64"/>
      <c r="U87" s="64"/>
      <c r="V87" s="64"/>
      <c r="W87" s="64"/>
    </row>
    <row r="88" spans="1:23" x14ac:dyDescent="0.3">
      <c r="A88" s="63">
        <v>44166</v>
      </c>
      <c r="B88" s="64">
        <v>1.8791715990020801</v>
      </c>
      <c r="C88" s="64">
        <v>2.1859507118033599</v>
      </c>
      <c r="I88" s="68"/>
      <c r="J88" s="68"/>
      <c r="K88" s="64"/>
      <c r="P88" s="64"/>
      <c r="Q88" s="64"/>
      <c r="R88" s="64"/>
      <c r="U88" s="64"/>
      <c r="V88" s="64"/>
      <c r="W88" s="64"/>
    </row>
    <row r="89" spans="1:23" x14ac:dyDescent="0.3">
      <c r="A89" s="63">
        <v>44256</v>
      </c>
      <c r="B89" s="64">
        <v>1.91137323693619</v>
      </c>
      <c r="C89" s="64">
        <v>2.2172966138503498</v>
      </c>
      <c r="I89" s="68"/>
      <c r="J89" s="68"/>
      <c r="K89" s="64"/>
      <c r="P89" s="64"/>
      <c r="Q89" s="64"/>
      <c r="R89" s="64"/>
      <c r="U89" s="64"/>
      <c r="V89" s="64"/>
      <c r="W89" s="64"/>
    </row>
    <row r="90" spans="1:23" x14ac:dyDescent="0.3">
      <c r="A90" s="63">
        <v>44348</v>
      </c>
      <c r="B90" s="64">
        <v>1.94000966661636</v>
      </c>
      <c r="C90" s="64">
        <v>2.2470191309107199</v>
      </c>
      <c r="I90" s="68"/>
      <c r="J90" s="68"/>
      <c r="K90" s="64"/>
      <c r="P90" s="64"/>
      <c r="Q90" s="64"/>
      <c r="R90" s="64"/>
      <c r="U90" s="64"/>
      <c r="V90" s="64"/>
      <c r="W90" s="64"/>
    </row>
    <row r="91" spans="1:23" x14ac:dyDescent="0.3">
      <c r="A91" s="63">
        <v>44440</v>
      </c>
      <c r="B91" s="64">
        <v>1.9641901328442699</v>
      </c>
      <c r="C91" s="64">
        <v>2.2703120102143002</v>
      </c>
      <c r="H91" s="68"/>
      <c r="I91" s="68"/>
      <c r="J91" s="68"/>
      <c r="K91" s="64"/>
      <c r="P91" s="64"/>
      <c r="Q91" s="64"/>
      <c r="R91" s="64"/>
      <c r="U91" s="64"/>
      <c r="V91" s="64"/>
      <c r="W91" s="64"/>
    </row>
    <row r="92" spans="1:23" x14ac:dyDescent="0.3">
      <c r="A92" s="63">
        <v>44531</v>
      </c>
      <c r="B92" s="64">
        <v>1.98331671186318</v>
      </c>
      <c r="C92" s="64">
        <v>2.2759725003763598</v>
      </c>
      <c r="H92" s="68"/>
      <c r="I92" s="68"/>
      <c r="J92" s="68"/>
      <c r="K92" s="64"/>
      <c r="P92" s="64"/>
      <c r="Q92" s="64"/>
      <c r="R92" s="64"/>
      <c r="U92" s="64"/>
      <c r="V92" s="64"/>
      <c r="W92" s="64"/>
    </row>
    <row r="93" spans="1:23" x14ac:dyDescent="0.3">
      <c r="A93" s="63">
        <v>44621</v>
      </c>
      <c r="B93" s="64">
        <v>1.9966176897087999</v>
      </c>
      <c r="C93" s="64">
        <v>2.2607605579279801</v>
      </c>
      <c r="H93" s="68"/>
      <c r="I93" s="68"/>
      <c r="J93" s="68"/>
      <c r="K93" s="64"/>
      <c r="P93" s="64"/>
      <c r="Q93" s="64"/>
      <c r="R93" s="64"/>
      <c r="U93" s="64"/>
      <c r="V93" s="64"/>
      <c r="W93" s="64"/>
    </row>
    <row r="94" spans="1:23" x14ac:dyDescent="0.3">
      <c r="A94" s="63">
        <v>44713</v>
      </c>
      <c r="B94" s="64">
        <v>2.0051311267114702</v>
      </c>
      <c r="C94" s="64">
        <v>2.2251543105457499</v>
      </c>
      <c r="H94" s="68"/>
      <c r="I94" s="68"/>
      <c r="J94" s="68"/>
      <c r="K94" s="64"/>
      <c r="P94" s="64"/>
      <c r="Q94" s="64"/>
      <c r="R94" s="64"/>
      <c r="U94" s="64"/>
      <c r="V94" s="64"/>
      <c r="W94" s="64"/>
    </row>
    <row r="95" spans="1:23" x14ac:dyDescent="0.3">
      <c r="I95" s="64"/>
      <c r="J95" s="64"/>
      <c r="K95" s="64"/>
      <c r="P95" s="64"/>
      <c r="Q95" s="64"/>
      <c r="R95" s="64"/>
    </row>
    <row r="96" spans="1:23" x14ac:dyDescent="0.3">
      <c r="I96" s="64"/>
      <c r="J96" s="64"/>
      <c r="K96" s="64"/>
      <c r="P96" s="64"/>
      <c r="Q96" s="64"/>
      <c r="R96" s="64"/>
    </row>
    <row r="97" spans="9:18" x14ac:dyDescent="0.3">
      <c r="I97" s="64"/>
      <c r="J97" s="64"/>
      <c r="K97" s="64"/>
      <c r="P97" s="64"/>
      <c r="Q97" s="64"/>
      <c r="R97" s="64"/>
    </row>
    <row r="98" spans="9:18" x14ac:dyDescent="0.3">
      <c r="I98" s="64"/>
      <c r="J98" s="64"/>
      <c r="K98" s="64"/>
      <c r="P98" s="64"/>
      <c r="Q98" s="64"/>
      <c r="R98" s="64"/>
    </row>
    <row r="99" spans="9:18" x14ac:dyDescent="0.3">
      <c r="I99" s="64"/>
      <c r="J99" s="64"/>
      <c r="K99" s="64"/>
      <c r="P99" s="64"/>
      <c r="Q99" s="64"/>
      <c r="R99" s="64"/>
    </row>
    <row r="100" spans="9:18" x14ac:dyDescent="0.3">
      <c r="I100" s="64"/>
      <c r="J100" s="64"/>
      <c r="K100" s="64"/>
      <c r="P100" s="64"/>
      <c r="Q100" s="64"/>
      <c r="R100" s="64"/>
    </row>
    <row r="101" spans="9:18" x14ac:dyDescent="0.3">
      <c r="I101" s="64"/>
      <c r="J101" s="64"/>
      <c r="K101" s="64"/>
      <c r="P101" s="64"/>
      <c r="Q101" s="64"/>
      <c r="R101" s="64"/>
    </row>
    <row r="102" spans="9:18" x14ac:dyDescent="0.3">
      <c r="I102" s="64"/>
      <c r="J102" s="64"/>
      <c r="K102" s="64"/>
      <c r="P102" s="64"/>
      <c r="Q102" s="64"/>
      <c r="R102" s="64"/>
    </row>
    <row r="103" spans="9:18" x14ac:dyDescent="0.3">
      <c r="I103" s="64"/>
      <c r="J103" s="64"/>
      <c r="K103" s="64"/>
      <c r="P103" s="64"/>
      <c r="Q103" s="64"/>
      <c r="R103" s="64"/>
    </row>
    <row r="104" spans="9:18" x14ac:dyDescent="0.3">
      <c r="I104" s="64"/>
      <c r="J104" s="64"/>
      <c r="K104" s="64"/>
      <c r="P104" s="64"/>
      <c r="Q104" s="64"/>
      <c r="R104" s="64"/>
    </row>
    <row r="105" spans="9:18" x14ac:dyDescent="0.3">
      <c r="I105" s="64"/>
      <c r="J105" s="64"/>
      <c r="K105" s="64"/>
      <c r="P105" s="64"/>
      <c r="Q105" s="64"/>
      <c r="R105" s="64"/>
    </row>
    <row r="106" spans="9:18" x14ac:dyDescent="0.3">
      <c r="I106" s="64"/>
      <c r="J106" s="64"/>
      <c r="K106" s="64"/>
      <c r="P106" s="64"/>
      <c r="Q106" s="64"/>
      <c r="R106" s="64"/>
    </row>
    <row r="107" spans="9:18" x14ac:dyDescent="0.3">
      <c r="I107" s="64"/>
      <c r="J107" s="64"/>
      <c r="K107" s="64"/>
      <c r="P107" s="64"/>
      <c r="Q107" s="64"/>
      <c r="R107" s="64"/>
    </row>
    <row r="108" spans="9:18" x14ac:dyDescent="0.3">
      <c r="I108" s="64"/>
      <c r="J108" s="64"/>
      <c r="K108" s="64"/>
      <c r="P108" s="64"/>
      <c r="Q108" s="64"/>
      <c r="R108" s="64"/>
    </row>
    <row r="109" spans="9:18" x14ac:dyDescent="0.3">
      <c r="I109" s="64"/>
      <c r="J109" s="64"/>
      <c r="K109" s="64"/>
      <c r="P109" s="64"/>
      <c r="Q109" s="64"/>
      <c r="R109" s="64"/>
    </row>
    <row r="110" spans="9:18" x14ac:dyDescent="0.3">
      <c r="I110" s="64"/>
      <c r="J110" s="64"/>
      <c r="K110" s="64"/>
      <c r="P110" s="64"/>
      <c r="Q110" s="64"/>
      <c r="R110" s="64"/>
    </row>
    <row r="111" spans="9:18" x14ac:dyDescent="0.3">
      <c r="I111" s="64"/>
      <c r="J111" s="64"/>
      <c r="K111" s="64"/>
      <c r="P111" s="64"/>
      <c r="Q111" s="64"/>
      <c r="R111" s="64"/>
    </row>
    <row r="112" spans="9:18" x14ac:dyDescent="0.3">
      <c r="I112" s="64"/>
      <c r="J112" s="64"/>
      <c r="K112" s="64"/>
      <c r="P112" s="64"/>
      <c r="Q112" s="64"/>
      <c r="R112" s="64"/>
    </row>
    <row r="113" spans="9:18" x14ac:dyDescent="0.3">
      <c r="I113" s="64"/>
      <c r="J113" s="64"/>
      <c r="K113" s="64"/>
      <c r="P113" s="64"/>
      <c r="Q113" s="64"/>
      <c r="R113" s="64"/>
    </row>
    <row r="114" spans="9:18" x14ac:dyDescent="0.3">
      <c r="I114" s="64"/>
      <c r="J114" s="64"/>
      <c r="K114" s="64"/>
      <c r="P114" s="64"/>
      <c r="Q114" s="64"/>
      <c r="R114" s="64"/>
    </row>
    <row r="115" spans="9:18" x14ac:dyDescent="0.3">
      <c r="I115" s="64"/>
      <c r="J115" s="64"/>
      <c r="K115" s="64"/>
    </row>
    <row r="116" spans="9:18" x14ac:dyDescent="0.3">
      <c r="I116" s="64"/>
      <c r="J116" s="64"/>
      <c r="K116" s="64"/>
    </row>
    <row r="117" spans="9:18" x14ac:dyDescent="0.3">
      <c r="I117" s="64"/>
      <c r="J117" s="64"/>
      <c r="K117" s="64"/>
    </row>
    <row r="118" spans="9:18" x14ac:dyDescent="0.3">
      <c r="I118" s="64"/>
      <c r="J118" s="64"/>
      <c r="K118" s="64"/>
    </row>
    <row r="119" spans="9:18" x14ac:dyDescent="0.3">
      <c r="I119" s="64"/>
      <c r="J119" s="64"/>
      <c r="K119" s="64"/>
    </row>
    <row r="120" spans="9:18" x14ac:dyDescent="0.3">
      <c r="I120" s="64"/>
      <c r="J120" s="64"/>
      <c r="K120" s="64"/>
    </row>
    <row r="121" spans="9:18" x14ac:dyDescent="0.3">
      <c r="I121" s="64"/>
      <c r="J121" s="64"/>
      <c r="K121" s="64"/>
    </row>
    <row r="122" spans="9:18" x14ac:dyDescent="0.3">
      <c r="I122" s="64"/>
      <c r="J122" s="64"/>
      <c r="K122" s="64"/>
    </row>
    <row r="123" spans="9:18" x14ac:dyDescent="0.3">
      <c r="I123" s="64"/>
      <c r="J123" s="64"/>
      <c r="K123" s="64"/>
    </row>
    <row r="124" spans="9:18" x14ac:dyDescent="0.3">
      <c r="I124" s="64"/>
      <c r="J124" s="64"/>
      <c r="K124" s="64"/>
    </row>
    <row r="125" spans="9:18" x14ac:dyDescent="0.3">
      <c r="I125" s="64"/>
      <c r="J125" s="64"/>
      <c r="K125" s="64"/>
    </row>
    <row r="126" spans="9:18" x14ac:dyDescent="0.3">
      <c r="I126" s="64"/>
      <c r="J126" s="64"/>
      <c r="K126" s="64"/>
    </row>
    <row r="127" spans="9:18" x14ac:dyDescent="0.3">
      <c r="I127" s="64"/>
      <c r="J127" s="64"/>
      <c r="K127" s="64"/>
    </row>
    <row r="128" spans="9:18" x14ac:dyDescent="0.3">
      <c r="I128" s="64"/>
      <c r="J128" s="64"/>
      <c r="K128" s="64"/>
    </row>
    <row r="129" spans="9:11" x14ac:dyDescent="0.3">
      <c r="I129" s="64"/>
      <c r="J129" s="64"/>
      <c r="K129" s="64"/>
    </row>
    <row r="130" spans="9:11" x14ac:dyDescent="0.3">
      <c r="I130" s="64"/>
      <c r="J130" s="64"/>
      <c r="K130" s="64"/>
    </row>
    <row r="131" spans="9:11" x14ac:dyDescent="0.3">
      <c r="I131" s="64"/>
      <c r="J131" s="64"/>
      <c r="K131" s="64"/>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K120"/>
  <sheetViews>
    <sheetView zoomScaleNormal="100" workbookViewId="0">
      <selection activeCell="E13" sqref="E13"/>
    </sheetView>
  </sheetViews>
  <sheetFormatPr defaultColWidth="9.140625" defaultRowHeight="16.5" x14ac:dyDescent="0.3"/>
  <cols>
    <col min="1" max="1" width="9.140625" style="28"/>
    <col min="2" max="3" width="15.85546875" style="28" customWidth="1"/>
    <col min="4" max="4" width="13.5703125" style="28" customWidth="1"/>
    <col min="5" max="5" width="13.7109375" style="28" customWidth="1"/>
    <col min="6" max="6" width="9.140625" style="28"/>
    <col min="7" max="7" width="12" style="28" bestFit="1" customWidth="1"/>
    <col min="8" max="16384" width="9.140625" style="28"/>
  </cols>
  <sheetData>
    <row r="1" spans="1:9" x14ac:dyDescent="0.3">
      <c r="A1" s="27" t="s">
        <v>390</v>
      </c>
      <c r="B1" s="7"/>
      <c r="C1" s="7"/>
      <c r="D1" s="60"/>
      <c r="E1" s="60"/>
    </row>
    <row r="2" spans="1:9" x14ac:dyDescent="0.3">
      <c r="A2" s="61" t="s">
        <v>80</v>
      </c>
      <c r="B2" s="7"/>
      <c r="C2" s="7"/>
      <c r="D2" s="60"/>
      <c r="E2" s="60"/>
    </row>
    <row r="3" spans="1:9" x14ac:dyDescent="0.3">
      <c r="E3" s="62"/>
    </row>
    <row r="4" spans="1:9" x14ac:dyDescent="0.3">
      <c r="E4" s="62"/>
    </row>
    <row r="5" spans="1:9" x14ac:dyDescent="0.3">
      <c r="B5" s="28" t="s">
        <v>81</v>
      </c>
      <c r="C5" s="28" t="s">
        <v>82</v>
      </c>
    </row>
    <row r="6" spans="1:9" x14ac:dyDescent="0.3">
      <c r="A6" s="63">
        <v>36678</v>
      </c>
      <c r="B6" s="64">
        <v>6.0339975233592202</v>
      </c>
      <c r="C6" s="64">
        <v>6.0326293157961297</v>
      </c>
      <c r="E6" s="64"/>
      <c r="F6" s="64"/>
      <c r="I6" s="64"/>
    </row>
    <row r="7" spans="1:9" x14ac:dyDescent="0.3">
      <c r="A7" s="63">
        <v>36770</v>
      </c>
      <c r="B7" s="64">
        <v>5.33035584251662</v>
      </c>
      <c r="C7" s="64">
        <v>5.3291688020277803</v>
      </c>
      <c r="E7" s="64"/>
      <c r="F7" s="64"/>
      <c r="I7" s="64"/>
    </row>
    <row r="8" spans="1:9" x14ac:dyDescent="0.3">
      <c r="A8" s="63">
        <v>36861</v>
      </c>
      <c r="B8" s="64">
        <v>4.3014278882284698</v>
      </c>
      <c r="C8" s="64">
        <v>4.3016401495510701</v>
      </c>
      <c r="E8" s="64"/>
      <c r="F8" s="64"/>
      <c r="I8" s="64"/>
    </row>
    <row r="9" spans="1:9" x14ac:dyDescent="0.3">
      <c r="A9" s="63">
        <v>36951</v>
      </c>
      <c r="B9" s="64">
        <v>2.9304940878946502</v>
      </c>
      <c r="C9" s="64">
        <v>2.9297976948496798</v>
      </c>
      <c r="E9" s="64"/>
      <c r="F9" s="64"/>
      <c r="I9" s="64"/>
    </row>
    <row r="10" spans="1:9" x14ac:dyDescent="0.3">
      <c r="A10" s="63">
        <v>37043</v>
      </c>
      <c r="B10" s="64">
        <v>2.1432742329334298</v>
      </c>
      <c r="C10" s="64">
        <v>2.1429707379134899</v>
      </c>
      <c r="E10" s="64"/>
      <c r="F10" s="64"/>
      <c r="I10" s="64"/>
    </row>
    <row r="11" spans="1:9" x14ac:dyDescent="0.3">
      <c r="A11" s="63">
        <v>37135</v>
      </c>
      <c r="B11" s="64">
        <v>2.0410985060475602</v>
      </c>
      <c r="C11" s="64">
        <v>2.0402527467469702</v>
      </c>
      <c r="E11" s="64"/>
      <c r="F11" s="64"/>
      <c r="I11" s="64"/>
    </row>
    <row r="12" spans="1:9" x14ac:dyDescent="0.3">
      <c r="A12" s="63">
        <v>37226</v>
      </c>
      <c r="B12" s="64">
        <v>2.5336355180590302</v>
      </c>
      <c r="C12" s="64">
        <v>2.53013860816211</v>
      </c>
      <c r="E12" s="64"/>
      <c r="F12" s="64"/>
      <c r="I12" s="64"/>
    </row>
    <row r="13" spans="1:9" x14ac:dyDescent="0.3">
      <c r="A13" s="63">
        <v>37316</v>
      </c>
      <c r="B13" s="64">
        <v>3.44953768745712</v>
      </c>
      <c r="C13" s="64">
        <v>3.44413557286975</v>
      </c>
      <c r="E13" s="64"/>
      <c r="F13" s="64"/>
      <c r="I13" s="64"/>
    </row>
    <row r="14" spans="1:9" x14ac:dyDescent="0.3">
      <c r="A14" s="63">
        <v>37408</v>
      </c>
      <c r="B14" s="64">
        <v>3.9997661335377401</v>
      </c>
      <c r="C14" s="64">
        <v>3.99426517716969</v>
      </c>
      <c r="E14" s="64"/>
      <c r="F14" s="64"/>
      <c r="I14" s="64"/>
    </row>
    <row r="15" spans="1:9" x14ac:dyDescent="0.3">
      <c r="A15" s="63">
        <v>37500</v>
      </c>
      <c r="B15" s="64">
        <v>4.54061518012118</v>
      </c>
      <c r="C15" s="64">
        <v>4.5363163049641804</v>
      </c>
      <c r="E15" s="64"/>
      <c r="F15" s="64"/>
      <c r="I15" s="64"/>
    </row>
    <row r="16" spans="1:9" x14ac:dyDescent="0.3">
      <c r="A16" s="63">
        <v>37591</v>
      </c>
      <c r="B16" s="64">
        <v>4.7165472038023601</v>
      </c>
      <c r="C16" s="64">
        <v>4.7184918179208299</v>
      </c>
      <c r="E16" s="64"/>
      <c r="F16" s="64"/>
      <c r="I16" s="64"/>
    </row>
    <row r="17" spans="1:9" x14ac:dyDescent="0.3">
      <c r="A17" s="63">
        <v>37681</v>
      </c>
      <c r="B17" s="64">
        <v>4.6692017130512697</v>
      </c>
      <c r="C17" s="64">
        <v>4.6743710731497998</v>
      </c>
      <c r="E17" s="64"/>
      <c r="F17" s="64"/>
      <c r="I17" s="64"/>
    </row>
    <row r="18" spans="1:9" x14ac:dyDescent="0.3">
      <c r="A18" s="63">
        <v>37773</v>
      </c>
      <c r="B18" s="64">
        <v>4.4112411066206096</v>
      </c>
      <c r="C18" s="64">
        <v>4.4191312701571297</v>
      </c>
      <c r="E18" s="64"/>
      <c r="F18" s="64"/>
      <c r="I18" s="64"/>
    </row>
    <row r="19" spans="1:9" x14ac:dyDescent="0.3">
      <c r="A19" s="63">
        <v>37865</v>
      </c>
      <c r="B19" s="64">
        <v>4.3285848311277899</v>
      </c>
      <c r="C19" s="64">
        <v>4.3369988658217897</v>
      </c>
      <c r="E19" s="64"/>
      <c r="F19" s="64"/>
      <c r="I19" s="64"/>
    </row>
    <row r="20" spans="1:9" x14ac:dyDescent="0.3">
      <c r="A20" s="63">
        <v>37956</v>
      </c>
      <c r="B20" s="64">
        <v>4.25764258740704</v>
      </c>
      <c r="C20" s="64">
        <v>4.2658446092079298</v>
      </c>
      <c r="E20" s="64"/>
      <c r="F20" s="64"/>
      <c r="I20" s="64"/>
    </row>
    <row r="21" spans="1:9" x14ac:dyDescent="0.3">
      <c r="A21" s="63">
        <v>38047</v>
      </c>
      <c r="B21" s="64">
        <v>4.5399683777292301</v>
      </c>
      <c r="C21" s="64">
        <v>4.5524124049320696</v>
      </c>
      <c r="E21" s="64"/>
      <c r="F21" s="64"/>
      <c r="I21" s="64"/>
    </row>
    <row r="22" spans="1:9" x14ac:dyDescent="0.3">
      <c r="A22" s="63">
        <v>38139</v>
      </c>
      <c r="B22" s="64">
        <v>5.1659258284326199</v>
      </c>
      <c r="C22" s="64">
        <v>5.1802111275069</v>
      </c>
      <c r="E22" s="64"/>
      <c r="F22" s="64"/>
      <c r="I22" s="64"/>
    </row>
    <row r="23" spans="1:9" x14ac:dyDescent="0.3">
      <c r="A23" s="63">
        <v>38231</v>
      </c>
      <c r="B23" s="64">
        <v>5.0310893396991103</v>
      </c>
      <c r="C23" s="64">
        <v>5.0470260179124198</v>
      </c>
      <c r="E23" s="64"/>
      <c r="F23" s="64"/>
      <c r="I23" s="64"/>
    </row>
    <row r="24" spans="1:9" x14ac:dyDescent="0.3">
      <c r="A24" s="63">
        <v>38322</v>
      </c>
      <c r="B24" s="64">
        <v>4.6929126486284103</v>
      </c>
      <c r="C24" s="64">
        <v>4.7048374750939299</v>
      </c>
      <c r="E24" s="64"/>
      <c r="F24" s="64"/>
      <c r="I24" s="64"/>
    </row>
    <row r="25" spans="1:9" x14ac:dyDescent="0.3">
      <c r="A25" s="63">
        <v>38412</v>
      </c>
      <c r="B25" s="64">
        <v>3.9548805338597899</v>
      </c>
      <c r="C25" s="64">
        <v>3.9622336991607501</v>
      </c>
      <c r="E25" s="64"/>
      <c r="F25" s="64"/>
      <c r="I25" s="64"/>
    </row>
    <row r="26" spans="1:9" x14ac:dyDescent="0.3">
      <c r="A26" s="63">
        <v>38504</v>
      </c>
      <c r="B26" s="64">
        <v>3.31535713473047</v>
      </c>
      <c r="C26" s="64">
        <v>3.3182246759590499</v>
      </c>
      <c r="E26" s="64"/>
      <c r="F26" s="64"/>
      <c r="I26" s="64"/>
    </row>
    <row r="27" spans="1:9" x14ac:dyDescent="0.3">
      <c r="A27" s="63">
        <v>38596</v>
      </c>
      <c r="B27" s="64">
        <v>3.2033481099288599</v>
      </c>
      <c r="C27" s="64">
        <v>3.2050885490773902</v>
      </c>
      <c r="E27" s="64"/>
      <c r="F27" s="64"/>
      <c r="I27" s="64"/>
    </row>
    <row r="28" spans="1:9" x14ac:dyDescent="0.3">
      <c r="A28" s="63">
        <v>38687</v>
      </c>
      <c r="B28" s="64">
        <v>3.1249301348118701</v>
      </c>
      <c r="C28" s="64">
        <v>3.1262032980830798</v>
      </c>
      <c r="E28" s="64"/>
      <c r="F28" s="64"/>
      <c r="I28" s="64"/>
    </row>
    <row r="29" spans="1:9" x14ac:dyDescent="0.3">
      <c r="A29" s="63">
        <v>38777</v>
      </c>
      <c r="B29" s="64">
        <v>3.30797423367392</v>
      </c>
      <c r="C29" s="64">
        <v>3.30834654749891</v>
      </c>
      <c r="E29" s="64"/>
      <c r="F29" s="64"/>
      <c r="I29" s="64"/>
    </row>
    <row r="30" spans="1:9" x14ac:dyDescent="0.3">
      <c r="A30" s="63">
        <v>38869</v>
      </c>
      <c r="B30" s="64">
        <v>2.9644965201303699</v>
      </c>
      <c r="C30" s="64">
        <v>2.9642660802638701</v>
      </c>
      <c r="E30" s="64"/>
      <c r="F30" s="64"/>
      <c r="I30" s="64"/>
    </row>
    <row r="31" spans="1:9" x14ac:dyDescent="0.3">
      <c r="A31" s="63">
        <v>38961</v>
      </c>
      <c r="B31" s="64">
        <v>2.6940290361314201</v>
      </c>
      <c r="C31" s="64">
        <v>2.7033949103591102</v>
      </c>
      <c r="E31" s="64"/>
      <c r="F31" s="64"/>
      <c r="I31" s="64"/>
    </row>
    <row r="32" spans="1:9" x14ac:dyDescent="0.3">
      <c r="A32" s="63">
        <v>39052</v>
      </c>
      <c r="B32" s="64">
        <v>2.8259090441013099</v>
      </c>
      <c r="C32" s="64">
        <v>2.8717998668809499</v>
      </c>
      <c r="E32" s="64"/>
      <c r="F32" s="64"/>
      <c r="I32" s="64"/>
    </row>
    <row r="33" spans="1:9" x14ac:dyDescent="0.3">
      <c r="A33" s="63">
        <v>39142</v>
      </c>
      <c r="B33" s="64">
        <v>2.7123636695925901</v>
      </c>
      <c r="C33" s="64">
        <v>2.7918359460953499</v>
      </c>
      <c r="E33" s="64"/>
      <c r="F33" s="64"/>
      <c r="I33" s="64"/>
    </row>
    <row r="34" spans="1:9" x14ac:dyDescent="0.3">
      <c r="A34" s="63">
        <v>39234</v>
      </c>
      <c r="B34" s="64">
        <v>2.9855614973261999</v>
      </c>
      <c r="C34" s="64">
        <v>3.0930312026141</v>
      </c>
      <c r="E34" s="64"/>
      <c r="F34" s="64"/>
      <c r="I34" s="64"/>
    </row>
    <row r="35" spans="1:9" x14ac:dyDescent="0.3">
      <c r="A35" s="63">
        <v>39326</v>
      </c>
      <c r="B35" s="64">
        <v>3.25687195731201</v>
      </c>
      <c r="C35" s="64">
        <v>3.3209353163086099</v>
      </c>
      <c r="E35" s="64"/>
      <c r="F35" s="64"/>
      <c r="I35" s="64"/>
    </row>
    <row r="36" spans="1:9" x14ac:dyDescent="0.3">
      <c r="A36" s="63">
        <v>39417</v>
      </c>
      <c r="B36" s="64">
        <v>3.2363312443008398</v>
      </c>
      <c r="C36" s="64">
        <v>3.2108740478895701</v>
      </c>
      <c r="E36" s="64"/>
      <c r="F36" s="64"/>
      <c r="I36" s="64"/>
    </row>
    <row r="37" spans="1:9" x14ac:dyDescent="0.3">
      <c r="A37" s="63">
        <v>39508</v>
      </c>
      <c r="B37" s="64">
        <v>2.9950335717986398</v>
      </c>
      <c r="C37" s="64">
        <v>2.8804736570059202</v>
      </c>
      <c r="E37" s="64"/>
      <c r="F37" s="64"/>
      <c r="I37" s="64"/>
    </row>
    <row r="38" spans="1:9" x14ac:dyDescent="0.3">
      <c r="A38" s="63">
        <v>39600</v>
      </c>
      <c r="B38" s="64">
        <v>2.3626176765342701</v>
      </c>
      <c r="C38" s="64">
        <v>2.1700287438174799</v>
      </c>
      <c r="E38" s="64"/>
      <c r="F38" s="64"/>
      <c r="I38" s="64"/>
    </row>
    <row r="39" spans="1:9" x14ac:dyDescent="0.3">
      <c r="A39" s="63">
        <v>39692</v>
      </c>
      <c r="B39" s="64">
        <v>1.2739082991908699</v>
      </c>
      <c r="C39" s="64">
        <v>1.1035793149489099</v>
      </c>
      <c r="E39" s="64"/>
      <c r="F39" s="64"/>
      <c r="I39" s="64"/>
    </row>
    <row r="40" spans="1:9" x14ac:dyDescent="0.3">
      <c r="A40" s="63">
        <v>39783</v>
      </c>
      <c r="B40" s="64">
        <v>8.2711719025230196E-2</v>
      </c>
      <c r="C40" s="64">
        <v>-5.09663214547817E-2</v>
      </c>
      <c r="E40" s="64"/>
      <c r="F40" s="64"/>
      <c r="I40" s="64"/>
    </row>
    <row r="41" spans="1:9" x14ac:dyDescent="0.3">
      <c r="A41" s="63">
        <v>39873</v>
      </c>
      <c r="B41" s="64">
        <v>-1.01267237787465</v>
      </c>
      <c r="C41" s="64">
        <v>-1.11495676180423</v>
      </c>
      <c r="E41" s="64"/>
      <c r="F41" s="64"/>
      <c r="I41" s="64"/>
    </row>
    <row r="42" spans="1:9" x14ac:dyDescent="0.3">
      <c r="A42" s="63">
        <v>39965</v>
      </c>
      <c r="B42" s="64">
        <v>-1.66537312372865</v>
      </c>
      <c r="C42" s="64">
        <v>-1.7270307945761001</v>
      </c>
      <c r="E42" s="64"/>
      <c r="F42" s="64"/>
      <c r="I42" s="64"/>
    </row>
    <row r="43" spans="1:9" x14ac:dyDescent="0.3">
      <c r="A43" s="63">
        <v>40057</v>
      </c>
      <c r="B43" s="64">
        <v>-1.78085881713161</v>
      </c>
      <c r="C43" s="64">
        <v>-1.83869280116213</v>
      </c>
      <c r="E43" s="64"/>
      <c r="F43" s="64"/>
      <c r="I43" s="64"/>
    </row>
    <row r="44" spans="1:9" x14ac:dyDescent="0.3">
      <c r="A44" s="63">
        <v>40148</v>
      </c>
      <c r="B44" s="64">
        <v>-1.34065900430051</v>
      </c>
      <c r="C44" s="64">
        <v>-1.3880106879882499</v>
      </c>
      <c r="E44" s="64"/>
      <c r="F44" s="64"/>
      <c r="I44" s="64"/>
    </row>
    <row r="45" spans="1:9" x14ac:dyDescent="0.3">
      <c r="A45" s="63">
        <v>40238</v>
      </c>
      <c r="B45" s="64">
        <v>-0.29823471739565099</v>
      </c>
      <c r="C45" s="64">
        <v>-0.31819184915653498</v>
      </c>
      <c r="E45" s="64"/>
      <c r="F45" s="64"/>
      <c r="I45" s="64"/>
    </row>
    <row r="46" spans="1:9" x14ac:dyDescent="0.3">
      <c r="A46" s="63">
        <v>40330</v>
      </c>
      <c r="B46" s="64">
        <v>0.849110136703634</v>
      </c>
      <c r="C46" s="64">
        <v>0.83407266800090696</v>
      </c>
      <c r="E46" s="64"/>
      <c r="F46" s="64"/>
      <c r="I46" s="64"/>
    </row>
    <row r="47" spans="1:9" x14ac:dyDescent="0.3">
      <c r="A47" s="63">
        <v>40422</v>
      </c>
      <c r="B47" s="64">
        <v>1.6832682207445999</v>
      </c>
      <c r="C47" s="64">
        <v>1.66150088741015</v>
      </c>
      <c r="E47" s="64"/>
      <c r="F47" s="64"/>
      <c r="I47" s="64"/>
    </row>
    <row r="48" spans="1:9" x14ac:dyDescent="0.3">
      <c r="A48" s="63">
        <v>40513</v>
      </c>
      <c r="B48" s="64">
        <v>1.7006644432379301</v>
      </c>
      <c r="C48" s="64">
        <v>1.68574767563318</v>
      </c>
      <c r="E48" s="64"/>
      <c r="F48" s="64"/>
      <c r="I48" s="64"/>
    </row>
    <row r="49" spans="1:9" x14ac:dyDescent="0.3">
      <c r="A49" s="63">
        <v>40603</v>
      </c>
      <c r="B49" s="64">
        <v>1.5697722311462401</v>
      </c>
      <c r="C49" s="64">
        <v>1.53734470810529</v>
      </c>
      <c r="E49" s="64"/>
      <c r="F49" s="64"/>
      <c r="I49" s="64"/>
    </row>
    <row r="50" spans="1:9" x14ac:dyDescent="0.3">
      <c r="A50" s="63">
        <v>40695</v>
      </c>
      <c r="B50" s="64">
        <v>1.16831034906084</v>
      </c>
      <c r="C50" s="64">
        <v>1.1243829449829801</v>
      </c>
      <c r="E50" s="64"/>
      <c r="F50" s="64"/>
      <c r="I50" s="64"/>
    </row>
    <row r="51" spans="1:9" x14ac:dyDescent="0.3">
      <c r="A51" s="63">
        <v>40787</v>
      </c>
      <c r="B51" s="64">
        <v>1.166873613288</v>
      </c>
      <c r="C51" s="64">
        <v>1.13299740418384</v>
      </c>
      <c r="E51" s="64"/>
      <c r="F51" s="64"/>
      <c r="I51" s="64"/>
    </row>
    <row r="52" spans="1:9" x14ac:dyDescent="0.3">
      <c r="A52" s="63">
        <v>40878</v>
      </c>
      <c r="B52" s="64">
        <v>1.87763112403651</v>
      </c>
      <c r="C52" s="64">
        <v>1.80680003661402</v>
      </c>
      <c r="E52" s="64"/>
      <c r="F52" s="64"/>
      <c r="I52" s="64"/>
    </row>
    <row r="53" spans="1:9" x14ac:dyDescent="0.3">
      <c r="A53" s="63">
        <v>40969</v>
      </c>
      <c r="B53" s="64">
        <v>2.3235891951074801</v>
      </c>
      <c r="C53" s="64">
        <v>2.2467637171237702</v>
      </c>
      <c r="E53" s="64"/>
      <c r="F53" s="64"/>
      <c r="I53" s="64"/>
    </row>
    <row r="54" spans="1:9" x14ac:dyDescent="0.3">
      <c r="A54" s="63">
        <v>41061</v>
      </c>
      <c r="B54" s="64">
        <v>2.7171604813429102</v>
      </c>
      <c r="C54" s="64">
        <v>2.6481791555166501</v>
      </c>
      <c r="E54" s="64"/>
      <c r="F54" s="64"/>
      <c r="I54" s="64"/>
    </row>
    <row r="55" spans="1:9" x14ac:dyDescent="0.3">
      <c r="A55" s="63">
        <v>41153</v>
      </c>
      <c r="B55" s="64">
        <v>2.6453589267659599</v>
      </c>
      <c r="C55" s="64">
        <v>2.5778073036196001</v>
      </c>
      <c r="E55" s="64"/>
      <c r="F55" s="64"/>
      <c r="I55" s="64"/>
    </row>
    <row r="56" spans="1:9" x14ac:dyDescent="0.3">
      <c r="A56" s="63">
        <v>41244</v>
      </c>
      <c r="B56" s="64">
        <v>2.5491947678625699</v>
      </c>
      <c r="C56" s="64">
        <v>2.5174950923830801</v>
      </c>
      <c r="E56" s="64"/>
      <c r="F56" s="64"/>
      <c r="I56" s="64"/>
    </row>
    <row r="57" spans="1:9" x14ac:dyDescent="0.3">
      <c r="A57" s="63">
        <v>41334</v>
      </c>
      <c r="B57" s="64">
        <v>2.2415971069774399</v>
      </c>
      <c r="C57" s="64">
        <v>2.2326033484091101</v>
      </c>
      <c r="E57" s="64"/>
      <c r="F57" s="64"/>
      <c r="I57" s="64"/>
    </row>
    <row r="58" spans="1:9" x14ac:dyDescent="0.3">
      <c r="A58" s="63">
        <v>41426</v>
      </c>
      <c r="B58" s="64">
        <v>2.2076848105378102</v>
      </c>
      <c r="C58" s="64">
        <v>2.2477059698991599</v>
      </c>
      <c r="E58" s="64"/>
      <c r="F58" s="64"/>
      <c r="I58" s="64"/>
    </row>
    <row r="59" spans="1:9" x14ac:dyDescent="0.3">
      <c r="A59" s="63">
        <v>41518</v>
      </c>
      <c r="B59" s="64">
        <v>2.50955601293736</v>
      </c>
      <c r="C59" s="64">
        <v>2.5091012570037798</v>
      </c>
      <c r="E59" s="64"/>
      <c r="F59" s="64"/>
      <c r="I59" s="64"/>
    </row>
    <row r="60" spans="1:9" x14ac:dyDescent="0.3">
      <c r="A60" s="63">
        <v>41609</v>
      </c>
      <c r="B60" s="64">
        <v>2.22838650023116</v>
      </c>
      <c r="C60" s="64">
        <v>2.1643060042194602</v>
      </c>
      <c r="E60" s="64"/>
      <c r="F60" s="64"/>
      <c r="I60" s="64"/>
    </row>
    <row r="61" spans="1:9" x14ac:dyDescent="0.3">
      <c r="A61" s="63">
        <v>41699</v>
      </c>
      <c r="B61" s="64">
        <v>2.5883036968845401</v>
      </c>
      <c r="C61" s="64">
        <v>2.4666504972107699</v>
      </c>
      <c r="E61" s="64"/>
      <c r="F61" s="64"/>
      <c r="I61" s="64"/>
    </row>
    <row r="62" spans="1:9" x14ac:dyDescent="0.3">
      <c r="A62" s="63">
        <v>41791</v>
      </c>
      <c r="B62" s="64">
        <v>2.68205876545351</v>
      </c>
      <c r="C62" s="64">
        <v>2.4860347312258102</v>
      </c>
      <c r="E62" s="64"/>
      <c r="F62" s="64"/>
      <c r="I62" s="64"/>
    </row>
    <row r="63" spans="1:9" x14ac:dyDescent="0.3">
      <c r="A63" s="63">
        <v>41883</v>
      </c>
      <c r="B63" s="64">
        <v>2.79423083358432</v>
      </c>
      <c r="C63" s="64">
        <v>2.62573468879827</v>
      </c>
      <c r="E63" s="64"/>
      <c r="F63" s="64"/>
      <c r="I63" s="64"/>
    </row>
    <row r="64" spans="1:9" x14ac:dyDescent="0.3">
      <c r="A64" s="63">
        <v>41974</v>
      </c>
      <c r="B64" s="64">
        <v>3.556535151192</v>
      </c>
      <c r="C64" s="64">
        <v>3.37989612792766</v>
      </c>
      <c r="E64" s="64"/>
      <c r="F64" s="64"/>
      <c r="I64" s="64"/>
    </row>
    <row r="65" spans="1:11" x14ac:dyDescent="0.3">
      <c r="A65" s="63">
        <v>42064</v>
      </c>
      <c r="B65" s="64">
        <v>3.6678442559461901</v>
      </c>
      <c r="C65" s="64">
        <v>3.3990579212725001</v>
      </c>
      <c r="E65" s="64"/>
      <c r="F65" s="64"/>
      <c r="I65" s="64"/>
    </row>
    <row r="66" spans="1:11" x14ac:dyDescent="0.3">
      <c r="A66" s="63">
        <v>42156</v>
      </c>
      <c r="B66" s="64">
        <v>3.9210536190011598</v>
      </c>
      <c r="C66" s="64">
        <v>3.32961808151921</v>
      </c>
      <c r="E66" s="64"/>
      <c r="F66" s="64"/>
      <c r="I66" s="64"/>
    </row>
    <row r="67" spans="1:11" x14ac:dyDescent="0.3">
      <c r="A67" s="63">
        <v>42248</v>
      </c>
      <c r="B67" s="64">
        <v>3.9464994930845601</v>
      </c>
      <c r="C67" s="64">
        <v>3.03286104711357</v>
      </c>
      <c r="E67" s="64"/>
      <c r="F67" s="64"/>
      <c r="I67" s="64"/>
      <c r="K67" s="64"/>
    </row>
    <row r="68" spans="1:11" x14ac:dyDescent="0.3">
      <c r="A68" s="63">
        <v>42339</v>
      </c>
      <c r="B68" s="64">
        <v>3.54563633438296</v>
      </c>
      <c r="C68" s="64">
        <v>2.4823774726896901</v>
      </c>
      <c r="E68" s="64"/>
      <c r="F68" s="64"/>
      <c r="I68" s="64"/>
      <c r="K68" s="64"/>
    </row>
    <row r="69" spans="1:11" x14ac:dyDescent="0.3">
      <c r="A69" s="63">
        <v>42430</v>
      </c>
      <c r="B69" s="64">
        <v>3.6255455630575102</v>
      </c>
      <c r="C69" s="64">
        <v>2.4229105143877399</v>
      </c>
      <c r="E69" s="64"/>
      <c r="F69" s="64"/>
      <c r="I69" s="64"/>
      <c r="K69" s="64"/>
    </row>
    <row r="70" spans="1:11" x14ac:dyDescent="0.3">
      <c r="A70" s="63">
        <v>42522</v>
      </c>
      <c r="B70" s="64">
        <v>3.7762673310225199</v>
      </c>
      <c r="C70" s="64">
        <v>2.6966506915714299</v>
      </c>
      <c r="E70" s="64"/>
      <c r="F70" s="64"/>
      <c r="I70" s="64"/>
      <c r="K70" s="64"/>
    </row>
    <row r="71" spans="1:11" x14ac:dyDescent="0.3">
      <c r="A71" s="63">
        <v>42614</v>
      </c>
      <c r="B71" s="64">
        <v>3.9129890117756498</v>
      </c>
      <c r="C71" s="65">
        <v>2.9630501400953202</v>
      </c>
      <c r="E71" s="64"/>
      <c r="F71" s="64"/>
      <c r="I71" s="64"/>
      <c r="K71" s="64"/>
    </row>
    <row r="72" spans="1:11" x14ac:dyDescent="0.3">
      <c r="A72" s="63">
        <v>42705</v>
      </c>
      <c r="B72" s="64">
        <v>3.9884926836198198</v>
      </c>
      <c r="C72" s="65">
        <v>3.0421023727318102</v>
      </c>
      <c r="E72" s="64"/>
      <c r="F72" s="64"/>
      <c r="I72" s="64"/>
      <c r="K72" s="64"/>
    </row>
    <row r="73" spans="1:11" x14ac:dyDescent="0.3">
      <c r="A73" s="63">
        <v>42795</v>
      </c>
      <c r="B73" s="64">
        <v>3.75105514912774</v>
      </c>
      <c r="C73" s="65">
        <v>2.9543107725730402</v>
      </c>
      <c r="E73" s="64"/>
      <c r="F73" s="64"/>
      <c r="I73" s="64"/>
      <c r="K73" s="64"/>
    </row>
    <row r="74" spans="1:11" x14ac:dyDescent="0.3">
      <c r="A74" s="63">
        <v>42887</v>
      </c>
      <c r="B74" s="64">
        <v>3.34746776262857</v>
      </c>
      <c r="C74" s="65">
        <v>2.7073860362875699</v>
      </c>
      <c r="E74" s="66"/>
      <c r="F74" s="64"/>
      <c r="I74" s="64"/>
      <c r="K74" s="64"/>
    </row>
    <row r="75" spans="1:11" x14ac:dyDescent="0.3">
      <c r="A75" s="63">
        <v>42979</v>
      </c>
      <c r="B75" s="64">
        <v>2.99365360934822</v>
      </c>
      <c r="C75" s="65">
        <v>2.4949227800076401</v>
      </c>
      <c r="E75" s="66"/>
      <c r="F75" s="64"/>
      <c r="I75" s="64"/>
      <c r="K75" s="64"/>
    </row>
    <row r="76" spans="1:11" x14ac:dyDescent="0.3">
      <c r="A76" s="63">
        <v>43070</v>
      </c>
      <c r="B76" s="64">
        <v>2.86254653505926</v>
      </c>
      <c r="C76" s="65">
        <v>2.5701394050859001</v>
      </c>
      <c r="E76" s="66"/>
      <c r="F76" s="64"/>
      <c r="I76" s="64"/>
      <c r="K76" s="64"/>
    </row>
    <row r="77" spans="1:11" x14ac:dyDescent="0.3">
      <c r="A77" s="63">
        <v>43160</v>
      </c>
      <c r="B77" s="64">
        <v>2.8150202552671999</v>
      </c>
      <c r="C77" s="65">
        <v>2.7402868267945002</v>
      </c>
      <c r="E77" s="66"/>
      <c r="F77" s="64"/>
      <c r="I77" s="64"/>
      <c r="K77" s="64"/>
    </row>
    <row r="78" spans="1:11" x14ac:dyDescent="0.3">
      <c r="A78" s="63">
        <v>43252</v>
      </c>
      <c r="B78" s="64">
        <v>2.7529373148397398</v>
      </c>
      <c r="C78" s="65">
        <v>2.9293332102126901</v>
      </c>
      <c r="E78" s="64"/>
      <c r="F78" s="64"/>
      <c r="I78" s="64"/>
      <c r="K78" s="64"/>
    </row>
    <row r="79" spans="1:11" x14ac:dyDescent="0.3">
      <c r="A79" s="63">
        <v>43344</v>
      </c>
      <c r="B79" s="64">
        <v>2.7825183624498901</v>
      </c>
      <c r="C79" s="65">
        <v>3.2378305617750001</v>
      </c>
      <c r="E79" s="64"/>
      <c r="F79" s="64"/>
      <c r="I79" s="64"/>
      <c r="K79" s="64"/>
    </row>
    <row r="80" spans="1:11" x14ac:dyDescent="0.3">
      <c r="A80" s="63">
        <v>43435</v>
      </c>
      <c r="B80" s="64">
        <v>2.8414730821749901</v>
      </c>
      <c r="C80" s="65">
        <v>3.4738587829913699</v>
      </c>
      <c r="E80" s="64"/>
      <c r="F80" s="64"/>
      <c r="I80" s="64"/>
      <c r="K80" s="64"/>
    </row>
    <row r="81" spans="1:11" x14ac:dyDescent="0.3">
      <c r="A81" s="63">
        <v>43525</v>
      </c>
      <c r="B81" s="64">
        <v>3.01278760172181</v>
      </c>
      <c r="C81" s="65">
        <v>3.6026867175517201</v>
      </c>
      <c r="E81" s="64"/>
      <c r="F81" s="64"/>
      <c r="I81" s="64"/>
      <c r="K81" s="64"/>
    </row>
    <row r="82" spans="1:11" x14ac:dyDescent="0.3">
      <c r="A82" s="63">
        <v>43617</v>
      </c>
      <c r="B82" s="64">
        <v>3.3119597650624799</v>
      </c>
      <c r="C82" s="65">
        <v>3.6425755723634001</v>
      </c>
      <c r="E82" s="64"/>
      <c r="F82" s="64"/>
      <c r="I82" s="64"/>
      <c r="K82" s="64"/>
    </row>
    <row r="83" spans="1:11" x14ac:dyDescent="0.3">
      <c r="A83" s="63">
        <v>43709</v>
      </c>
      <c r="B83" s="64">
        <v>3.5499789744125598</v>
      </c>
      <c r="C83" s="65">
        <v>3.53988785927783</v>
      </c>
      <c r="E83" s="64"/>
      <c r="F83" s="64"/>
      <c r="I83" s="64"/>
      <c r="K83" s="64"/>
    </row>
    <row r="84" spans="1:11" x14ac:dyDescent="0.3">
      <c r="A84" s="63">
        <v>43800</v>
      </c>
      <c r="B84" s="64">
        <v>3.63806402339852</v>
      </c>
      <c r="C84" s="65">
        <v>3.3374383521706101</v>
      </c>
      <c r="E84" s="64"/>
      <c r="F84" s="64"/>
      <c r="I84" s="64"/>
      <c r="K84" s="64"/>
    </row>
    <row r="85" spans="1:11" x14ac:dyDescent="0.3">
      <c r="A85" s="63">
        <v>43891</v>
      </c>
      <c r="B85" s="64">
        <v>3.5528094682478502</v>
      </c>
      <c r="C85" s="65">
        <v>3.1351495597062802</v>
      </c>
      <c r="E85" s="64"/>
      <c r="F85" s="64"/>
      <c r="I85" s="64"/>
      <c r="K85" s="64"/>
    </row>
    <row r="86" spans="1:11" x14ac:dyDescent="0.3">
      <c r="A86" s="63">
        <v>43983</v>
      </c>
      <c r="B86" s="64">
        <v>3.35431030108521</v>
      </c>
      <c r="C86" s="65">
        <v>2.99622920068964</v>
      </c>
      <c r="E86" s="64"/>
      <c r="F86" s="64"/>
      <c r="I86" s="64"/>
      <c r="K86" s="64"/>
    </row>
    <row r="87" spans="1:11" x14ac:dyDescent="0.3">
      <c r="A87" s="63">
        <v>44075</v>
      </c>
      <c r="B87" s="64">
        <v>3.1223668997529099</v>
      </c>
      <c r="C87" s="65">
        <v>2.8716783275991098</v>
      </c>
      <c r="F87" s="64"/>
      <c r="I87" s="64"/>
      <c r="K87" s="64"/>
    </row>
    <row r="88" spans="1:11" x14ac:dyDescent="0.3">
      <c r="A88" s="63">
        <v>44166</v>
      </c>
      <c r="B88" s="64">
        <v>2.9347112066865799</v>
      </c>
      <c r="C88" s="65">
        <v>2.7959564190592698</v>
      </c>
      <c r="F88" s="64"/>
      <c r="I88" s="64"/>
      <c r="K88" s="64"/>
    </row>
    <row r="89" spans="1:11" x14ac:dyDescent="0.3">
      <c r="A89" s="63">
        <v>44256</v>
      </c>
      <c r="B89" s="64">
        <v>2.8160195656457598</v>
      </c>
      <c r="C89" s="65">
        <v>2.7291371970566898</v>
      </c>
      <c r="F89" s="64"/>
      <c r="I89" s="64"/>
      <c r="K89" s="64"/>
    </row>
    <row r="90" spans="1:11" x14ac:dyDescent="0.3">
      <c r="A90" s="63">
        <v>44348</v>
      </c>
      <c r="B90" s="64">
        <v>2.74913460641916</v>
      </c>
      <c r="C90" s="64">
        <v>2.6344438178862801</v>
      </c>
      <c r="F90" s="64"/>
      <c r="I90" s="64"/>
      <c r="K90" s="64"/>
    </row>
    <row r="91" spans="1:11" x14ac:dyDescent="0.3">
      <c r="A91" s="63">
        <v>44440</v>
      </c>
      <c r="B91" s="64">
        <v>2.7044535498561699</v>
      </c>
      <c r="C91" s="64">
        <v>2.5316381633248599</v>
      </c>
      <c r="D91" s="62"/>
      <c r="G91" s="62"/>
      <c r="I91" s="64"/>
      <c r="K91" s="64"/>
    </row>
    <row r="92" spans="1:11" x14ac:dyDescent="0.3">
      <c r="A92" s="63">
        <v>44531</v>
      </c>
      <c r="B92" s="64">
        <v>2.65485393211328</v>
      </c>
      <c r="C92" s="64">
        <v>2.4066771835435699</v>
      </c>
      <c r="D92" s="62"/>
      <c r="G92" s="62"/>
      <c r="I92" s="64"/>
      <c r="K92" s="64"/>
    </row>
    <row r="93" spans="1:11" x14ac:dyDescent="0.3">
      <c r="A93" s="63">
        <v>44621</v>
      </c>
      <c r="B93" s="64">
        <v>2.5871497611227001</v>
      </c>
      <c r="C93" s="64">
        <v>2.2690248594306999</v>
      </c>
      <c r="I93" s="64"/>
      <c r="K93" s="64"/>
    </row>
    <row r="94" spans="1:11" x14ac:dyDescent="0.3">
      <c r="A94" s="63">
        <v>44713</v>
      </c>
      <c r="B94" s="64">
        <v>2.49365392559231</v>
      </c>
      <c r="C94" s="64">
        <v>2.1298895320331002</v>
      </c>
      <c r="I94" s="64"/>
      <c r="K94" s="64"/>
    </row>
    <row r="95" spans="1:11" x14ac:dyDescent="0.3">
      <c r="I95" s="64"/>
      <c r="K95" s="64"/>
    </row>
    <row r="96" spans="1:11" x14ac:dyDescent="0.3">
      <c r="I96" s="64"/>
      <c r="K96" s="64"/>
    </row>
    <row r="97" spans="9:11" x14ac:dyDescent="0.3">
      <c r="I97" s="64"/>
      <c r="K97" s="64"/>
    </row>
    <row r="98" spans="9:11" x14ac:dyDescent="0.3">
      <c r="I98" s="64"/>
      <c r="K98" s="64"/>
    </row>
    <row r="99" spans="9:11" x14ac:dyDescent="0.3">
      <c r="I99" s="64"/>
      <c r="K99" s="64"/>
    </row>
    <row r="100" spans="9:11" x14ac:dyDescent="0.3">
      <c r="I100" s="64"/>
      <c r="K100" s="64"/>
    </row>
    <row r="101" spans="9:11" x14ac:dyDescent="0.3">
      <c r="I101" s="64"/>
      <c r="K101" s="64"/>
    </row>
    <row r="102" spans="9:11" x14ac:dyDescent="0.3">
      <c r="I102" s="64"/>
      <c r="K102" s="64"/>
    </row>
    <row r="103" spans="9:11" x14ac:dyDescent="0.3">
      <c r="I103" s="64"/>
      <c r="K103" s="64"/>
    </row>
    <row r="104" spans="9:11" x14ac:dyDescent="0.3">
      <c r="I104" s="64"/>
      <c r="K104" s="64"/>
    </row>
    <row r="105" spans="9:11" x14ac:dyDescent="0.3">
      <c r="I105" s="64"/>
      <c r="K105" s="64"/>
    </row>
    <row r="106" spans="9:11" x14ac:dyDescent="0.3">
      <c r="I106" s="64"/>
      <c r="K106" s="64"/>
    </row>
    <row r="107" spans="9:11" x14ac:dyDescent="0.3">
      <c r="I107" s="64"/>
      <c r="K107" s="64"/>
    </row>
    <row r="108" spans="9:11" x14ac:dyDescent="0.3">
      <c r="I108" s="64"/>
      <c r="K108" s="64"/>
    </row>
    <row r="109" spans="9:11" x14ac:dyDescent="0.3">
      <c r="I109" s="64"/>
      <c r="K109" s="64"/>
    </row>
    <row r="110" spans="9:11" x14ac:dyDescent="0.3">
      <c r="I110" s="64"/>
      <c r="K110" s="64"/>
    </row>
    <row r="111" spans="9:11" x14ac:dyDescent="0.3">
      <c r="I111" s="64"/>
      <c r="K111" s="64"/>
    </row>
    <row r="112" spans="9:11" x14ac:dyDescent="0.3">
      <c r="I112" s="64"/>
      <c r="K112" s="64"/>
    </row>
    <row r="113" spans="9:11" x14ac:dyDescent="0.3">
      <c r="I113" s="64"/>
      <c r="K113" s="64"/>
    </row>
    <row r="114" spans="9:11" x14ac:dyDescent="0.3">
      <c r="I114" s="64"/>
      <c r="K114" s="64"/>
    </row>
    <row r="115" spans="9:11" x14ac:dyDescent="0.3">
      <c r="I115" s="64"/>
      <c r="K115" s="64"/>
    </row>
    <row r="116" spans="9:11" x14ac:dyDescent="0.3">
      <c r="I116" s="64"/>
      <c r="K116" s="64"/>
    </row>
    <row r="117" spans="9:11" x14ac:dyDescent="0.3">
      <c r="I117" s="64"/>
      <c r="K117" s="64"/>
    </row>
    <row r="118" spans="9:11" x14ac:dyDescent="0.3">
      <c r="I118" s="64"/>
      <c r="K118" s="64"/>
    </row>
    <row r="119" spans="9:11" x14ac:dyDescent="0.3">
      <c r="I119" s="64"/>
      <c r="K119" s="64"/>
    </row>
    <row r="120" spans="9:11" x14ac:dyDescent="0.3">
      <c r="I120" s="64"/>
      <c r="K120" s="6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E131"/>
  <sheetViews>
    <sheetView zoomScaleNormal="100" workbookViewId="0">
      <selection activeCell="E13" sqref="E13"/>
    </sheetView>
  </sheetViews>
  <sheetFormatPr defaultColWidth="9.140625" defaultRowHeight="16.5" x14ac:dyDescent="0.3"/>
  <cols>
    <col min="1" max="1" width="9.140625" style="28"/>
    <col min="2" max="3" width="15.5703125" style="28" customWidth="1"/>
    <col min="4" max="4" width="9.140625" style="28"/>
    <col min="5" max="8" width="13.140625" style="28" customWidth="1"/>
    <col min="9" max="9" width="13" style="28" customWidth="1"/>
    <col min="10" max="10" width="12" style="28" bestFit="1" customWidth="1"/>
    <col min="11" max="13" width="12" style="28" customWidth="1"/>
    <col min="14" max="14" width="12" style="28" bestFit="1" customWidth="1"/>
    <col min="15" max="17" width="9.140625" style="28"/>
    <col min="18" max="18" width="9.7109375" style="28" bestFit="1" customWidth="1"/>
    <col min="19" max="19" width="12" style="28" bestFit="1" customWidth="1"/>
    <col min="20" max="31" width="12" style="28" customWidth="1"/>
    <col min="32" max="16384" width="9.140625" style="28"/>
  </cols>
  <sheetData>
    <row r="1" spans="1:31" x14ac:dyDescent="0.3">
      <c r="A1" s="27" t="s">
        <v>391</v>
      </c>
      <c r="B1" s="7"/>
      <c r="C1" s="7"/>
      <c r="D1" s="60"/>
    </row>
    <row r="2" spans="1:31" x14ac:dyDescent="0.3">
      <c r="A2" s="61" t="s">
        <v>80</v>
      </c>
      <c r="B2" s="7"/>
      <c r="C2" s="7"/>
      <c r="D2" s="60"/>
      <c r="W2" s="67"/>
      <c r="X2" s="67"/>
      <c r="Y2" s="67"/>
      <c r="Z2" s="67"/>
      <c r="AA2" s="67"/>
      <c r="AB2" s="67"/>
      <c r="AC2" s="67"/>
      <c r="AD2" s="67"/>
      <c r="AE2" s="67"/>
    </row>
    <row r="3" spans="1:31" x14ac:dyDescent="0.3">
      <c r="A3" s="30"/>
      <c r="B3" s="31"/>
      <c r="C3" s="31"/>
      <c r="W3" s="28" t="e">
        <f t="shared" ref="W3:W66" si="0">T3/S3</f>
        <v>#DIV/0!</v>
      </c>
      <c r="X3" s="28" t="e">
        <f t="shared" ref="X3:X66" si="1">V3/U3</f>
        <v>#DIV/0!</v>
      </c>
      <c r="AC3" s="28" t="e">
        <f>W3/Y6*AA6</f>
        <v>#DIV/0!</v>
      </c>
      <c r="AD3" s="28" t="e">
        <f>X3/Z6*AB6</f>
        <v>#DIV/0!</v>
      </c>
      <c r="AE3" s="28" t="e">
        <f t="shared" ref="AE3:AE66" si="2">AC3/AD3*1000</f>
        <v>#DIV/0!</v>
      </c>
    </row>
    <row r="4" spans="1:31" x14ac:dyDescent="0.3">
      <c r="E4" s="67"/>
      <c r="F4" s="67"/>
      <c r="G4" s="67"/>
      <c r="H4" s="67"/>
      <c r="W4" s="28" t="e">
        <f t="shared" si="0"/>
        <v>#DIV/0!</v>
      </c>
      <c r="X4" s="28" t="e">
        <f t="shared" si="1"/>
        <v>#DIV/0!</v>
      </c>
      <c r="AC4" s="28" t="e">
        <f t="shared" ref="AC4:AD19" si="3">AC3*W4/W3</f>
        <v>#DIV/0!</v>
      </c>
      <c r="AD4" s="28" t="e">
        <f t="shared" si="3"/>
        <v>#DIV/0!</v>
      </c>
      <c r="AE4" s="28" t="e">
        <f t="shared" si="2"/>
        <v>#DIV/0!</v>
      </c>
    </row>
    <row r="5" spans="1:31" x14ac:dyDescent="0.3">
      <c r="B5" s="28" t="s">
        <v>81</v>
      </c>
      <c r="C5" s="28" t="s">
        <v>82</v>
      </c>
      <c r="J5" s="69"/>
      <c r="K5" s="69"/>
      <c r="L5" s="70"/>
      <c r="N5" s="70"/>
      <c r="W5" s="28" t="e">
        <f t="shared" si="0"/>
        <v>#DIV/0!</v>
      </c>
      <c r="X5" s="28" t="e">
        <f t="shared" si="1"/>
        <v>#DIV/0!</v>
      </c>
      <c r="AC5" s="28" t="e">
        <f t="shared" si="3"/>
        <v>#DIV/0!</v>
      </c>
      <c r="AD5" s="28" t="e">
        <f t="shared" si="3"/>
        <v>#DIV/0!</v>
      </c>
      <c r="AE5" s="28" t="e">
        <f t="shared" si="2"/>
        <v>#DIV/0!</v>
      </c>
    </row>
    <row r="6" spans="1:31" x14ac:dyDescent="0.3">
      <c r="A6" s="63">
        <v>36678</v>
      </c>
      <c r="B6" s="69">
        <v>2300</v>
      </c>
      <c r="C6" s="69">
        <v>2300</v>
      </c>
      <c r="J6" s="69"/>
      <c r="K6" s="69"/>
      <c r="L6" s="70"/>
      <c r="N6" s="70"/>
      <c r="O6" s="70"/>
      <c r="W6" s="28" t="e">
        <f t="shared" si="0"/>
        <v>#DIV/0!</v>
      </c>
      <c r="X6" s="28" t="e">
        <f t="shared" si="1"/>
        <v>#DIV/0!</v>
      </c>
      <c r="Y6" s="28" t="e">
        <f t="shared" ref="Y6:Z37" si="4">AVERAGE(W3:W6)</f>
        <v>#DIV/0!</v>
      </c>
      <c r="Z6" s="28" t="e">
        <f t="shared" si="4"/>
        <v>#DIV/0!</v>
      </c>
      <c r="AA6" s="28" t="e">
        <f t="shared" ref="AA6:AA69" si="5">Y6/$Y$94</f>
        <v>#DIV/0!</v>
      </c>
      <c r="AB6" s="28" t="e">
        <f t="shared" ref="AB6:AB69" si="6">Z6/$Z$94</f>
        <v>#DIV/0!</v>
      </c>
      <c r="AC6" s="28" t="e">
        <f t="shared" si="3"/>
        <v>#DIV/0!</v>
      </c>
      <c r="AD6" s="28" t="e">
        <f t="shared" si="3"/>
        <v>#DIV/0!</v>
      </c>
      <c r="AE6" s="28" t="e">
        <f t="shared" si="2"/>
        <v>#DIV/0!</v>
      </c>
    </row>
    <row r="7" spans="1:31" x14ac:dyDescent="0.3">
      <c r="A7" s="63">
        <v>36770</v>
      </c>
      <c r="B7" s="69">
        <v>2324</v>
      </c>
      <c r="C7" s="69">
        <v>2324</v>
      </c>
      <c r="J7" s="69"/>
      <c r="K7" s="69"/>
      <c r="L7" s="70"/>
      <c r="N7" s="70"/>
      <c r="O7" s="70"/>
      <c r="W7" s="28" t="e">
        <f t="shared" si="0"/>
        <v>#DIV/0!</v>
      </c>
      <c r="X7" s="28" t="e">
        <f t="shared" si="1"/>
        <v>#DIV/0!</v>
      </c>
      <c r="Y7" s="28" t="e">
        <f t="shared" si="4"/>
        <v>#DIV/0!</v>
      </c>
      <c r="Z7" s="28" t="e">
        <f t="shared" si="4"/>
        <v>#DIV/0!</v>
      </c>
      <c r="AA7" s="28" t="e">
        <f t="shared" si="5"/>
        <v>#DIV/0!</v>
      </c>
      <c r="AB7" s="28" t="e">
        <f t="shared" si="6"/>
        <v>#DIV/0!</v>
      </c>
      <c r="AC7" s="28" t="e">
        <f t="shared" si="3"/>
        <v>#DIV/0!</v>
      </c>
      <c r="AD7" s="28" t="e">
        <f t="shared" si="3"/>
        <v>#DIV/0!</v>
      </c>
      <c r="AE7" s="28" t="e">
        <f t="shared" si="2"/>
        <v>#DIV/0!</v>
      </c>
    </row>
    <row r="8" spans="1:31" x14ac:dyDescent="0.3">
      <c r="A8" s="63">
        <v>36861</v>
      </c>
      <c r="B8" s="69">
        <v>2006</v>
      </c>
      <c r="C8" s="69">
        <v>2006</v>
      </c>
      <c r="J8" s="69"/>
      <c r="K8" s="69"/>
      <c r="L8" s="70"/>
      <c r="N8" s="70"/>
      <c r="O8" s="70"/>
      <c r="W8" s="28" t="e">
        <f t="shared" si="0"/>
        <v>#DIV/0!</v>
      </c>
      <c r="X8" s="28" t="e">
        <f t="shared" si="1"/>
        <v>#DIV/0!</v>
      </c>
      <c r="Y8" s="28" t="e">
        <f t="shared" si="4"/>
        <v>#DIV/0!</v>
      </c>
      <c r="Z8" s="28" t="e">
        <f t="shared" si="4"/>
        <v>#DIV/0!</v>
      </c>
      <c r="AA8" s="28" t="e">
        <f t="shared" si="5"/>
        <v>#DIV/0!</v>
      </c>
      <c r="AB8" s="28" t="e">
        <f t="shared" si="6"/>
        <v>#DIV/0!</v>
      </c>
      <c r="AC8" s="28" t="e">
        <f t="shared" si="3"/>
        <v>#DIV/0!</v>
      </c>
      <c r="AD8" s="28" t="e">
        <f t="shared" si="3"/>
        <v>#DIV/0!</v>
      </c>
      <c r="AE8" s="28" t="e">
        <f t="shared" si="2"/>
        <v>#DIV/0!</v>
      </c>
    </row>
    <row r="9" spans="1:31" x14ac:dyDescent="0.3">
      <c r="A9" s="63">
        <v>36951</v>
      </c>
      <c r="B9" s="69">
        <v>1996</v>
      </c>
      <c r="C9" s="69">
        <v>1996</v>
      </c>
      <c r="J9" s="69"/>
      <c r="K9" s="69"/>
      <c r="L9" s="70"/>
      <c r="N9" s="70"/>
      <c r="O9" s="70"/>
      <c r="W9" s="28" t="e">
        <f t="shared" si="0"/>
        <v>#DIV/0!</v>
      </c>
      <c r="X9" s="28" t="e">
        <f t="shared" si="1"/>
        <v>#DIV/0!</v>
      </c>
      <c r="Y9" s="28" t="e">
        <f t="shared" si="4"/>
        <v>#DIV/0!</v>
      </c>
      <c r="Z9" s="28" t="e">
        <f t="shared" si="4"/>
        <v>#DIV/0!</v>
      </c>
      <c r="AA9" s="28" t="e">
        <f t="shared" si="5"/>
        <v>#DIV/0!</v>
      </c>
      <c r="AB9" s="28" t="e">
        <f t="shared" si="6"/>
        <v>#DIV/0!</v>
      </c>
      <c r="AC9" s="28" t="e">
        <f t="shared" si="3"/>
        <v>#DIV/0!</v>
      </c>
      <c r="AD9" s="28" t="e">
        <f t="shared" si="3"/>
        <v>#DIV/0!</v>
      </c>
      <c r="AE9" s="28" t="e">
        <f t="shared" si="2"/>
        <v>#DIV/0!</v>
      </c>
    </row>
    <row r="10" spans="1:31" x14ac:dyDescent="0.3">
      <c r="A10" s="63">
        <v>37043</v>
      </c>
      <c r="B10" s="69">
        <v>2090</v>
      </c>
      <c r="C10" s="69">
        <v>2090</v>
      </c>
      <c r="J10" s="69"/>
      <c r="K10" s="69"/>
      <c r="L10" s="70"/>
      <c r="N10" s="70"/>
      <c r="O10" s="70"/>
      <c r="W10" s="28" t="e">
        <f t="shared" si="0"/>
        <v>#DIV/0!</v>
      </c>
      <c r="X10" s="28" t="e">
        <f t="shared" si="1"/>
        <v>#DIV/0!</v>
      </c>
      <c r="Y10" s="28" t="e">
        <f t="shared" si="4"/>
        <v>#DIV/0!</v>
      </c>
      <c r="Z10" s="28" t="e">
        <f t="shared" si="4"/>
        <v>#DIV/0!</v>
      </c>
      <c r="AA10" s="28" t="e">
        <f t="shared" si="5"/>
        <v>#DIV/0!</v>
      </c>
      <c r="AB10" s="28" t="e">
        <f t="shared" si="6"/>
        <v>#DIV/0!</v>
      </c>
      <c r="AC10" s="28" t="e">
        <f t="shared" si="3"/>
        <v>#DIV/0!</v>
      </c>
      <c r="AD10" s="28" t="e">
        <f t="shared" si="3"/>
        <v>#DIV/0!</v>
      </c>
      <c r="AE10" s="28" t="e">
        <f t="shared" si="2"/>
        <v>#DIV/0!</v>
      </c>
    </row>
    <row r="11" spans="1:31" x14ac:dyDescent="0.3">
      <c r="A11" s="63">
        <v>37135</v>
      </c>
      <c r="B11" s="69">
        <v>2035</v>
      </c>
      <c r="C11" s="69">
        <v>2035</v>
      </c>
      <c r="J11" s="69"/>
      <c r="K11" s="69"/>
      <c r="L11" s="70"/>
      <c r="N11" s="70"/>
      <c r="O11" s="70"/>
      <c r="W11" s="28" t="e">
        <f t="shared" si="0"/>
        <v>#DIV/0!</v>
      </c>
      <c r="X11" s="28" t="e">
        <f t="shared" si="1"/>
        <v>#DIV/0!</v>
      </c>
      <c r="Y11" s="28" t="e">
        <f t="shared" si="4"/>
        <v>#DIV/0!</v>
      </c>
      <c r="Z11" s="28" t="e">
        <f t="shared" si="4"/>
        <v>#DIV/0!</v>
      </c>
      <c r="AA11" s="28" t="e">
        <f t="shared" si="5"/>
        <v>#DIV/0!</v>
      </c>
      <c r="AB11" s="28" t="e">
        <f t="shared" si="6"/>
        <v>#DIV/0!</v>
      </c>
      <c r="AC11" s="28" t="e">
        <f t="shared" si="3"/>
        <v>#DIV/0!</v>
      </c>
      <c r="AD11" s="28" t="e">
        <f t="shared" si="3"/>
        <v>#DIV/0!</v>
      </c>
      <c r="AE11" s="28" t="e">
        <f t="shared" si="2"/>
        <v>#DIV/0!</v>
      </c>
    </row>
    <row r="12" spans="1:31" x14ac:dyDescent="0.3">
      <c r="A12" s="63">
        <v>37226</v>
      </c>
      <c r="B12" s="69">
        <v>2431</v>
      </c>
      <c r="C12" s="69">
        <v>2431</v>
      </c>
      <c r="J12" s="69"/>
      <c r="K12" s="69"/>
      <c r="L12" s="70"/>
      <c r="N12" s="70"/>
      <c r="O12" s="70"/>
      <c r="W12" s="28" t="e">
        <f t="shared" si="0"/>
        <v>#DIV/0!</v>
      </c>
      <c r="X12" s="28" t="e">
        <f t="shared" si="1"/>
        <v>#DIV/0!</v>
      </c>
      <c r="Y12" s="28" t="e">
        <f t="shared" si="4"/>
        <v>#DIV/0!</v>
      </c>
      <c r="Z12" s="28" t="e">
        <f t="shared" si="4"/>
        <v>#DIV/0!</v>
      </c>
      <c r="AA12" s="28" t="e">
        <f t="shared" si="5"/>
        <v>#DIV/0!</v>
      </c>
      <c r="AB12" s="28" t="e">
        <f t="shared" si="6"/>
        <v>#DIV/0!</v>
      </c>
      <c r="AC12" s="28" t="e">
        <f t="shared" si="3"/>
        <v>#DIV/0!</v>
      </c>
      <c r="AD12" s="28" t="e">
        <f t="shared" si="3"/>
        <v>#DIV/0!</v>
      </c>
      <c r="AE12" s="28" t="e">
        <f t="shared" si="2"/>
        <v>#DIV/0!</v>
      </c>
    </row>
    <row r="13" spans="1:31" x14ac:dyDescent="0.3">
      <c r="A13" s="63">
        <v>37316</v>
      </c>
      <c r="B13" s="69">
        <v>2266</v>
      </c>
      <c r="C13" s="69">
        <v>2265</v>
      </c>
      <c r="J13" s="69"/>
      <c r="K13" s="69"/>
      <c r="L13" s="70"/>
      <c r="N13" s="70"/>
      <c r="O13" s="70"/>
      <c r="W13" s="28" t="e">
        <f t="shared" si="0"/>
        <v>#DIV/0!</v>
      </c>
      <c r="X13" s="28" t="e">
        <f t="shared" si="1"/>
        <v>#DIV/0!</v>
      </c>
      <c r="Y13" s="28" t="e">
        <f t="shared" si="4"/>
        <v>#DIV/0!</v>
      </c>
      <c r="Z13" s="28" t="e">
        <f t="shared" si="4"/>
        <v>#DIV/0!</v>
      </c>
      <c r="AA13" s="28" t="e">
        <f t="shared" si="5"/>
        <v>#DIV/0!</v>
      </c>
      <c r="AB13" s="28" t="e">
        <f t="shared" si="6"/>
        <v>#DIV/0!</v>
      </c>
      <c r="AC13" s="28" t="e">
        <f t="shared" si="3"/>
        <v>#DIV/0!</v>
      </c>
      <c r="AD13" s="28" t="e">
        <f t="shared" si="3"/>
        <v>#DIV/0!</v>
      </c>
      <c r="AE13" s="28" t="e">
        <f t="shared" si="2"/>
        <v>#DIV/0!</v>
      </c>
    </row>
    <row r="14" spans="1:31" x14ac:dyDescent="0.3">
      <c r="A14" s="63">
        <v>37408</v>
      </c>
      <c r="B14" s="69">
        <v>2427</v>
      </c>
      <c r="C14" s="69">
        <v>2427</v>
      </c>
      <c r="J14" s="69"/>
      <c r="K14" s="69"/>
      <c r="L14" s="70"/>
      <c r="N14" s="70"/>
      <c r="O14" s="70"/>
      <c r="W14" s="28" t="e">
        <f t="shared" si="0"/>
        <v>#DIV/0!</v>
      </c>
      <c r="X14" s="28" t="e">
        <f t="shared" si="1"/>
        <v>#DIV/0!</v>
      </c>
      <c r="Y14" s="28" t="e">
        <f t="shared" si="4"/>
        <v>#DIV/0!</v>
      </c>
      <c r="Z14" s="28" t="e">
        <f t="shared" si="4"/>
        <v>#DIV/0!</v>
      </c>
      <c r="AA14" s="28" t="e">
        <f t="shared" si="5"/>
        <v>#DIV/0!</v>
      </c>
      <c r="AB14" s="28" t="e">
        <f t="shared" si="6"/>
        <v>#DIV/0!</v>
      </c>
      <c r="AC14" s="28" t="e">
        <f t="shared" si="3"/>
        <v>#DIV/0!</v>
      </c>
      <c r="AD14" s="28" t="e">
        <f t="shared" si="3"/>
        <v>#DIV/0!</v>
      </c>
      <c r="AE14" s="28" t="e">
        <f t="shared" si="2"/>
        <v>#DIV/0!</v>
      </c>
    </row>
    <row r="15" spans="1:31" x14ac:dyDescent="0.3">
      <c r="A15" s="63">
        <v>37500</v>
      </c>
      <c r="B15" s="69">
        <v>2757</v>
      </c>
      <c r="C15" s="69">
        <v>2756</v>
      </c>
      <c r="J15" s="69"/>
      <c r="K15" s="69"/>
      <c r="L15" s="70"/>
      <c r="N15" s="70"/>
      <c r="O15" s="70"/>
      <c r="W15" s="28" t="e">
        <f t="shared" si="0"/>
        <v>#DIV/0!</v>
      </c>
      <c r="X15" s="28" t="e">
        <f t="shared" si="1"/>
        <v>#DIV/0!</v>
      </c>
      <c r="Y15" s="28" t="e">
        <f t="shared" si="4"/>
        <v>#DIV/0!</v>
      </c>
      <c r="Z15" s="28" t="e">
        <f t="shared" si="4"/>
        <v>#DIV/0!</v>
      </c>
      <c r="AA15" s="28" t="e">
        <f t="shared" si="5"/>
        <v>#DIV/0!</v>
      </c>
      <c r="AB15" s="28" t="e">
        <f t="shared" si="6"/>
        <v>#DIV/0!</v>
      </c>
      <c r="AC15" s="28" t="e">
        <f t="shared" si="3"/>
        <v>#DIV/0!</v>
      </c>
      <c r="AD15" s="28" t="e">
        <f t="shared" si="3"/>
        <v>#DIV/0!</v>
      </c>
      <c r="AE15" s="28" t="e">
        <f t="shared" si="2"/>
        <v>#DIV/0!</v>
      </c>
    </row>
    <row r="16" spans="1:31" x14ac:dyDescent="0.3">
      <c r="A16" s="63">
        <v>37591</v>
      </c>
      <c r="B16" s="69">
        <v>2775</v>
      </c>
      <c r="C16" s="69">
        <v>2775</v>
      </c>
      <c r="J16" s="69"/>
      <c r="K16" s="69"/>
      <c r="L16" s="70"/>
      <c r="N16" s="70"/>
      <c r="O16" s="70"/>
      <c r="W16" s="28" t="e">
        <f t="shared" si="0"/>
        <v>#DIV/0!</v>
      </c>
      <c r="X16" s="28" t="e">
        <f t="shared" si="1"/>
        <v>#DIV/0!</v>
      </c>
      <c r="Y16" s="28" t="e">
        <f t="shared" si="4"/>
        <v>#DIV/0!</v>
      </c>
      <c r="Z16" s="28" t="e">
        <f t="shared" si="4"/>
        <v>#DIV/0!</v>
      </c>
      <c r="AA16" s="28" t="e">
        <f t="shared" si="5"/>
        <v>#DIV/0!</v>
      </c>
      <c r="AB16" s="28" t="e">
        <f t="shared" si="6"/>
        <v>#DIV/0!</v>
      </c>
      <c r="AC16" s="28" t="e">
        <f t="shared" si="3"/>
        <v>#DIV/0!</v>
      </c>
      <c r="AD16" s="28" t="e">
        <f t="shared" si="3"/>
        <v>#DIV/0!</v>
      </c>
      <c r="AE16" s="28" t="e">
        <f t="shared" si="2"/>
        <v>#DIV/0!</v>
      </c>
    </row>
    <row r="17" spans="1:31" x14ac:dyDescent="0.3">
      <c r="A17" s="63">
        <v>37681</v>
      </c>
      <c r="B17" s="69">
        <v>2930</v>
      </c>
      <c r="C17" s="69">
        <v>2931</v>
      </c>
      <c r="J17" s="69"/>
      <c r="K17" s="69"/>
      <c r="L17" s="70"/>
      <c r="N17" s="70"/>
      <c r="O17" s="70"/>
      <c r="W17" s="28" t="e">
        <f t="shared" si="0"/>
        <v>#DIV/0!</v>
      </c>
      <c r="X17" s="28" t="e">
        <f t="shared" si="1"/>
        <v>#DIV/0!</v>
      </c>
      <c r="Y17" s="28" t="e">
        <f t="shared" si="4"/>
        <v>#DIV/0!</v>
      </c>
      <c r="Z17" s="28" t="e">
        <f t="shared" si="4"/>
        <v>#DIV/0!</v>
      </c>
      <c r="AA17" s="28" t="e">
        <f t="shared" si="5"/>
        <v>#DIV/0!</v>
      </c>
      <c r="AB17" s="28" t="e">
        <f t="shared" si="6"/>
        <v>#DIV/0!</v>
      </c>
      <c r="AC17" s="28" t="e">
        <f t="shared" si="3"/>
        <v>#DIV/0!</v>
      </c>
      <c r="AD17" s="28" t="e">
        <f t="shared" si="3"/>
        <v>#DIV/0!</v>
      </c>
      <c r="AE17" s="28" t="e">
        <f t="shared" si="2"/>
        <v>#DIV/0!</v>
      </c>
    </row>
    <row r="18" spans="1:31" x14ac:dyDescent="0.3">
      <c r="A18" s="63">
        <v>37773</v>
      </c>
      <c r="B18" s="69">
        <v>3024</v>
      </c>
      <c r="C18" s="69">
        <v>3024</v>
      </c>
      <c r="J18" s="69"/>
      <c r="K18" s="69"/>
      <c r="L18" s="70"/>
      <c r="N18" s="70"/>
      <c r="O18" s="70"/>
      <c r="W18" s="28" t="e">
        <f t="shared" si="0"/>
        <v>#DIV/0!</v>
      </c>
      <c r="X18" s="28" t="e">
        <f t="shared" si="1"/>
        <v>#DIV/0!</v>
      </c>
      <c r="Y18" s="28" t="e">
        <f t="shared" si="4"/>
        <v>#DIV/0!</v>
      </c>
      <c r="Z18" s="28" t="e">
        <f t="shared" si="4"/>
        <v>#DIV/0!</v>
      </c>
      <c r="AA18" s="28" t="e">
        <f t="shared" si="5"/>
        <v>#DIV/0!</v>
      </c>
      <c r="AB18" s="28" t="e">
        <f t="shared" si="6"/>
        <v>#DIV/0!</v>
      </c>
      <c r="AC18" s="28" t="e">
        <f t="shared" si="3"/>
        <v>#DIV/0!</v>
      </c>
      <c r="AD18" s="28" t="e">
        <f t="shared" si="3"/>
        <v>#DIV/0!</v>
      </c>
      <c r="AE18" s="28" t="e">
        <f t="shared" si="2"/>
        <v>#DIV/0!</v>
      </c>
    </row>
    <row r="19" spans="1:31" x14ac:dyDescent="0.3">
      <c r="A19" s="63">
        <v>37865</v>
      </c>
      <c r="B19" s="69">
        <v>3158</v>
      </c>
      <c r="C19" s="69">
        <v>3159</v>
      </c>
      <c r="J19" s="69"/>
      <c r="K19" s="69"/>
      <c r="L19" s="70"/>
      <c r="N19" s="70"/>
      <c r="O19" s="70"/>
      <c r="W19" s="28" t="e">
        <f t="shared" si="0"/>
        <v>#DIV/0!</v>
      </c>
      <c r="X19" s="28" t="e">
        <f t="shared" si="1"/>
        <v>#DIV/0!</v>
      </c>
      <c r="Y19" s="28" t="e">
        <f t="shared" si="4"/>
        <v>#DIV/0!</v>
      </c>
      <c r="Z19" s="28" t="e">
        <f t="shared" si="4"/>
        <v>#DIV/0!</v>
      </c>
      <c r="AA19" s="28" t="e">
        <f t="shared" si="5"/>
        <v>#DIV/0!</v>
      </c>
      <c r="AB19" s="28" t="e">
        <f t="shared" si="6"/>
        <v>#DIV/0!</v>
      </c>
      <c r="AC19" s="28" t="e">
        <f t="shared" si="3"/>
        <v>#DIV/0!</v>
      </c>
      <c r="AD19" s="28" t="e">
        <f t="shared" si="3"/>
        <v>#DIV/0!</v>
      </c>
      <c r="AE19" s="28" t="e">
        <f t="shared" si="2"/>
        <v>#DIV/0!</v>
      </c>
    </row>
    <row r="20" spans="1:31" x14ac:dyDescent="0.3">
      <c r="A20" s="63">
        <v>37956</v>
      </c>
      <c r="B20" s="69">
        <v>3141</v>
      </c>
      <c r="C20" s="69">
        <v>3142</v>
      </c>
      <c r="J20" s="69"/>
      <c r="K20" s="69"/>
      <c r="L20" s="70"/>
      <c r="N20" s="70"/>
      <c r="O20" s="70"/>
      <c r="W20" s="28" t="e">
        <f t="shared" si="0"/>
        <v>#DIV/0!</v>
      </c>
      <c r="X20" s="28" t="e">
        <f t="shared" si="1"/>
        <v>#DIV/0!</v>
      </c>
      <c r="Y20" s="28" t="e">
        <f t="shared" si="4"/>
        <v>#DIV/0!</v>
      </c>
      <c r="Z20" s="28" t="e">
        <f t="shared" si="4"/>
        <v>#DIV/0!</v>
      </c>
      <c r="AA20" s="28" t="e">
        <f t="shared" si="5"/>
        <v>#DIV/0!</v>
      </c>
      <c r="AB20" s="28" t="e">
        <f t="shared" si="6"/>
        <v>#DIV/0!</v>
      </c>
      <c r="AC20" s="28" t="e">
        <f t="shared" ref="AC20:AD35" si="7">AC19*W20/W19</f>
        <v>#DIV/0!</v>
      </c>
      <c r="AD20" s="28" t="e">
        <f t="shared" si="7"/>
        <v>#DIV/0!</v>
      </c>
      <c r="AE20" s="28" t="e">
        <f t="shared" si="2"/>
        <v>#DIV/0!</v>
      </c>
    </row>
    <row r="21" spans="1:31" x14ac:dyDescent="0.3">
      <c r="A21" s="63">
        <v>38047</v>
      </c>
      <c r="B21" s="69">
        <v>3141</v>
      </c>
      <c r="C21" s="69">
        <v>3141</v>
      </c>
      <c r="J21" s="69"/>
      <c r="K21" s="69"/>
      <c r="L21" s="70"/>
      <c r="N21" s="70"/>
      <c r="O21" s="70"/>
      <c r="W21" s="28" t="e">
        <f t="shared" si="0"/>
        <v>#DIV/0!</v>
      </c>
      <c r="X21" s="28" t="e">
        <f t="shared" si="1"/>
        <v>#DIV/0!</v>
      </c>
      <c r="Y21" s="28" t="e">
        <f t="shared" si="4"/>
        <v>#DIV/0!</v>
      </c>
      <c r="Z21" s="28" t="e">
        <f t="shared" si="4"/>
        <v>#DIV/0!</v>
      </c>
      <c r="AA21" s="28" t="e">
        <f t="shared" si="5"/>
        <v>#DIV/0!</v>
      </c>
      <c r="AB21" s="28" t="e">
        <f t="shared" si="6"/>
        <v>#DIV/0!</v>
      </c>
      <c r="AC21" s="28" t="e">
        <f t="shared" si="7"/>
        <v>#DIV/0!</v>
      </c>
      <c r="AD21" s="28" t="e">
        <f t="shared" si="7"/>
        <v>#DIV/0!</v>
      </c>
      <c r="AE21" s="28" t="e">
        <f t="shared" si="2"/>
        <v>#DIV/0!</v>
      </c>
    </row>
    <row r="22" spans="1:31" x14ac:dyDescent="0.3">
      <c r="A22" s="63">
        <v>38139</v>
      </c>
      <c r="B22" s="69">
        <v>3355</v>
      </c>
      <c r="C22" s="69">
        <v>3356</v>
      </c>
      <c r="J22" s="69"/>
      <c r="K22" s="69"/>
      <c r="L22" s="70"/>
      <c r="N22" s="70"/>
      <c r="O22" s="70"/>
      <c r="W22" s="28" t="e">
        <f t="shared" si="0"/>
        <v>#DIV/0!</v>
      </c>
      <c r="X22" s="28" t="e">
        <f t="shared" si="1"/>
        <v>#DIV/0!</v>
      </c>
      <c r="Y22" s="28" t="e">
        <f t="shared" si="4"/>
        <v>#DIV/0!</v>
      </c>
      <c r="Z22" s="28" t="e">
        <f t="shared" si="4"/>
        <v>#DIV/0!</v>
      </c>
      <c r="AA22" s="28" t="e">
        <f t="shared" si="5"/>
        <v>#DIV/0!</v>
      </c>
      <c r="AB22" s="28" t="e">
        <f t="shared" si="6"/>
        <v>#DIV/0!</v>
      </c>
      <c r="AC22" s="28" t="e">
        <f t="shared" si="7"/>
        <v>#DIV/0!</v>
      </c>
      <c r="AD22" s="28" t="e">
        <f t="shared" si="7"/>
        <v>#DIV/0!</v>
      </c>
      <c r="AE22" s="28" t="e">
        <f t="shared" si="2"/>
        <v>#DIV/0!</v>
      </c>
    </row>
    <row r="23" spans="1:31" x14ac:dyDescent="0.3">
      <c r="A23" s="63">
        <v>38231</v>
      </c>
      <c r="B23" s="69">
        <v>3180</v>
      </c>
      <c r="C23" s="69">
        <v>3180</v>
      </c>
      <c r="J23" s="69"/>
      <c r="K23" s="69"/>
      <c r="L23" s="70"/>
      <c r="N23" s="70"/>
      <c r="O23" s="70"/>
      <c r="W23" s="28" t="e">
        <f t="shared" si="0"/>
        <v>#DIV/0!</v>
      </c>
      <c r="X23" s="28" t="e">
        <f t="shared" si="1"/>
        <v>#DIV/0!</v>
      </c>
      <c r="Y23" s="28" t="e">
        <f t="shared" si="4"/>
        <v>#DIV/0!</v>
      </c>
      <c r="Z23" s="28" t="e">
        <f t="shared" si="4"/>
        <v>#DIV/0!</v>
      </c>
      <c r="AA23" s="28" t="e">
        <f t="shared" si="5"/>
        <v>#DIV/0!</v>
      </c>
      <c r="AB23" s="28" t="e">
        <f t="shared" si="6"/>
        <v>#DIV/0!</v>
      </c>
      <c r="AC23" s="28" t="e">
        <f t="shared" si="7"/>
        <v>#DIV/0!</v>
      </c>
      <c r="AD23" s="28" t="e">
        <f t="shared" si="7"/>
        <v>#DIV/0!</v>
      </c>
      <c r="AE23" s="28" t="e">
        <f t="shared" si="2"/>
        <v>#DIV/0!</v>
      </c>
    </row>
    <row r="24" spans="1:31" x14ac:dyDescent="0.3">
      <c r="A24" s="63">
        <v>38322</v>
      </c>
      <c r="B24" s="69">
        <v>3067</v>
      </c>
      <c r="C24" s="69">
        <v>3067</v>
      </c>
      <c r="J24" s="69"/>
      <c r="K24" s="69"/>
      <c r="L24" s="70"/>
      <c r="N24" s="70"/>
      <c r="O24" s="70"/>
      <c r="W24" s="28" t="e">
        <f t="shared" si="0"/>
        <v>#DIV/0!</v>
      </c>
      <c r="X24" s="28" t="e">
        <f t="shared" si="1"/>
        <v>#DIV/0!</v>
      </c>
      <c r="Y24" s="28" t="e">
        <f t="shared" si="4"/>
        <v>#DIV/0!</v>
      </c>
      <c r="Z24" s="28" t="e">
        <f t="shared" si="4"/>
        <v>#DIV/0!</v>
      </c>
      <c r="AA24" s="28" t="e">
        <f t="shared" si="5"/>
        <v>#DIV/0!</v>
      </c>
      <c r="AB24" s="28" t="e">
        <f t="shared" si="6"/>
        <v>#DIV/0!</v>
      </c>
      <c r="AC24" s="28" t="e">
        <f t="shared" si="7"/>
        <v>#DIV/0!</v>
      </c>
      <c r="AD24" s="28" t="e">
        <f t="shared" si="7"/>
        <v>#DIV/0!</v>
      </c>
      <c r="AE24" s="28" t="e">
        <f t="shared" si="2"/>
        <v>#DIV/0!</v>
      </c>
    </row>
    <row r="25" spans="1:31" x14ac:dyDescent="0.3">
      <c r="A25" s="63">
        <v>38412</v>
      </c>
      <c r="B25" s="69">
        <v>3153</v>
      </c>
      <c r="C25" s="69">
        <v>3153</v>
      </c>
      <c r="J25" s="69"/>
      <c r="K25" s="69"/>
      <c r="L25" s="70"/>
      <c r="N25" s="70"/>
      <c r="O25" s="70"/>
      <c r="W25" s="28" t="e">
        <f t="shared" si="0"/>
        <v>#DIV/0!</v>
      </c>
      <c r="X25" s="28" t="e">
        <f t="shared" si="1"/>
        <v>#DIV/0!</v>
      </c>
      <c r="Y25" s="28" t="e">
        <f t="shared" si="4"/>
        <v>#DIV/0!</v>
      </c>
      <c r="Z25" s="28" t="e">
        <f t="shared" si="4"/>
        <v>#DIV/0!</v>
      </c>
      <c r="AA25" s="28" t="e">
        <f t="shared" si="5"/>
        <v>#DIV/0!</v>
      </c>
      <c r="AB25" s="28" t="e">
        <f t="shared" si="6"/>
        <v>#DIV/0!</v>
      </c>
      <c r="AC25" s="28" t="e">
        <f t="shared" si="7"/>
        <v>#DIV/0!</v>
      </c>
      <c r="AD25" s="28" t="e">
        <f t="shared" si="7"/>
        <v>#DIV/0!</v>
      </c>
      <c r="AE25" s="28" t="e">
        <f t="shared" si="2"/>
        <v>#DIV/0!</v>
      </c>
    </row>
    <row r="26" spans="1:31" x14ac:dyDescent="0.3">
      <c r="A26" s="63">
        <v>38504</v>
      </c>
      <c r="B26" s="69">
        <v>3103</v>
      </c>
      <c r="C26" s="69">
        <v>3102</v>
      </c>
      <c r="J26" s="69"/>
      <c r="K26" s="69"/>
      <c r="L26" s="70"/>
      <c r="N26" s="70"/>
      <c r="O26" s="70"/>
      <c r="W26" s="28" t="e">
        <f t="shared" si="0"/>
        <v>#DIV/0!</v>
      </c>
      <c r="X26" s="28" t="e">
        <f t="shared" si="1"/>
        <v>#DIV/0!</v>
      </c>
      <c r="Y26" s="28" t="e">
        <f t="shared" si="4"/>
        <v>#DIV/0!</v>
      </c>
      <c r="Z26" s="28" t="e">
        <f t="shared" si="4"/>
        <v>#DIV/0!</v>
      </c>
      <c r="AA26" s="28" t="e">
        <f t="shared" si="5"/>
        <v>#DIV/0!</v>
      </c>
      <c r="AB26" s="28" t="e">
        <f t="shared" si="6"/>
        <v>#DIV/0!</v>
      </c>
      <c r="AC26" s="28" t="e">
        <f t="shared" si="7"/>
        <v>#DIV/0!</v>
      </c>
      <c r="AD26" s="28" t="e">
        <f t="shared" si="7"/>
        <v>#DIV/0!</v>
      </c>
      <c r="AE26" s="28" t="e">
        <f t="shared" si="2"/>
        <v>#DIV/0!</v>
      </c>
    </row>
    <row r="27" spans="1:31" x14ac:dyDescent="0.3">
      <c r="A27" s="63">
        <v>38596</v>
      </c>
      <c r="B27" s="69">
        <v>2960</v>
      </c>
      <c r="C27" s="69">
        <v>2960</v>
      </c>
      <c r="J27" s="69"/>
      <c r="K27" s="69"/>
      <c r="L27" s="70"/>
      <c r="N27" s="70"/>
      <c r="O27" s="70"/>
      <c r="W27" s="28" t="e">
        <f t="shared" si="0"/>
        <v>#DIV/0!</v>
      </c>
      <c r="X27" s="28" t="e">
        <f t="shared" si="1"/>
        <v>#DIV/0!</v>
      </c>
      <c r="Y27" s="28" t="e">
        <f t="shared" si="4"/>
        <v>#DIV/0!</v>
      </c>
      <c r="Z27" s="28" t="e">
        <f t="shared" si="4"/>
        <v>#DIV/0!</v>
      </c>
      <c r="AA27" s="28" t="e">
        <f t="shared" si="5"/>
        <v>#DIV/0!</v>
      </c>
      <c r="AB27" s="28" t="e">
        <f t="shared" si="6"/>
        <v>#DIV/0!</v>
      </c>
      <c r="AC27" s="28" t="e">
        <f t="shared" si="7"/>
        <v>#DIV/0!</v>
      </c>
      <c r="AD27" s="28" t="e">
        <f t="shared" si="7"/>
        <v>#DIV/0!</v>
      </c>
      <c r="AE27" s="28" t="e">
        <f t="shared" si="2"/>
        <v>#DIV/0!</v>
      </c>
    </row>
    <row r="28" spans="1:31" x14ac:dyDescent="0.3">
      <c r="A28" s="63">
        <v>38687</v>
      </c>
      <c r="B28" s="69">
        <v>3017</v>
      </c>
      <c r="C28" s="69">
        <v>3017</v>
      </c>
      <c r="J28" s="69"/>
      <c r="K28" s="69"/>
      <c r="L28" s="70"/>
      <c r="N28" s="70"/>
      <c r="O28" s="70"/>
      <c r="W28" s="28" t="e">
        <f t="shared" si="0"/>
        <v>#DIV/0!</v>
      </c>
      <c r="X28" s="28" t="e">
        <f t="shared" si="1"/>
        <v>#DIV/0!</v>
      </c>
      <c r="Y28" s="28" t="e">
        <f t="shared" si="4"/>
        <v>#DIV/0!</v>
      </c>
      <c r="Z28" s="28" t="e">
        <f t="shared" si="4"/>
        <v>#DIV/0!</v>
      </c>
      <c r="AA28" s="28" t="e">
        <f t="shared" si="5"/>
        <v>#DIV/0!</v>
      </c>
      <c r="AB28" s="28" t="e">
        <f t="shared" si="6"/>
        <v>#DIV/0!</v>
      </c>
      <c r="AC28" s="28" t="e">
        <f t="shared" si="7"/>
        <v>#DIV/0!</v>
      </c>
      <c r="AD28" s="28" t="e">
        <f t="shared" si="7"/>
        <v>#DIV/0!</v>
      </c>
      <c r="AE28" s="28" t="e">
        <f t="shared" si="2"/>
        <v>#DIV/0!</v>
      </c>
    </row>
    <row r="29" spans="1:31" x14ac:dyDescent="0.3">
      <c r="A29" s="63">
        <v>38777</v>
      </c>
      <c r="B29" s="69">
        <v>3044</v>
      </c>
      <c r="C29" s="69">
        <v>3044</v>
      </c>
      <c r="J29" s="69"/>
      <c r="K29" s="69"/>
      <c r="L29" s="70"/>
      <c r="N29" s="70"/>
      <c r="O29" s="70"/>
      <c r="W29" s="28" t="e">
        <f t="shared" si="0"/>
        <v>#DIV/0!</v>
      </c>
      <c r="X29" s="28" t="e">
        <f t="shared" si="1"/>
        <v>#DIV/0!</v>
      </c>
      <c r="Y29" s="28" t="e">
        <f t="shared" si="4"/>
        <v>#DIV/0!</v>
      </c>
      <c r="Z29" s="28" t="e">
        <f t="shared" si="4"/>
        <v>#DIV/0!</v>
      </c>
      <c r="AA29" s="28" t="e">
        <f t="shared" si="5"/>
        <v>#DIV/0!</v>
      </c>
      <c r="AB29" s="28" t="e">
        <f t="shared" si="6"/>
        <v>#DIV/0!</v>
      </c>
      <c r="AC29" s="28" t="e">
        <f t="shared" si="7"/>
        <v>#DIV/0!</v>
      </c>
      <c r="AD29" s="28" t="e">
        <f t="shared" si="7"/>
        <v>#DIV/0!</v>
      </c>
      <c r="AE29" s="28" t="e">
        <f t="shared" si="2"/>
        <v>#DIV/0!</v>
      </c>
    </row>
    <row r="30" spans="1:31" x14ac:dyDescent="0.3">
      <c r="A30" s="63">
        <v>38869</v>
      </c>
      <c r="B30" s="69">
        <v>2886</v>
      </c>
      <c r="C30" s="69">
        <v>2886</v>
      </c>
      <c r="J30" s="69"/>
      <c r="K30" s="69"/>
      <c r="L30" s="70"/>
      <c r="N30" s="70"/>
      <c r="O30" s="70"/>
      <c r="W30" s="28" t="e">
        <f t="shared" si="0"/>
        <v>#DIV/0!</v>
      </c>
      <c r="X30" s="28" t="e">
        <f t="shared" si="1"/>
        <v>#DIV/0!</v>
      </c>
      <c r="Y30" s="28" t="e">
        <f t="shared" si="4"/>
        <v>#DIV/0!</v>
      </c>
      <c r="Z30" s="28" t="e">
        <f t="shared" si="4"/>
        <v>#DIV/0!</v>
      </c>
      <c r="AA30" s="28" t="e">
        <f t="shared" si="5"/>
        <v>#DIV/0!</v>
      </c>
      <c r="AB30" s="28" t="e">
        <f t="shared" si="6"/>
        <v>#DIV/0!</v>
      </c>
      <c r="AC30" s="28" t="e">
        <f t="shared" si="7"/>
        <v>#DIV/0!</v>
      </c>
      <c r="AD30" s="28" t="e">
        <f t="shared" si="7"/>
        <v>#DIV/0!</v>
      </c>
      <c r="AE30" s="28" t="e">
        <f t="shared" si="2"/>
        <v>#DIV/0!</v>
      </c>
    </row>
    <row r="31" spans="1:31" x14ac:dyDescent="0.3">
      <c r="A31" s="63">
        <v>38961</v>
      </c>
      <c r="B31" s="69">
        <v>3007</v>
      </c>
      <c r="C31" s="69">
        <v>3007</v>
      </c>
      <c r="J31" s="69"/>
      <c r="K31" s="69"/>
      <c r="L31" s="70"/>
      <c r="N31" s="70"/>
      <c r="O31" s="70"/>
      <c r="W31" s="28" t="e">
        <f t="shared" si="0"/>
        <v>#DIV/0!</v>
      </c>
      <c r="X31" s="28" t="e">
        <f t="shared" si="1"/>
        <v>#DIV/0!</v>
      </c>
      <c r="Y31" s="28" t="e">
        <f t="shared" si="4"/>
        <v>#DIV/0!</v>
      </c>
      <c r="Z31" s="28" t="e">
        <f t="shared" si="4"/>
        <v>#DIV/0!</v>
      </c>
      <c r="AA31" s="28" t="e">
        <f t="shared" si="5"/>
        <v>#DIV/0!</v>
      </c>
      <c r="AB31" s="28" t="e">
        <f t="shared" si="6"/>
        <v>#DIV/0!</v>
      </c>
      <c r="AC31" s="28" t="e">
        <f t="shared" si="7"/>
        <v>#DIV/0!</v>
      </c>
      <c r="AD31" s="28" t="e">
        <f t="shared" si="7"/>
        <v>#DIV/0!</v>
      </c>
      <c r="AE31" s="28" t="e">
        <f t="shared" si="2"/>
        <v>#DIV/0!</v>
      </c>
    </row>
    <row r="32" spans="1:31" x14ac:dyDescent="0.3">
      <c r="A32" s="63">
        <v>39052</v>
      </c>
      <c r="B32" s="69">
        <v>3072</v>
      </c>
      <c r="C32" s="69">
        <v>3071</v>
      </c>
      <c r="J32" s="69"/>
      <c r="K32" s="69"/>
      <c r="L32" s="70"/>
      <c r="N32" s="70"/>
      <c r="O32" s="70"/>
      <c r="W32" s="28" t="e">
        <f t="shared" si="0"/>
        <v>#DIV/0!</v>
      </c>
      <c r="X32" s="28" t="e">
        <f t="shared" si="1"/>
        <v>#DIV/0!</v>
      </c>
      <c r="Y32" s="28" t="e">
        <f t="shared" si="4"/>
        <v>#DIV/0!</v>
      </c>
      <c r="Z32" s="28" t="e">
        <f t="shared" si="4"/>
        <v>#DIV/0!</v>
      </c>
      <c r="AA32" s="28" t="e">
        <f t="shared" si="5"/>
        <v>#DIV/0!</v>
      </c>
      <c r="AB32" s="28" t="e">
        <f t="shared" si="6"/>
        <v>#DIV/0!</v>
      </c>
      <c r="AC32" s="28" t="e">
        <f t="shared" si="7"/>
        <v>#DIV/0!</v>
      </c>
      <c r="AD32" s="28" t="e">
        <f t="shared" si="7"/>
        <v>#DIV/0!</v>
      </c>
      <c r="AE32" s="28" t="e">
        <f t="shared" si="2"/>
        <v>#DIV/0!</v>
      </c>
    </row>
    <row r="33" spans="1:31" x14ac:dyDescent="0.3">
      <c r="A33" s="63">
        <v>39142</v>
      </c>
      <c r="B33" s="69">
        <v>3028</v>
      </c>
      <c r="C33" s="69">
        <v>3028</v>
      </c>
      <c r="J33" s="69"/>
      <c r="K33" s="69"/>
      <c r="L33" s="70"/>
      <c r="N33" s="70"/>
      <c r="O33" s="70"/>
      <c r="W33" s="28" t="e">
        <f t="shared" si="0"/>
        <v>#DIV/0!</v>
      </c>
      <c r="X33" s="28" t="e">
        <f t="shared" si="1"/>
        <v>#DIV/0!</v>
      </c>
      <c r="Y33" s="28" t="e">
        <f t="shared" si="4"/>
        <v>#DIV/0!</v>
      </c>
      <c r="Z33" s="28" t="e">
        <f t="shared" si="4"/>
        <v>#DIV/0!</v>
      </c>
      <c r="AA33" s="28" t="e">
        <f t="shared" si="5"/>
        <v>#DIV/0!</v>
      </c>
      <c r="AB33" s="28" t="e">
        <f t="shared" si="6"/>
        <v>#DIV/0!</v>
      </c>
      <c r="AC33" s="28" t="e">
        <f t="shared" si="7"/>
        <v>#DIV/0!</v>
      </c>
      <c r="AD33" s="28" t="e">
        <f t="shared" si="7"/>
        <v>#DIV/0!</v>
      </c>
      <c r="AE33" s="28" t="e">
        <f t="shared" si="2"/>
        <v>#DIV/0!</v>
      </c>
    </row>
    <row r="34" spans="1:31" x14ac:dyDescent="0.3">
      <c r="A34" s="63">
        <v>39234</v>
      </c>
      <c r="B34" s="69">
        <v>3096</v>
      </c>
      <c r="C34" s="69">
        <v>3096</v>
      </c>
      <c r="J34" s="69"/>
      <c r="K34" s="69"/>
      <c r="L34" s="70"/>
      <c r="N34" s="70"/>
      <c r="O34" s="70"/>
      <c r="W34" s="28" t="e">
        <f t="shared" si="0"/>
        <v>#DIV/0!</v>
      </c>
      <c r="X34" s="28" t="e">
        <f t="shared" si="1"/>
        <v>#DIV/0!</v>
      </c>
      <c r="Y34" s="28" t="e">
        <f t="shared" si="4"/>
        <v>#DIV/0!</v>
      </c>
      <c r="Z34" s="28" t="e">
        <f t="shared" si="4"/>
        <v>#DIV/0!</v>
      </c>
      <c r="AA34" s="28" t="e">
        <f t="shared" si="5"/>
        <v>#DIV/0!</v>
      </c>
      <c r="AB34" s="28" t="e">
        <f t="shared" si="6"/>
        <v>#DIV/0!</v>
      </c>
      <c r="AC34" s="28" t="e">
        <f t="shared" si="7"/>
        <v>#DIV/0!</v>
      </c>
      <c r="AD34" s="28" t="e">
        <f t="shared" si="7"/>
        <v>#DIV/0!</v>
      </c>
      <c r="AE34" s="28" t="e">
        <f t="shared" si="2"/>
        <v>#DIV/0!</v>
      </c>
    </row>
    <row r="35" spans="1:31" x14ac:dyDescent="0.3">
      <c r="A35" s="63">
        <v>39326</v>
      </c>
      <c r="B35" s="69">
        <v>3139</v>
      </c>
      <c r="C35" s="69">
        <v>3139</v>
      </c>
      <c r="J35" s="69"/>
      <c r="K35" s="69"/>
      <c r="L35" s="70"/>
      <c r="N35" s="70"/>
      <c r="O35" s="70"/>
      <c r="W35" s="28" t="e">
        <f t="shared" si="0"/>
        <v>#DIV/0!</v>
      </c>
      <c r="X35" s="28" t="e">
        <f t="shared" si="1"/>
        <v>#DIV/0!</v>
      </c>
      <c r="Y35" s="28" t="e">
        <f t="shared" si="4"/>
        <v>#DIV/0!</v>
      </c>
      <c r="Z35" s="28" t="e">
        <f t="shared" si="4"/>
        <v>#DIV/0!</v>
      </c>
      <c r="AA35" s="28" t="e">
        <f t="shared" si="5"/>
        <v>#DIV/0!</v>
      </c>
      <c r="AB35" s="28" t="e">
        <f t="shared" si="6"/>
        <v>#DIV/0!</v>
      </c>
      <c r="AC35" s="28" t="e">
        <f t="shared" si="7"/>
        <v>#DIV/0!</v>
      </c>
      <c r="AD35" s="28" t="e">
        <f t="shared" si="7"/>
        <v>#DIV/0!</v>
      </c>
      <c r="AE35" s="28" t="e">
        <f t="shared" si="2"/>
        <v>#DIV/0!</v>
      </c>
    </row>
    <row r="36" spans="1:31" x14ac:dyDescent="0.3">
      <c r="A36" s="63">
        <v>39417</v>
      </c>
      <c r="B36" s="69">
        <v>3126</v>
      </c>
      <c r="C36" s="69">
        <v>3126</v>
      </c>
      <c r="J36" s="69"/>
      <c r="K36" s="69"/>
      <c r="L36" s="70"/>
      <c r="N36" s="70"/>
      <c r="O36" s="70"/>
      <c r="W36" s="28" t="e">
        <f t="shared" si="0"/>
        <v>#DIV/0!</v>
      </c>
      <c r="X36" s="28" t="e">
        <f t="shared" si="1"/>
        <v>#DIV/0!</v>
      </c>
      <c r="Y36" s="28" t="e">
        <f t="shared" si="4"/>
        <v>#DIV/0!</v>
      </c>
      <c r="Z36" s="28" t="e">
        <f t="shared" si="4"/>
        <v>#DIV/0!</v>
      </c>
      <c r="AA36" s="28" t="e">
        <f t="shared" si="5"/>
        <v>#DIV/0!</v>
      </c>
      <c r="AB36" s="28" t="e">
        <f t="shared" si="6"/>
        <v>#DIV/0!</v>
      </c>
      <c r="AC36" s="28" t="e">
        <f t="shared" ref="AC36:AD51" si="8">AC35*W36/W35</f>
        <v>#DIV/0!</v>
      </c>
      <c r="AD36" s="28" t="e">
        <f t="shared" si="8"/>
        <v>#DIV/0!</v>
      </c>
      <c r="AE36" s="28" t="e">
        <f t="shared" si="2"/>
        <v>#DIV/0!</v>
      </c>
    </row>
    <row r="37" spans="1:31" x14ac:dyDescent="0.3">
      <c r="A37" s="63">
        <v>39508</v>
      </c>
      <c r="B37" s="69">
        <v>2845</v>
      </c>
      <c r="C37" s="69">
        <v>2845</v>
      </c>
      <c r="J37" s="69"/>
      <c r="K37" s="69"/>
      <c r="L37" s="70"/>
      <c r="N37" s="70"/>
      <c r="O37" s="70"/>
      <c r="W37" s="28" t="e">
        <f t="shared" si="0"/>
        <v>#DIV/0!</v>
      </c>
      <c r="X37" s="28" t="e">
        <f t="shared" si="1"/>
        <v>#DIV/0!</v>
      </c>
      <c r="Y37" s="28" t="e">
        <f t="shared" si="4"/>
        <v>#DIV/0!</v>
      </c>
      <c r="Z37" s="28" t="e">
        <f t="shared" si="4"/>
        <v>#DIV/0!</v>
      </c>
      <c r="AA37" s="28" t="e">
        <f t="shared" si="5"/>
        <v>#DIV/0!</v>
      </c>
      <c r="AB37" s="28" t="e">
        <f t="shared" si="6"/>
        <v>#DIV/0!</v>
      </c>
      <c r="AC37" s="28" t="e">
        <f t="shared" si="8"/>
        <v>#DIV/0!</v>
      </c>
      <c r="AD37" s="28" t="e">
        <f t="shared" si="8"/>
        <v>#DIV/0!</v>
      </c>
      <c r="AE37" s="28" t="e">
        <f t="shared" si="2"/>
        <v>#DIV/0!</v>
      </c>
    </row>
    <row r="38" spans="1:31" x14ac:dyDescent="0.3">
      <c r="A38" s="63">
        <v>39600</v>
      </c>
      <c r="B38" s="69">
        <v>2629</v>
      </c>
      <c r="C38" s="69">
        <v>2629</v>
      </c>
      <c r="J38" s="69"/>
      <c r="K38" s="69"/>
      <c r="L38" s="70"/>
      <c r="N38" s="70"/>
      <c r="O38" s="70"/>
      <c r="W38" s="28" t="e">
        <f t="shared" si="0"/>
        <v>#DIV/0!</v>
      </c>
      <c r="X38" s="28" t="e">
        <f t="shared" si="1"/>
        <v>#DIV/0!</v>
      </c>
      <c r="Y38" s="28" t="e">
        <f t="shared" ref="Y38:Z69" si="9">AVERAGE(W35:W38)</f>
        <v>#DIV/0!</v>
      </c>
      <c r="Z38" s="28" t="e">
        <f t="shared" si="9"/>
        <v>#DIV/0!</v>
      </c>
      <c r="AA38" s="28" t="e">
        <f t="shared" si="5"/>
        <v>#DIV/0!</v>
      </c>
      <c r="AB38" s="28" t="e">
        <f t="shared" si="6"/>
        <v>#DIV/0!</v>
      </c>
      <c r="AC38" s="28" t="e">
        <f t="shared" si="8"/>
        <v>#DIV/0!</v>
      </c>
      <c r="AD38" s="28" t="e">
        <f t="shared" si="8"/>
        <v>#DIV/0!</v>
      </c>
      <c r="AE38" s="28" t="e">
        <f t="shared" si="2"/>
        <v>#DIV/0!</v>
      </c>
    </row>
    <row r="39" spans="1:31" x14ac:dyDescent="0.3">
      <c r="A39" s="63">
        <v>39692</v>
      </c>
      <c r="B39" s="69">
        <v>2507</v>
      </c>
      <c r="C39" s="69">
        <v>2507</v>
      </c>
      <c r="J39" s="69"/>
      <c r="K39" s="69"/>
      <c r="L39" s="70"/>
      <c r="N39" s="70"/>
      <c r="O39" s="70"/>
      <c r="W39" s="28" t="e">
        <f t="shared" si="0"/>
        <v>#DIV/0!</v>
      </c>
      <c r="X39" s="28" t="e">
        <f t="shared" si="1"/>
        <v>#DIV/0!</v>
      </c>
      <c r="Y39" s="28" t="e">
        <f t="shared" si="9"/>
        <v>#DIV/0!</v>
      </c>
      <c r="Z39" s="28" t="e">
        <f t="shared" si="9"/>
        <v>#DIV/0!</v>
      </c>
      <c r="AA39" s="28" t="e">
        <f t="shared" si="5"/>
        <v>#DIV/0!</v>
      </c>
      <c r="AB39" s="28" t="e">
        <f t="shared" si="6"/>
        <v>#DIV/0!</v>
      </c>
      <c r="AC39" s="28" t="e">
        <f t="shared" si="8"/>
        <v>#DIV/0!</v>
      </c>
      <c r="AD39" s="28" t="e">
        <f t="shared" si="8"/>
        <v>#DIV/0!</v>
      </c>
      <c r="AE39" s="28" t="e">
        <f t="shared" si="2"/>
        <v>#DIV/0!</v>
      </c>
    </row>
    <row r="40" spans="1:31" x14ac:dyDescent="0.3">
      <c r="A40" s="63">
        <v>39783</v>
      </c>
      <c r="B40" s="69">
        <v>2222</v>
      </c>
      <c r="C40" s="69">
        <v>2222</v>
      </c>
      <c r="J40" s="69"/>
      <c r="K40" s="69"/>
      <c r="L40" s="70"/>
      <c r="N40" s="70"/>
      <c r="O40" s="70"/>
      <c r="W40" s="28" t="e">
        <f t="shared" si="0"/>
        <v>#DIV/0!</v>
      </c>
      <c r="X40" s="28" t="e">
        <f t="shared" si="1"/>
        <v>#DIV/0!</v>
      </c>
      <c r="Y40" s="28" t="e">
        <f t="shared" si="9"/>
        <v>#DIV/0!</v>
      </c>
      <c r="Z40" s="28" t="e">
        <f t="shared" si="9"/>
        <v>#DIV/0!</v>
      </c>
      <c r="AA40" s="28" t="e">
        <f t="shared" si="5"/>
        <v>#DIV/0!</v>
      </c>
      <c r="AB40" s="28" t="e">
        <f t="shared" si="6"/>
        <v>#DIV/0!</v>
      </c>
      <c r="AC40" s="28" t="e">
        <f t="shared" si="8"/>
        <v>#DIV/0!</v>
      </c>
      <c r="AD40" s="28" t="e">
        <f t="shared" si="8"/>
        <v>#DIV/0!</v>
      </c>
      <c r="AE40" s="28" t="e">
        <f t="shared" si="2"/>
        <v>#DIV/0!</v>
      </c>
    </row>
    <row r="41" spans="1:31" x14ac:dyDescent="0.3">
      <c r="A41" s="63">
        <v>39873</v>
      </c>
      <c r="B41" s="69">
        <v>2253</v>
      </c>
      <c r="C41" s="69">
        <v>2253</v>
      </c>
      <c r="J41" s="69"/>
      <c r="K41" s="69"/>
      <c r="L41" s="70"/>
      <c r="N41" s="70"/>
      <c r="O41" s="70"/>
      <c r="W41" s="28" t="e">
        <f t="shared" si="0"/>
        <v>#DIV/0!</v>
      </c>
      <c r="X41" s="28" t="e">
        <f t="shared" si="1"/>
        <v>#DIV/0!</v>
      </c>
      <c r="Y41" s="28" t="e">
        <f t="shared" si="9"/>
        <v>#DIV/0!</v>
      </c>
      <c r="Z41" s="28" t="e">
        <f t="shared" si="9"/>
        <v>#DIV/0!</v>
      </c>
      <c r="AA41" s="28" t="e">
        <f t="shared" si="5"/>
        <v>#DIV/0!</v>
      </c>
      <c r="AB41" s="28" t="e">
        <f t="shared" si="6"/>
        <v>#DIV/0!</v>
      </c>
      <c r="AC41" s="28" t="e">
        <f t="shared" si="8"/>
        <v>#DIV/0!</v>
      </c>
      <c r="AD41" s="28" t="e">
        <f t="shared" si="8"/>
        <v>#DIV/0!</v>
      </c>
      <c r="AE41" s="28" t="e">
        <f t="shared" si="2"/>
        <v>#DIV/0!</v>
      </c>
    </row>
    <row r="42" spans="1:31" x14ac:dyDescent="0.3">
      <c r="A42" s="63">
        <v>39965</v>
      </c>
      <c r="B42" s="69">
        <v>2177</v>
      </c>
      <c r="C42" s="69">
        <v>2177</v>
      </c>
      <c r="J42" s="69"/>
      <c r="K42" s="69"/>
      <c r="L42" s="70"/>
      <c r="N42" s="70"/>
      <c r="O42" s="70"/>
      <c r="W42" s="28" t="e">
        <f t="shared" si="0"/>
        <v>#DIV/0!</v>
      </c>
      <c r="X42" s="28" t="e">
        <f t="shared" si="1"/>
        <v>#DIV/0!</v>
      </c>
      <c r="Y42" s="28" t="e">
        <f t="shared" si="9"/>
        <v>#DIV/0!</v>
      </c>
      <c r="Z42" s="28" t="e">
        <f t="shared" si="9"/>
        <v>#DIV/0!</v>
      </c>
      <c r="AA42" s="28" t="e">
        <f t="shared" si="5"/>
        <v>#DIV/0!</v>
      </c>
      <c r="AB42" s="28" t="e">
        <f t="shared" si="6"/>
        <v>#DIV/0!</v>
      </c>
      <c r="AC42" s="28" t="e">
        <f t="shared" si="8"/>
        <v>#DIV/0!</v>
      </c>
      <c r="AD42" s="28" t="e">
        <f t="shared" si="8"/>
        <v>#DIV/0!</v>
      </c>
      <c r="AE42" s="28" t="e">
        <f t="shared" si="2"/>
        <v>#DIV/0!</v>
      </c>
    </row>
    <row r="43" spans="1:31" x14ac:dyDescent="0.3">
      <c r="A43" s="63">
        <v>40057</v>
      </c>
      <c r="B43" s="69">
        <v>2147</v>
      </c>
      <c r="C43" s="69">
        <v>2147</v>
      </c>
      <c r="J43" s="69"/>
      <c r="K43" s="69"/>
      <c r="L43" s="70"/>
      <c r="N43" s="70"/>
      <c r="O43" s="70"/>
      <c r="W43" s="28" t="e">
        <f t="shared" si="0"/>
        <v>#DIV/0!</v>
      </c>
      <c r="X43" s="28" t="e">
        <f t="shared" si="1"/>
        <v>#DIV/0!</v>
      </c>
      <c r="Y43" s="28" t="e">
        <f t="shared" si="9"/>
        <v>#DIV/0!</v>
      </c>
      <c r="Z43" s="28" t="e">
        <f t="shared" si="9"/>
        <v>#DIV/0!</v>
      </c>
      <c r="AA43" s="28" t="e">
        <f t="shared" si="5"/>
        <v>#DIV/0!</v>
      </c>
      <c r="AB43" s="28" t="e">
        <f t="shared" si="6"/>
        <v>#DIV/0!</v>
      </c>
      <c r="AC43" s="28" t="e">
        <f t="shared" si="8"/>
        <v>#DIV/0!</v>
      </c>
      <c r="AD43" s="28" t="e">
        <f t="shared" si="8"/>
        <v>#DIV/0!</v>
      </c>
      <c r="AE43" s="28" t="e">
        <f t="shared" si="2"/>
        <v>#DIV/0!</v>
      </c>
    </row>
    <row r="44" spans="1:31" x14ac:dyDescent="0.3">
      <c r="A44" s="63">
        <v>40148</v>
      </c>
      <c r="B44" s="69">
        <v>2258</v>
      </c>
      <c r="C44" s="69">
        <v>2258</v>
      </c>
      <c r="J44" s="69"/>
      <c r="K44" s="69"/>
      <c r="L44" s="70"/>
      <c r="N44" s="70"/>
      <c r="O44" s="70"/>
      <c r="W44" s="28" t="e">
        <f t="shared" si="0"/>
        <v>#DIV/0!</v>
      </c>
      <c r="X44" s="28" t="e">
        <f t="shared" si="1"/>
        <v>#DIV/0!</v>
      </c>
      <c r="Y44" s="28" t="e">
        <f t="shared" si="9"/>
        <v>#DIV/0!</v>
      </c>
      <c r="Z44" s="28" t="e">
        <f t="shared" si="9"/>
        <v>#DIV/0!</v>
      </c>
      <c r="AA44" s="28" t="e">
        <f t="shared" si="5"/>
        <v>#DIV/0!</v>
      </c>
      <c r="AB44" s="28" t="e">
        <f t="shared" si="6"/>
        <v>#DIV/0!</v>
      </c>
      <c r="AC44" s="28" t="e">
        <f t="shared" si="8"/>
        <v>#DIV/0!</v>
      </c>
      <c r="AD44" s="28" t="e">
        <f t="shared" si="8"/>
        <v>#DIV/0!</v>
      </c>
      <c r="AE44" s="28" t="e">
        <f t="shared" si="2"/>
        <v>#DIV/0!</v>
      </c>
    </row>
    <row r="45" spans="1:31" x14ac:dyDescent="0.3">
      <c r="A45" s="63">
        <v>40238</v>
      </c>
      <c r="B45" s="69">
        <v>2161</v>
      </c>
      <c r="C45" s="69">
        <v>2161</v>
      </c>
      <c r="J45" s="69"/>
      <c r="K45" s="69"/>
      <c r="L45" s="70"/>
      <c r="N45" s="70"/>
      <c r="O45" s="70"/>
      <c r="W45" s="28" t="e">
        <f t="shared" si="0"/>
        <v>#DIV/0!</v>
      </c>
      <c r="X45" s="28" t="e">
        <f t="shared" si="1"/>
        <v>#DIV/0!</v>
      </c>
      <c r="Y45" s="28" t="e">
        <f t="shared" si="9"/>
        <v>#DIV/0!</v>
      </c>
      <c r="Z45" s="28" t="e">
        <f t="shared" si="9"/>
        <v>#DIV/0!</v>
      </c>
      <c r="AA45" s="28" t="e">
        <f t="shared" si="5"/>
        <v>#DIV/0!</v>
      </c>
      <c r="AB45" s="28" t="e">
        <f t="shared" si="6"/>
        <v>#DIV/0!</v>
      </c>
      <c r="AC45" s="28" t="e">
        <f t="shared" si="8"/>
        <v>#DIV/0!</v>
      </c>
      <c r="AD45" s="28" t="e">
        <f t="shared" si="8"/>
        <v>#DIV/0!</v>
      </c>
      <c r="AE45" s="28" t="e">
        <f t="shared" si="2"/>
        <v>#DIV/0!</v>
      </c>
    </row>
    <row r="46" spans="1:31" x14ac:dyDescent="0.3">
      <c r="A46" s="63">
        <v>40330</v>
      </c>
      <c r="B46" s="69">
        <v>2361</v>
      </c>
      <c r="C46" s="69">
        <v>2362</v>
      </c>
      <c r="J46" s="69"/>
      <c r="K46" s="69"/>
      <c r="L46" s="70"/>
      <c r="N46" s="70"/>
      <c r="O46" s="70"/>
      <c r="W46" s="28" t="e">
        <f t="shared" si="0"/>
        <v>#DIV/0!</v>
      </c>
      <c r="X46" s="28" t="e">
        <f t="shared" si="1"/>
        <v>#DIV/0!</v>
      </c>
      <c r="Y46" s="28" t="e">
        <f t="shared" si="9"/>
        <v>#DIV/0!</v>
      </c>
      <c r="Z46" s="28" t="e">
        <f t="shared" si="9"/>
        <v>#DIV/0!</v>
      </c>
      <c r="AA46" s="28" t="e">
        <f t="shared" si="5"/>
        <v>#DIV/0!</v>
      </c>
      <c r="AB46" s="28" t="e">
        <f t="shared" si="6"/>
        <v>#DIV/0!</v>
      </c>
      <c r="AC46" s="28" t="e">
        <f t="shared" si="8"/>
        <v>#DIV/0!</v>
      </c>
      <c r="AD46" s="28" t="e">
        <f t="shared" si="8"/>
        <v>#DIV/0!</v>
      </c>
      <c r="AE46" s="28" t="e">
        <f t="shared" si="2"/>
        <v>#DIV/0!</v>
      </c>
    </row>
    <row r="47" spans="1:31" x14ac:dyDescent="0.3">
      <c r="A47" s="63">
        <v>40422</v>
      </c>
      <c r="B47" s="69">
        <v>2258</v>
      </c>
      <c r="C47" s="69">
        <v>2258</v>
      </c>
      <c r="J47" s="69"/>
      <c r="K47" s="69"/>
      <c r="L47" s="70"/>
      <c r="N47" s="70"/>
      <c r="O47" s="70"/>
      <c r="W47" s="28" t="e">
        <f t="shared" si="0"/>
        <v>#DIV/0!</v>
      </c>
      <c r="X47" s="28" t="e">
        <f t="shared" si="1"/>
        <v>#DIV/0!</v>
      </c>
      <c r="Y47" s="28" t="e">
        <f t="shared" si="9"/>
        <v>#DIV/0!</v>
      </c>
      <c r="Z47" s="28" t="e">
        <f t="shared" si="9"/>
        <v>#DIV/0!</v>
      </c>
      <c r="AA47" s="28" t="e">
        <f t="shared" si="5"/>
        <v>#DIV/0!</v>
      </c>
      <c r="AB47" s="28" t="e">
        <f t="shared" si="6"/>
        <v>#DIV/0!</v>
      </c>
      <c r="AC47" s="28" t="e">
        <f t="shared" si="8"/>
        <v>#DIV/0!</v>
      </c>
      <c r="AD47" s="28" t="e">
        <f t="shared" si="8"/>
        <v>#DIV/0!</v>
      </c>
      <c r="AE47" s="28" t="e">
        <f t="shared" si="2"/>
        <v>#DIV/0!</v>
      </c>
    </row>
    <row r="48" spans="1:31" x14ac:dyDescent="0.3">
      <c r="A48" s="63">
        <v>40513</v>
      </c>
      <c r="B48" s="69">
        <v>2131</v>
      </c>
      <c r="C48" s="69">
        <v>2131</v>
      </c>
      <c r="J48" s="69"/>
      <c r="K48" s="69"/>
      <c r="L48" s="70"/>
      <c r="N48" s="70"/>
      <c r="O48" s="70"/>
      <c r="W48" s="28" t="e">
        <f t="shared" si="0"/>
        <v>#DIV/0!</v>
      </c>
      <c r="X48" s="28" t="e">
        <f t="shared" si="1"/>
        <v>#DIV/0!</v>
      </c>
      <c r="Y48" s="28" t="e">
        <f t="shared" si="9"/>
        <v>#DIV/0!</v>
      </c>
      <c r="Z48" s="28" t="e">
        <f t="shared" si="9"/>
        <v>#DIV/0!</v>
      </c>
      <c r="AA48" s="28" t="e">
        <f t="shared" si="5"/>
        <v>#DIV/0!</v>
      </c>
      <c r="AB48" s="28" t="e">
        <f t="shared" si="6"/>
        <v>#DIV/0!</v>
      </c>
      <c r="AC48" s="28" t="e">
        <f t="shared" si="8"/>
        <v>#DIV/0!</v>
      </c>
      <c r="AD48" s="28" t="e">
        <f t="shared" si="8"/>
        <v>#DIV/0!</v>
      </c>
      <c r="AE48" s="28" t="e">
        <f t="shared" si="2"/>
        <v>#DIV/0!</v>
      </c>
    </row>
    <row r="49" spans="1:31" x14ac:dyDescent="0.3">
      <c r="A49" s="63">
        <v>40603</v>
      </c>
      <c r="B49" s="69">
        <v>2139</v>
      </c>
      <c r="C49" s="69">
        <v>2138</v>
      </c>
      <c r="J49" s="69"/>
      <c r="K49" s="69"/>
      <c r="L49" s="70"/>
      <c r="N49" s="70"/>
      <c r="O49" s="70"/>
      <c r="W49" s="28" t="e">
        <f t="shared" si="0"/>
        <v>#DIV/0!</v>
      </c>
      <c r="X49" s="28" t="e">
        <f t="shared" si="1"/>
        <v>#DIV/0!</v>
      </c>
      <c r="Y49" s="28" t="e">
        <f t="shared" si="9"/>
        <v>#DIV/0!</v>
      </c>
      <c r="Z49" s="28" t="e">
        <f t="shared" si="9"/>
        <v>#DIV/0!</v>
      </c>
      <c r="AA49" s="28" t="e">
        <f t="shared" si="5"/>
        <v>#DIV/0!</v>
      </c>
      <c r="AB49" s="28" t="e">
        <f t="shared" si="6"/>
        <v>#DIV/0!</v>
      </c>
      <c r="AC49" s="28" t="e">
        <f t="shared" si="8"/>
        <v>#DIV/0!</v>
      </c>
      <c r="AD49" s="28" t="e">
        <f t="shared" si="8"/>
        <v>#DIV/0!</v>
      </c>
      <c r="AE49" s="28" t="e">
        <f t="shared" si="2"/>
        <v>#DIV/0!</v>
      </c>
    </row>
    <row r="50" spans="1:31" x14ac:dyDescent="0.3">
      <c r="A50" s="63">
        <v>40695</v>
      </c>
      <c r="B50" s="69">
        <v>2121</v>
      </c>
      <c r="C50" s="69">
        <v>2120</v>
      </c>
      <c r="J50" s="69"/>
      <c r="K50" s="69"/>
      <c r="L50" s="70"/>
      <c r="N50" s="70"/>
      <c r="O50" s="70"/>
      <c r="W50" s="28" t="e">
        <f t="shared" si="0"/>
        <v>#DIV/0!</v>
      </c>
      <c r="X50" s="28" t="e">
        <f t="shared" si="1"/>
        <v>#DIV/0!</v>
      </c>
      <c r="Y50" s="28" t="e">
        <f t="shared" si="9"/>
        <v>#DIV/0!</v>
      </c>
      <c r="Z50" s="28" t="e">
        <f t="shared" si="9"/>
        <v>#DIV/0!</v>
      </c>
      <c r="AA50" s="28" t="e">
        <f t="shared" si="5"/>
        <v>#DIV/0!</v>
      </c>
      <c r="AB50" s="28" t="e">
        <f t="shared" si="6"/>
        <v>#DIV/0!</v>
      </c>
      <c r="AC50" s="28" t="e">
        <f t="shared" si="8"/>
        <v>#DIV/0!</v>
      </c>
      <c r="AD50" s="28" t="e">
        <f t="shared" si="8"/>
        <v>#DIV/0!</v>
      </c>
      <c r="AE50" s="28" t="e">
        <f t="shared" si="2"/>
        <v>#DIV/0!</v>
      </c>
    </row>
    <row r="51" spans="1:31" x14ac:dyDescent="0.3">
      <c r="A51" s="63">
        <v>40787</v>
      </c>
      <c r="B51" s="69">
        <v>2251</v>
      </c>
      <c r="C51" s="69">
        <v>2250</v>
      </c>
      <c r="J51" s="69"/>
      <c r="K51" s="69"/>
      <c r="L51" s="70"/>
      <c r="N51" s="70"/>
      <c r="O51" s="70"/>
      <c r="W51" s="28" t="e">
        <f t="shared" si="0"/>
        <v>#DIV/0!</v>
      </c>
      <c r="X51" s="28" t="e">
        <f t="shared" si="1"/>
        <v>#DIV/0!</v>
      </c>
      <c r="Y51" s="28" t="e">
        <f t="shared" si="9"/>
        <v>#DIV/0!</v>
      </c>
      <c r="Z51" s="28" t="e">
        <f t="shared" si="9"/>
        <v>#DIV/0!</v>
      </c>
      <c r="AA51" s="28" t="e">
        <f t="shared" si="5"/>
        <v>#DIV/0!</v>
      </c>
      <c r="AB51" s="28" t="e">
        <f t="shared" si="6"/>
        <v>#DIV/0!</v>
      </c>
      <c r="AC51" s="28" t="e">
        <f t="shared" si="8"/>
        <v>#DIV/0!</v>
      </c>
      <c r="AD51" s="28" t="e">
        <f t="shared" si="8"/>
        <v>#DIV/0!</v>
      </c>
      <c r="AE51" s="28" t="e">
        <f t="shared" si="2"/>
        <v>#DIV/0!</v>
      </c>
    </row>
    <row r="52" spans="1:31" x14ac:dyDescent="0.3">
      <c r="A52" s="63">
        <v>40878</v>
      </c>
      <c r="B52" s="69">
        <v>2389</v>
      </c>
      <c r="C52" s="69">
        <v>2388</v>
      </c>
      <c r="J52" s="69"/>
      <c r="K52" s="69"/>
      <c r="L52" s="70"/>
      <c r="N52" s="70"/>
      <c r="O52" s="70"/>
      <c r="W52" s="28" t="e">
        <f t="shared" si="0"/>
        <v>#DIV/0!</v>
      </c>
      <c r="X52" s="28" t="e">
        <f t="shared" si="1"/>
        <v>#DIV/0!</v>
      </c>
      <c r="Y52" s="28" t="e">
        <f t="shared" si="9"/>
        <v>#DIV/0!</v>
      </c>
      <c r="Z52" s="28" t="e">
        <f t="shared" si="9"/>
        <v>#DIV/0!</v>
      </c>
      <c r="AA52" s="28" t="e">
        <f t="shared" si="5"/>
        <v>#DIV/0!</v>
      </c>
      <c r="AB52" s="28" t="e">
        <f t="shared" si="6"/>
        <v>#DIV/0!</v>
      </c>
      <c r="AC52" s="28" t="e">
        <f t="shared" ref="AC52:AD67" si="10">AC51*W52/W51</f>
        <v>#DIV/0!</v>
      </c>
      <c r="AD52" s="28" t="e">
        <f t="shared" si="10"/>
        <v>#DIV/0!</v>
      </c>
      <c r="AE52" s="28" t="e">
        <f t="shared" si="2"/>
        <v>#DIV/0!</v>
      </c>
    </row>
    <row r="53" spans="1:31" x14ac:dyDescent="0.3">
      <c r="A53" s="63">
        <v>40969</v>
      </c>
      <c r="B53" s="69">
        <v>2397</v>
      </c>
      <c r="C53" s="69">
        <v>2397</v>
      </c>
      <c r="J53" s="69"/>
      <c r="K53" s="69"/>
      <c r="L53" s="70"/>
      <c r="N53" s="70"/>
      <c r="O53" s="70"/>
      <c r="W53" s="28" t="e">
        <f t="shared" si="0"/>
        <v>#DIV/0!</v>
      </c>
      <c r="X53" s="28" t="e">
        <f t="shared" si="1"/>
        <v>#DIV/0!</v>
      </c>
      <c r="Y53" s="28" t="e">
        <f t="shared" si="9"/>
        <v>#DIV/0!</v>
      </c>
      <c r="Z53" s="28" t="e">
        <f t="shared" si="9"/>
        <v>#DIV/0!</v>
      </c>
      <c r="AA53" s="28" t="e">
        <f t="shared" si="5"/>
        <v>#DIV/0!</v>
      </c>
      <c r="AB53" s="28" t="e">
        <f t="shared" si="6"/>
        <v>#DIV/0!</v>
      </c>
      <c r="AC53" s="28" t="e">
        <f t="shared" si="10"/>
        <v>#DIV/0!</v>
      </c>
      <c r="AD53" s="28" t="e">
        <f t="shared" si="10"/>
        <v>#DIV/0!</v>
      </c>
      <c r="AE53" s="28" t="e">
        <f t="shared" si="2"/>
        <v>#DIV/0!</v>
      </c>
    </row>
    <row r="54" spans="1:31" x14ac:dyDescent="0.3">
      <c r="A54" s="63">
        <v>41061</v>
      </c>
      <c r="B54" s="69">
        <v>2492</v>
      </c>
      <c r="C54" s="69">
        <v>2493</v>
      </c>
      <c r="J54" s="69"/>
      <c r="K54" s="69"/>
      <c r="L54" s="70"/>
      <c r="N54" s="70"/>
      <c r="O54" s="70"/>
      <c r="W54" s="28" t="e">
        <f t="shared" si="0"/>
        <v>#DIV/0!</v>
      </c>
      <c r="X54" s="28" t="e">
        <f t="shared" si="1"/>
        <v>#DIV/0!</v>
      </c>
      <c r="Y54" s="28" t="e">
        <f t="shared" si="9"/>
        <v>#DIV/0!</v>
      </c>
      <c r="Z54" s="28" t="e">
        <f t="shared" si="9"/>
        <v>#DIV/0!</v>
      </c>
      <c r="AA54" s="28" t="e">
        <f t="shared" si="5"/>
        <v>#DIV/0!</v>
      </c>
      <c r="AB54" s="28" t="e">
        <f t="shared" si="6"/>
        <v>#DIV/0!</v>
      </c>
      <c r="AC54" s="28" t="e">
        <f t="shared" si="10"/>
        <v>#DIV/0!</v>
      </c>
      <c r="AD54" s="28" t="e">
        <f t="shared" si="10"/>
        <v>#DIV/0!</v>
      </c>
      <c r="AE54" s="28" t="e">
        <f t="shared" si="2"/>
        <v>#DIV/0!</v>
      </c>
    </row>
    <row r="55" spans="1:31" x14ac:dyDescent="0.3">
      <c r="A55" s="63">
        <v>41153</v>
      </c>
      <c r="B55" s="69">
        <v>2579</v>
      </c>
      <c r="C55" s="69">
        <v>2580</v>
      </c>
      <c r="J55" s="69"/>
      <c r="K55" s="69"/>
      <c r="L55" s="70"/>
      <c r="N55" s="70"/>
      <c r="O55" s="70"/>
      <c r="W55" s="28" t="e">
        <f t="shared" si="0"/>
        <v>#DIV/0!</v>
      </c>
      <c r="X55" s="28" t="e">
        <f t="shared" si="1"/>
        <v>#DIV/0!</v>
      </c>
      <c r="Y55" s="28" t="e">
        <f t="shared" si="9"/>
        <v>#DIV/0!</v>
      </c>
      <c r="Z55" s="28" t="e">
        <f t="shared" si="9"/>
        <v>#DIV/0!</v>
      </c>
      <c r="AA55" s="28" t="e">
        <f t="shared" si="5"/>
        <v>#DIV/0!</v>
      </c>
      <c r="AB55" s="28" t="e">
        <f t="shared" si="6"/>
        <v>#DIV/0!</v>
      </c>
      <c r="AC55" s="28" t="e">
        <f t="shared" si="10"/>
        <v>#DIV/0!</v>
      </c>
      <c r="AD55" s="28" t="e">
        <f t="shared" si="10"/>
        <v>#DIV/0!</v>
      </c>
      <c r="AE55" s="28" t="e">
        <f t="shared" si="2"/>
        <v>#DIV/0!</v>
      </c>
    </row>
    <row r="56" spans="1:31" x14ac:dyDescent="0.3">
      <c r="A56" s="63">
        <v>41244</v>
      </c>
      <c r="B56" s="69">
        <v>2785</v>
      </c>
      <c r="C56" s="69">
        <v>2785</v>
      </c>
      <c r="J56" s="69"/>
      <c r="K56" s="69"/>
      <c r="L56" s="70"/>
      <c r="N56" s="70"/>
      <c r="O56" s="70"/>
      <c r="W56" s="28" t="e">
        <f t="shared" si="0"/>
        <v>#DIV/0!</v>
      </c>
      <c r="X56" s="28" t="e">
        <f t="shared" si="1"/>
        <v>#DIV/0!</v>
      </c>
      <c r="Y56" s="28" t="e">
        <f t="shared" si="9"/>
        <v>#DIV/0!</v>
      </c>
      <c r="Z56" s="28" t="e">
        <f t="shared" si="9"/>
        <v>#DIV/0!</v>
      </c>
      <c r="AA56" s="28" t="e">
        <f t="shared" si="5"/>
        <v>#DIV/0!</v>
      </c>
      <c r="AB56" s="28" t="e">
        <f t="shared" si="6"/>
        <v>#DIV/0!</v>
      </c>
      <c r="AC56" s="28" t="e">
        <f t="shared" si="10"/>
        <v>#DIV/0!</v>
      </c>
      <c r="AD56" s="28" t="e">
        <f t="shared" si="10"/>
        <v>#DIV/0!</v>
      </c>
      <c r="AE56" s="28" t="e">
        <f t="shared" si="2"/>
        <v>#DIV/0!</v>
      </c>
    </row>
    <row r="57" spans="1:31" x14ac:dyDescent="0.3">
      <c r="A57" s="63">
        <v>41334</v>
      </c>
      <c r="B57" s="69">
        <v>2918</v>
      </c>
      <c r="C57" s="69">
        <v>2914</v>
      </c>
      <c r="J57" s="69"/>
      <c r="K57" s="69"/>
      <c r="L57" s="70"/>
      <c r="N57" s="70"/>
      <c r="O57" s="70"/>
      <c r="W57" s="28" t="e">
        <f t="shared" si="0"/>
        <v>#DIV/0!</v>
      </c>
      <c r="X57" s="28" t="e">
        <f t="shared" si="1"/>
        <v>#DIV/0!</v>
      </c>
      <c r="Y57" s="28" t="e">
        <f t="shared" si="9"/>
        <v>#DIV/0!</v>
      </c>
      <c r="Z57" s="28" t="e">
        <f t="shared" si="9"/>
        <v>#DIV/0!</v>
      </c>
      <c r="AA57" s="28" t="e">
        <f t="shared" si="5"/>
        <v>#DIV/0!</v>
      </c>
      <c r="AB57" s="28" t="e">
        <f t="shared" si="6"/>
        <v>#DIV/0!</v>
      </c>
      <c r="AC57" s="28" t="e">
        <f t="shared" si="10"/>
        <v>#DIV/0!</v>
      </c>
      <c r="AD57" s="28" t="e">
        <f t="shared" si="10"/>
        <v>#DIV/0!</v>
      </c>
      <c r="AE57" s="28" t="e">
        <f t="shared" si="2"/>
        <v>#DIV/0!</v>
      </c>
    </row>
    <row r="58" spans="1:31" x14ac:dyDescent="0.3">
      <c r="A58" s="63">
        <v>41426</v>
      </c>
      <c r="B58" s="69">
        <v>2976</v>
      </c>
      <c r="C58" s="69">
        <v>2967</v>
      </c>
      <c r="J58" s="69"/>
      <c r="K58" s="69"/>
      <c r="L58" s="70"/>
      <c r="N58" s="70"/>
      <c r="O58" s="70"/>
      <c r="W58" s="28" t="e">
        <f t="shared" si="0"/>
        <v>#DIV/0!</v>
      </c>
      <c r="X58" s="28" t="e">
        <f t="shared" si="1"/>
        <v>#DIV/0!</v>
      </c>
      <c r="Y58" s="28" t="e">
        <f t="shared" si="9"/>
        <v>#DIV/0!</v>
      </c>
      <c r="Z58" s="28" t="e">
        <f t="shared" si="9"/>
        <v>#DIV/0!</v>
      </c>
      <c r="AA58" s="28" t="e">
        <f t="shared" si="5"/>
        <v>#DIV/0!</v>
      </c>
      <c r="AB58" s="28" t="e">
        <f t="shared" si="6"/>
        <v>#DIV/0!</v>
      </c>
      <c r="AC58" s="28" t="e">
        <f t="shared" si="10"/>
        <v>#DIV/0!</v>
      </c>
      <c r="AD58" s="28" t="e">
        <f t="shared" si="10"/>
        <v>#DIV/0!</v>
      </c>
      <c r="AE58" s="28" t="e">
        <f t="shared" si="2"/>
        <v>#DIV/0!</v>
      </c>
    </row>
    <row r="59" spans="1:31" x14ac:dyDescent="0.3">
      <c r="A59" s="63">
        <v>41518</v>
      </c>
      <c r="B59" s="69">
        <v>3043</v>
      </c>
      <c r="C59" s="69">
        <v>3034</v>
      </c>
      <c r="J59" s="69"/>
      <c r="K59" s="69"/>
      <c r="L59" s="70"/>
      <c r="N59" s="70"/>
      <c r="O59" s="70"/>
      <c r="W59" s="28" t="e">
        <f t="shared" si="0"/>
        <v>#DIV/0!</v>
      </c>
      <c r="X59" s="28" t="e">
        <f t="shared" si="1"/>
        <v>#DIV/0!</v>
      </c>
      <c r="Y59" s="28" t="e">
        <f t="shared" si="9"/>
        <v>#DIV/0!</v>
      </c>
      <c r="Z59" s="28" t="e">
        <f t="shared" si="9"/>
        <v>#DIV/0!</v>
      </c>
      <c r="AA59" s="28" t="e">
        <f t="shared" si="5"/>
        <v>#DIV/0!</v>
      </c>
      <c r="AB59" s="28" t="e">
        <f t="shared" si="6"/>
        <v>#DIV/0!</v>
      </c>
      <c r="AC59" s="28" t="e">
        <f t="shared" si="10"/>
        <v>#DIV/0!</v>
      </c>
      <c r="AD59" s="28" t="e">
        <f t="shared" si="10"/>
        <v>#DIV/0!</v>
      </c>
      <c r="AE59" s="28" t="e">
        <f t="shared" si="2"/>
        <v>#DIV/0!</v>
      </c>
    </row>
    <row r="60" spans="1:31" x14ac:dyDescent="0.3">
      <c r="A60" s="63">
        <v>41609</v>
      </c>
      <c r="B60" s="69">
        <v>3133</v>
      </c>
      <c r="C60" s="69">
        <v>3134</v>
      </c>
      <c r="J60" s="69"/>
      <c r="K60" s="69"/>
      <c r="L60" s="70"/>
      <c r="N60" s="70"/>
      <c r="O60" s="70"/>
      <c r="W60" s="28" t="e">
        <f t="shared" si="0"/>
        <v>#DIV/0!</v>
      </c>
      <c r="X60" s="28" t="e">
        <f t="shared" si="1"/>
        <v>#DIV/0!</v>
      </c>
      <c r="Y60" s="28" t="e">
        <f t="shared" si="9"/>
        <v>#DIV/0!</v>
      </c>
      <c r="Z60" s="28" t="e">
        <f t="shared" si="9"/>
        <v>#DIV/0!</v>
      </c>
      <c r="AA60" s="28" t="e">
        <f t="shared" si="5"/>
        <v>#DIV/0!</v>
      </c>
      <c r="AB60" s="28" t="e">
        <f t="shared" si="6"/>
        <v>#DIV/0!</v>
      </c>
      <c r="AC60" s="28" t="e">
        <f t="shared" si="10"/>
        <v>#DIV/0!</v>
      </c>
      <c r="AD60" s="28" t="e">
        <f t="shared" si="10"/>
        <v>#DIV/0!</v>
      </c>
      <c r="AE60" s="28" t="e">
        <f t="shared" si="2"/>
        <v>#DIV/0!</v>
      </c>
    </row>
    <row r="61" spans="1:31" x14ac:dyDescent="0.3">
      <c r="A61" s="63">
        <v>41699</v>
      </c>
      <c r="B61" s="69">
        <v>3248</v>
      </c>
      <c r="C61" s="69">
        <v>3265</v>
      </c>
      <c r="J61" s="69"/>
      <c r="K61" s="69"/>
      <c r="L61" s="70"/>
      <c r="N61" s="70"/>
      <c r="O61" s="70"/>
      <c r="W61" s="28" t="e">
        <f t="shared" si="0"/>
        <v>#DIV/0!</v>
      </c>
      <c r="X61" s="28" t="e">
        <f t="shared" si="1"/>
        <v>#DIV/0!</v>
      </c>
      <c r="Y61" s="28" t="e">
        <f t="shared" si="9"/>
        <v>#DIV/0!</v>
      </c>
      <c r="Z61" s="28" t="e">
        <f t="shared" si="9"/>
        <v>#DIV/0!</v>
      </c>
      <c r="AA61" s="28" t="e">
        <f t="shared" si="5"/>
        <v>#DIV/0!</v>
      </c>
      <c r="AB61" s="28" t="e">
        <f t="shared" si="6"/>
        <v>#DIV/0!</v>
      </c>
      <c r="AC61" s="28" t="e">
        <f t="shared" si="10"/>
        <v>#DIV/0!</v>
      </c>
      <c r="AD61" s="28" t="e">
        <f t="shared" si="10"/>
        <v>#DIV/0!</v>
      </c>
      <c r="AE61" s="28" t="e">
        <f t="shared" si="2"/>
        <v>#DIV/0!</v>
      </c>
    </row>
    <row r="62" spans="1:31" x14ac:dyDescent="0.3">
      <c r="A62" s="63">
        <v>41791</v>
      </c>
      <c r="B62" s="69">
        <v>3306</v>
      </c>
      <c r="C62" s="69">
        <v>3337</v>
      </c>
      <c r="J62" s="69"/>
      <c r="K62" s="69"/>
      <c r="L62" s="70"/>
      <c r="N62" s="70"/>
      <c r="O62" s="70"/>
      <c r="W62" s="28" t="e">
        <f t="shared" si="0"/>
        <v>#DIV/0!</v>
      </c>
      <c r="X62" s="28" t="e">
        <f t="shared" si="1"/>
        <v>#DIV/0!</v>
      </c>
      <c r="Y62" s="28" t="e">
        <f t="shared" si="9"/>
        <v>#DIV/0!</v>
      </c>
      <c r="Z62" s="28" t="e">
        <f t="shared" si="9"/>
        <v>#DIV/0!</v>
      </c>
      <c r="AA62" s="28" t="e">
        <f t="shared" si="5"/>
        <v>#DIV/0!</v>
      </c>
      <c r="AB62" s="28" t="e">
        <f t="shared" si="6"/>
        <v>#DIV/0!</v>
      </c>
      <c r="AC62" s="28" t="e">
        <f t="shared" si="10"/>
        <v>#DIV/0!</v>
      </c>
      <c r="AD62" s="28" t="e">
        <f t="shared" si="10"/>
        <v>#DIV/0!</v>
      </c>
      <c r="AE62" s="28" t="e">
        <f t="shared" si="2"/>
        <v>#DIV/0!</v>
      </c>
    </row>
    <row r="63" spans="1:31" x14ac:dyDescent="0.3">
      <c r="A63" s="63">
        <v>41883</v>
      </c>
      <c r="B63" s="69">
        <v>3337</v>
      </c>
      <c r="C63" s="69">
        <v>3381</v>
      </c>
      <c r="J63" s="69"/>
      <c r="K63" s="69"/>
      <c r="L63" s="70"/>
      <c r="N63" s="70"/>
      <c r="O63" s="70"/>
      <c r="W63" s="28" t="e">
        <f t="shared" si="0"/>
        <v>#DIV/0!</v>
      </c>
      <c r="X63" s="28" t="e">
        <f t="shared" si="1"/>
        <v>#DIV/0!</v>
      </c>
      <c r="Y63" s="28" t="e">
        <f t="shared" si="9"/>
        <v>#DIV/0!</v>
      </c>
      <c r="Z63" s="28" t="e">
        <f t="shared" si="9"/>
        <v>#DIV/0!</v>
      </c>
      <c r="AA63" s="28" t="e">
        <f t="shared" si="5"/>
        <v>#DIV/0!</v>
      </c>
      <c r="AB63" s="28" t="e">
        <f t="shared" si="6"/>
        <v>#DIV/0!</v>
      </c>
      <c r="AC63" s="28" t="e">
        <f t="shared" si="10"/>
        <v>#DIV/0!</v>
      </c>
      <c r="AD63" s="28" t="e">
        <f t="shared" si="10"/>
        <v>#DIV/0!</v>
      </c>
      <c r="AE63" s="28" t="e">
        <f t="shared" si="2"/>
        <v>#DIV/0!</v>
      </c>
    </row>
    <row r="64" spans="1:31" x14ac:dyDescent="0.3">
      <c r="A64" s="63">
        <v>41974</v>
      </c>
      <c r="B64" s="69">
        <v>3359</v>
      </c>
      <c r="C64" s="69">
        <v>3380</v>
      </c>
      <c r="J64" s="69"/>
      <c r="K64" s="69"/>
      <c r="L64" s="70"/>
      <c r="N64" s="70"/>
      <c r="O64" s="70"/>
      <c r="W64" s="28" t="e">
        <f t="shared" si="0"/>
        <v>#DIV/0!</v>
      </c>
      <c r="X64" s="28" t="e">
        <f t="shared" si="1"/>
        <v>#DIV/0!</v>
      </c>
      <c r="Y64" s="28" t="e">
        <f t="shared" si="9"/>
        <v>#DIV/0!</v>
      </c>
      <c r="Z64" s="28" t="e">
        <f t="shared" si="9"/>
        <v>#DIV/0!</v>
      </c>
      <c r="AA64" s="28" t="e">
        <f t="shared" si="5"/>
        <v>#DIV/0!</v>
      </c>
      <c r="AB64" s="28" t="e">
        <f t="shared" si="6"/>
        <v>#DIV/0!</v>
      </c>
      <c r="AC64" s="28" t="e">
        <f t="shared" si="10"/>
        <v>#DIV/0!</v>
      </c>
      <c r="AD64" s="28" t="e">
        <f t="shared" si="10"/>
        <v>#DIV/0!</v>
      </c>
      <c r="AE64" s="28" t="e">
        <f t="shared" si="2"/>
        <v>#DIV/0!</v>
      </c>
    </row>
    <row r="65" spans="1:31" x14ac:dyDescent="0.3">
      <c r="A65" s="63">
        <v>42064</v>
      </c>
      <c r="B65" s="69">
        <v>3414</v>
      </c>
      <c r="C65" s="69">
        <v>3391</v>
      </c>
      <c r="J65" s="69"/>
      <c r="K65" s="69"/>
      <c r="L65" s="70"/>
      <c r="N65" s="70"/>
      <c r="O65" s="70"/>
      <c r="W65" s="28" t="e">
        <f t="shared" si="0"/>
        <v>#DIV/0!</v>
      </c>
      <c r="X65" s="28" t="e">
        <f t="shared" si="1"/>
        <v>#DIV/0!</v>
      </c>
      <c r="Y65" s="28" t="e">
        <f t="shared" si="9"/>
        <v>#DIV/0!</v>
      </c>
      <c r="Z65" s="28" t="e">
        <f t="shared" si="9"/>
        <v>#DIV/0!</v>
      </c>
      <c r="AA65" s="28" t="e">
        <f t="shared" si="5"/>
        <v>#DIV/0!</v>
      </c>
      <c r="AB65" s="28" t="e">
        <f t="shared" si="6"/>
        <v>#DIV/0!</v>
      </c>
      <c r="AC65" s="28" t="e">
        <f t="shared" si="10"/>
        <v>#DIV/0!</v>
      </c>
      <c r="AD65" s="28" t="e">
        <f t="shared" si="10"/>
        <v>#DIV/0!</v>
      </c>
      <c r="AE65" s="28" t="e">
        <f t="shared" si="2"/>
        <v>#DIV/0!</v>
      </c>
    </row>
    <row r="66" spans="1:31" x14ac:dyDescent="0.3">
      <c r="A66" s="63">
        <v>42156</v>
      </c>
      <c r="B66" s="69">
        <v>3433</v>
      </c>
      <c r="C66" s="69">
        <v>3336</v>
      </c>
      <c r="J66" s="69"/>
      <c r="K66" s="69"/>
      <c r="L66" s="70"/>
      <c r="N66" s="70"/>
      <c r="O66" s="70"/>
      <c r="W66" s="28" t="e">
        <f t="shared" si="0"/>
        <v>#DIV/0!</v>
      </c>
      <c r="X66" s="28" t="e">
        <f t="shared" si="1"/>
        <v>#DIV/0!</v>
      </c>
      <c r="Y66" s="28" t="e">
        <f t="shared" si="9"/>
        <v>#DIV/0!</v>
      </c>
      <c r="Z66" s="28" t="e">
        <f t="shared" si="9"/>
        <v>#DIV/0!</v>
      </c>
      <c r="AA66" s="28" t="e">
        <f t="shared" si="5"/>
        <v>#DIV/0!</v>
      </c>
      <c r="AB66" s="28" t="e">
        <f t="shared" si="6"/>
        <v>#DIV/0!</v>
      </c>
      <c r="AC66" s="28" t="e">
        <f t="shared" si="10"/>
        <v>#DIV/0!</v>
      </c>
      <c r="AD66" s="28" t="e">
        <f t="shared" si="10"/>
        <v>#DIV/0!</v>
      </c>
      <c r="AE66" s="28" t="e">
        <f t="shared" si="2"/>
        <v>#DIV/0!</v>
      </c>
    </row>
    <row r="67" spans="1:31" x14ac:dyDescent="0.3">
      <c r="A67" s="63">
        <v>42248</v>
      </c>
      <c r="B67" s="69">
        <v>3558</v>
      </c>
      <c r="C67" s="69">
        <v>3427</v>
      </c>
      <c r="J67" s="69"/>
      <c r="K67" s="69"/>
      <c r="L67" s="70"/>
      <c r="N67" s="70"/>
      <c r="O67" s="70"/>
      <c r="W67" s="28" t="e">
        <f t="shared" ref="W67:W130" si="11">T67/S67</f>
        <v>#DIV/0!</v>
      </c>
      <c r="X67" s="28" t="e">
        <f t="shared" ref="X67:X130" si="12">V67/U67</f>
        <v>#DIV/0!</v>
      </c>
      <c r="Y67" s="28" t="e">
        <f t="shared" si="9"/>
        <v>#DIV/0!</v>
      </c>
      <c r="Z67" s="28" t="e">
        <f t="shared" si="9"/>
        <v>#DIV/0!</v>
      </c>
      <c r="AA67" s="28" t="e">
        <f t="shared" si="5"/>
        <v>#DIV/0!</v>
      </c>
      <c r="AB67" s="28" t="e">
        <f t="shared" si="6"/>
        <v>#DIV/0!</v>
      </c>
      <c r="AC67" s="28" t="e">
        <f t="shared" si="10"/>
        <v>#DIV/0!</v>
      </c>
      <c r="AD67" s="28" t="e">
        <f t="shared" si="10"/>
        <v>#DIV/0!</v>
      </c>
      <c r="AE67" s="28" t="e">
        <f t="shared" ref="AE67:AE130" si="13">AC67/AD67*1000</f>
        <v>#DIV/0!</v>
      </c>
    </row>
    <row r="68" spans="1:31" x14ac:dyDescent="0.3">
      <c r="A68" s="63">
        <v>42339</v>
      </c>
      <c r="B68" s="69">
        <v>3638</v>
      </c>
      <c r="C68" s="71">
        <v>3471</v>
      </c>
      <c r="E68" s="32"/>
      <c r="F68" s="32"/>
      <c r="J68" s="69"/>
      <c r="K68" s="69"/>
      <c r="L68" s="70"/>
      <c r="N68" s="70"/>
      <c r="O68" s="70"/>
      <c r="W68" s="28" t="e">
        <f t="shared" si="11"/>
        <v>#DIV/0!</v>
      </c>
      <c r="X68" s="28" t="e">
        <f t="shared" si="12"/>
        <v>#DIV/0!</v>
      </c>
      <c r="Y68" s="28" t="e">
        <f t="shared" si="9"/>
        <v>#DIV/0!</v>
      </c>
      <c r="Z68" s="28" t="e">
        <f t="shared" si="9"/>
        <v>#DIV/0!</v>
      </c>
      <c r="AA68" s="28" t="e">
        <f t="shared" si="5"/>
        <v>#DIV/0!</v>
      </c>
      <c r="AB68" s="28" t="e">
        <f t="shared" si="6"/>
        <v>#DIV/0!</v>
      </c>
      <c r="AC68" s="28" t="e">
        <f t="shared" ref="AC68:AD83" si="14">AC67*W68/W67</f>
        <v>#DIV/0!</v>
      </c>
      <c r="AD68" s="28" t="e">
        <f t="shared" si="14"/>
        <v>#DIV/0!</v>
      </c>
      <c r="AE68" s="28" t="e">
        <f t="shared" si="13"/>
        <v>#DIV/0!</v>
      </c>
    </row>
    <row r="69" spans="1:31" x14ac:dyDescent="0.3">
      <c r="A69" s="63">
        <v>42430</v>
      </c>
      <c r="B69" s="69">
        <v>3806</v>
      </c>
      <c r="C69" s="71">
        <v>3632</v>
      </c>
      <c r="E69" s="32"/>
      <c r="F69" s="32"/>
      <c r="J69" s="69"/>
      <c r="K69" s="69"/>
      <c r="L69" s="70"/>
      <c r="N69" s="70"/>
      <c r="O69" s="70"/>
      <c r="W69" s="28" t="e">
        <f t="shared" si="11"/>
        <v>#DIV/0!</v>
      </c>
      <c r="X69" s="28" t="e">
        <f t="shared" si="12"/>
        <v>#DIV/0!</v>
      </c>
      <c r="Y69" s="28" t="e">
        <f t="shared" si="9"/>
        <v>#DIV/0!</v>
      </c>
      <c r="Z69" s="28" t="e">
        <f t="shared" si="9"/>
        <v>#DIV/0!</v>
      </c>
      <c r="AA69" s="28" t="e">
        <f t="shared" si="5"/>
        <v>#DIV/0!</v>
      </c>
      <c r="AB69" s="28" t="e">
        <f t="shared" si="6"/>
        <v>#DIV/0!</v>
      </c>
      <c r="AC69" s="28" t="e">
        <f t="shared" si="14"/>
        <v>#DIV/0!</v>
      </c>
      <c r="AD69" s="28" t="e">
        <f t="shared" si="14"/>
        <v>#DIV/0!</v>
      </c>
      <c r="AE69" s="28" t="e">
        <f t="shared" si="13"/>
        <v>#DIV/0!</v>
      </c>
    </row>
    <row r="70" spans="1:31" x14ac:dyDescent="0.3">
      <c r="A70" s="63">
        <v>42522</v>
      </c>
      <c r="B70" s="69">
        <v>3975</v>
      </c>
      <c r="C70" s="71">
        <v>3812</v>
      </c>
      <c r="E70" s="32"/>
      <c r="F70" s="32"/>
      <c r="J70" s="69"/>
      <c r="K70" s="69"/>
      <c r="L70" s="70"/>
      <c r="N70" s="70"/>
      <c r="O70" s="70"/>
      <c r="W70" s="28" t="e">
        <f t="shared" si="11"/>
        <v>#DIV/0!</v>
      </c>
      <c r="X70" s="28" t="e">
        <f t="shared" si="12"/>
        <v>#DIV/0!</v>
      </c>
      <c r="Y70" s="28" t="e">
        <f t="shared" ref="Y70:Z101" si="15">AVERAGE(W67:W70)</f>
        <v>#DIV/0!</v>
      </c>
      <c r="Z70" s="28" t="e">
        <f t="shared" si="15"/>
        <v>#DIV/0!</v>
      </c>
      <c r="AA70" s="28" t="e">
        <f t="shared" ref="AA70:AA131" si="16">Y70/$Y$94</f>
        <v>#DIV/0!</v>
      </c>
      <c r="AB70" s="28" t="e">
        <f t="shared" ref="AB70:AB131" si="17">Z70/$Z$94</f>
        <v>#DIV/0!</v>
      </c>
      <c r="AC70" s="28" t="e">
        <f t="shared" si="14"/>
        <v>#DIV/0!</v>
      </c>
      <c r="AD70" s="28" t="e">
        <f t="shared" si="14"/>
        <v>#DIV/0!</v>
      </c>
      <c r="AE70" s="28" t="e">
        <f t="shared" si="13"/>
        <v>#DIV/0!</v>
      </c>
    </row>
    <row r="71" spans="1:31" x14ac:dyDescent="0.3">
      <c r="A71" s="63">
        <v>42614</v>
      </c>
      <c r="B71" s="69">
        <v>3955</v>
      </c>
      <c r="C71" s="71">
        <v>3839</v>
      </c>
      <c r="E71" s="32"/>
      <c r="F71" s="32"/>
      <c r="J71" s="69"/>
      <c r="K71" s="69"/>
      <c r="L71" s="70"/>
      <c r="N71" s="70"/>
      <c r="O71" s="70"/>
      <c r="W71" s="28" t="e">
        <f t="shared" si="11"/>
        <v>#DIV/0!</v>
      </c>
      <c r="X71" s="28" t="e">
        <f t="shared" si="12"/>
        <v>#DIV/0!</v>
      </c>
      <c r="Y71" s="28" t="e">
        <f t="shared" si="15"/>
        <v>#DIV/0!</v>
      </c>
      <c r="Z71" s="28" t="e">
        <f t="shared" si="15"/>
        <v>#DIV/0!</v>
      </c>
      <c r="AA71" s="28" t="e">
        <f t="shared" si="16"/>
        <v>#DIV/0!</v>
      </c>
      <c r="AB71" s="28" t="e">
        <f t="shared" si="17"/>
        <v>#DIV/0!</v>
      </c>
      <c r="AC71" s="28" t="e">
        <f t="shared" si="14"/>
        <v>#DIV/0!</v>
      </c>
      <c r="AD71" s="28" t="e">
        <f t="shared" si="14"/>
        <v>#DIV/0!</v>
      </c>
      <c r="AE71" s="28" t="e">
        <f t="shared" si="13"/>
        <v>#DIV/0!</v>
      </c>
    </row>
    <row r="72" spans="1:31" x14ac:dyDescent="0.3">
      <c r="A72" s="63">
        <v>42705</v>
      </c>
      <c r="B72" s="69">
        <v>3967</v>
      </c>
      <c r="C72" s="71">
        <v>3846</v>
      </c>
      <c r="E72" s="32"/>
      <c r="F72" s="32"/>
      <c r="J72" s="69"/>
      <c r="K72" s="69"/>
      <c r="L72" s="70"/>
      <c r="N72" s="70"/>
      <c r="O72" s="70"/>
      <c r="W72" s="28" t="e">
        <f t="shared" si="11"/>
        <v>#DIV/0!</v>
      </c>
      <c r="X72" s="28" t="e">
        <f t="shared" si="12"/>
        <v>#DIV/0!</v>
      </c>
      <c r="Y72" s="28" t="e">
        <f t="shared" si="15"/>
        <v>#DIV/0!</v>
      </c>
      <c r="Z72" s="28" t="e">
        <f t="shared" si="15"/>
        <v>#DIV/0!</v>
      </c>
      <c r="AA72" s="28" t="e">
        <f t="shared" si="16"/>
        <v>#DIV/0!</v>
      </c>
      <c r="AB72" s="28" t="e">
        <f t="shared" si="17"/>
        <v>#DIV/0!</v>
      </c>
      <c r="AC72" s="28" t="e">
        <f t="shared" si="14"/>
        <v>#DIV/0!</v>
      </c>
      <c r="AD72" s="28" t="e">
        <f t="shared" si="14"/>
        <v>#DIV/0!</v>
      </c>
      <c r="AE72" s="28" t="e">
        <f t="shared" si="13"/>
        <v>#DIV/0!</v>
      </c>
    </row>
    <row r="73" spans="1:31" x14ac:dyDescent="0.3">
      <c r="A73" s="63">
        <v>42795</v>
      </c>
      <c r="B73" s="69">
        <v>3904</v>
      </c>
      <c r="C73" s="69">
        <v>3797</v>
      </c>
      <c r="J73" s="69"/>
      <c r="K73" s="69"/>
      <c r="L73" s="70"/>
      <c r="N73" s="70"/>
      <c r="O73" s="70"/>
      <c r="W73" s="28" t="e">
        <f t="shared" si="11"/>
        <v>#DIV/0!</v>
      </c>
      <c r="X73" s="28" t="e">
        <f t="shared" si="12"/>
        <v>#DIV/0!</v>
      </c>
      <c r="Y73" s="28" t="e">
        <f t="shared" si="15"/>
        <v>#DIV/0!</v>
      </c>
      <c r="Z73" s="28" t="e">
        <f t="shared" si="15"/>
        <v>#DIV/0!</v>
      </c>
      <c r="AA73" s="28" t="e">
        <f t="shared" si="16"/>
        <v>#DIV/0!</v>
      </c>
      <c r="AB73" s="28" t="e">
        <f t="shared" si="17"/>
        <v>#DIV/0!</v>
      </c>
      <c r="AC73" s="28" t="e">
        <f t="shared" si="14"/>
        <v>#DIV/0!</v>
      </c>
      <c r="AD73" s="28" t="e">
        <f t="shared" si="14"/>
        <v>#DIV/0!</v>
      </c>
      <c r="AE73" s="28" t="e">
        <f t="shared" si="13"/>
        <v>#DIV/0!</v>
      </c>
    </row>
    <row r="74" spans="1:31" x14ac:dyDescent="0.3">
      <c r="A74" s="63">
        <v>42887</v>
      </c>
      <c r="B74" s="69">
        <v>3883</v>
      </c>
      <c r="C74" s="69">
        <v>3760</v>
      </c>
      <c r="J74" s="69"/>
      <c r="K74" s="69"/>
      <c r="L74" s="70"/>
      <c r="N74" s="70"/>
      <c r="O74" s="70"/>
      <c r="W74" s="28" t="e">
        <f t="shared" si="11"/>
        <v>#DIV/0!</v>
      </c>
      <c r="X74" s="28" t="e">
        <f t="shared" si="12"/>
        <v>#DIV/0!</v>
      </c>
      <c r="Y74" s="28" t="e">
        <f t="shared" si="15"/>
        <v>#DIV/0!</v>
      </c>
      <c r="Z74" s="28" t="e">
        <f t="shared" si="15"/>
        <v>#DIV/0!</v>
      </c>
      <c r="AA74" s="28" t="e">
        <f t="shared" si="16"/>
        <v>#DIV/0!</v>
      </c>
      <c r="AB74" s="28" t="e">
        <f t="shared" si="17"/>
        <v>#DIV/0!</v>
      </c>
      <c r="AC74" s="28" t="e">
        <f t="shared" si="14"/>
        <v>#DIV/0!</v>
      </c>
      <c r="AD74" s="28" t="e">
        <f t="shared" si="14"/>
        <v>#DIV/0!</v>
      </c>
      <c r="AE74" s="28" t="e">
        <f t="shared" si="13"/>
        <v>#DIV/0!</v>
      </c>
    </row>
    <row r="75" spans="1:31" x14ac:dyDescent="0.3">
      <c r="A75" s="63">
        <v>42979</v>
      </c>
      <c r="B75" s="69">
        <v>3999</v>
      </c>
      <c r="C75" s="69">
        <v>3722.4</v>
      </c>
      <c r="J75" s="69"/>
      <c r="K75" s="69"/>
      <c r="L75" s="70"/>
      <c r="N75" s="70"/>
      <c r="O75" s="70"/>
      <c r="W75" s="28" t="e">
        <f t="shared" si="11"/>
        <v>#DIV/0!</v>
      </c>
      <c r="X75" s="28" t="e">
        <f t="shared" si="12"/>
        <v>#DIV/0!</v>
      </c>
      <c r="Y75" s="28" t="e">
        <f t="shared" si="15"/>
        <v>#DIV/0!</v>
      </c>
      <c r="Z75" s="28" t="e">
        <f t="shared" si="15"/>
        <v>#DIV/0!</v>
      </c>
      <c r="AA75" s="28" t="e">
        <f t="shared" si="16"/>
        <v>#DIV/0!</v>
      </c>
      <c r="AB75" s="28" t="e">
        <f t="shared" si="17"/>
        <v>#DIV/0!</v>
      </c>
      <c r="AC75" s="28" t="e">
        <f t="shared" si="14"/>
        <v>#DIV/0!</v>
      </c>
      <c r="AD75" s="28" t="e">
        <f t="shared" si="14"/>
        <v>#DIV/0!</v>
      </c>
      <c r="AE75" s="28" t="e">
        <f t="shared" si="13"/>
        <v>#DIV/0!</v>
      </c>
    </row>
    <row r="76" spans="1:31" x14ac:dyDescent="0.3">
      <c r="A76" s="63">
        <v>43070</v>
      </c>
      <c r="B76" s="69">
        <v>4018</v>
      </c>
      <c r="C76" s="71">
        <v>3759.6239999999998</v>
      </c>
      <c r="E76" s="32"/>
      <c r="J76" s="69"/>
      <c r="K76" s="69"/>
      <c r="L76" s="70"/>
      <c r="N76" s="70"/>
      <c r="O76" s="70"/>
      <c r="W76" s="28" t="e">
        <f t="shared" si="11"/>
        <v>#DIV/0!</v>
      </c>
      <c r="X76" s="28" t="e">
        <f t="shared" si="12"/>
        <v>#DIV/0!</v>
      </c>
      <c r="Y76" s="28" t="e">
        <f t="shared" si="15"/>
        <v>#DIV/0!</v>
      </c>
      <c r="Z76" s="28" t="e">
        <f t="shared" si="15"/>
        <v>#DIV/0!</v>
      </c>
      <c r="AA76" s="28" t="e">
        <f t="shared" si="16"/>
        <v>#DIV/0!</v>
      </c>
      <c r="AB76" s="28" t="e">
        <f t="shared" si="17"/>
        <v>#DIV/0!</v>
      </c>
      <c r="AC76" s="28" t="e">
        <f t="shared" si="14"/>
        <v>#DIV/0!</v>
      </c>
      <c r="AD76" s="28" t="e">
        <f t="shared" si="14"/>
        <v>#DIV/0!</v>
      </c>
      <c r="AE76" s="28" t="e">
        <f t="shared" si="13"/>
        <v>#DIV/0!</v>
      </c>
    </row>
    <row r="77" spans="1:31" x14ac:dyDescent="0.3">
      <c r="A77" s="63">
        <v>43160</v>
      </c>
      <c r="B77" s="69">
        <v>4038.09</v>
      </c>
      <c r="C77" s="71">
        <v>3759.232</v>
      </c>
      <c r="E77" s="32"/>
      <c r="F77" s="32"/>
      <c r="J77" s="69"/>
      <c r="K77" s="69"/>
      <c r="L77" s="70"/>
      <c r="N77" s="70"/>
      <c r="O77" s="70"/>
      <c r="W77" s="28" t="e">
        <f t="shared" si="11"/>
        <v>#DIV/0!</v>
      </c>
      <c r="X77" s="28" t="e">
        <f t="shared" si="12"/>
        <v>#DIV/0!</v>
      </c>
      <c r="Y77" s="28" t="e">
        <f t="shared" si="15"/>
        <v>#DIV/0!</v>
      </c>
      <c r="Z77" s="28" t="e">
        <f t="shared" si="15"/>
        <v>#DIV/0!</v>
      </c>
      <c r="AA77" s="28" t="e">
        <f t="shared" si="16"/>
        <v>#DIV/0!</v>
      </c>
      <c r="AB77" s="28" t="e">
        <f t="shared" si="17"/>
        <v>#DIV/0!</v>
      </c>
      <c r="AC77" s="28" t="e">
        <f t="shared" si="14"/>
        <v>#DIV/0!</v>
      </c>
      <c r="AD77" s="28" t="e">
        <f t="shared" si="14"/>
        <v>#DIV/0!</v>
      </c>
      <c r="AE77" s="28" t="e">
        <f t="shared" si="13"/>
        <v>#DIV/0!</v>
      </c>
    </row>
    <row r="78" spans="1:31" x14ac:dyDescent="0.3">
      <c r="A78" s="63">
        <v>43252</v>
      </c>
      <c r="B78" s="69">
        <v>4009.8229999999999</v>
      </c>
      <c r="C78" s="71">
        <v>3778.1930000000002</v>
      </c>
      <c r="E78" s="32"/>
      <c r="J78" s="69"/>
      <c r="K78" s="69"/>
      <c r="L78" s="70"/>
      <c r="N78" s="70"/>
      <c r="O78" s="70"/>
      <c r="W78" s="28" t="e">
        <f t="shared" si="11"/>
        <v>#DIV/0!</v>
      </c>
      <c r="X78" s="28" t="e">
        <f t="shared" si="12"/>
        <v>#DIV/0!</v>
      </c>
      <c r="Y78" s="28" t="e">
        <f t="shared" si="15"/>
        <v>#DIV/0!</v>
      </c>
      <c r="Z78" s="28" t="e">
        <f t="shared" si="15"/>
        <v>#DIV/0!</v>
      </c>
      <c r="AA78" s="28" t="e">
        <f t="shared" si="16"/>
        <v>#DIV/0!</v>
      </c>
      <c r="AB78" s="28" t="e">
        <f t="shared" si="17"/>
        <v>#DIV/0!</v>
      </c>
      <c r="AC78" s="28" t="e">
        <f t="shared" si="14"/>
        <v>#DIV/0!</v>
      </c>
      <c r="AD78" s="28" t="e">
        <f t="shared" si="14"/>
        <v>#DIV/0!</v>
      </c>
      <c r="AE78" s="28" t="e">
        <f t="shared" si="13"/>
        <v>#DIV/0!</v>
      </c>
    </row>
    <row r="79" spans="1:31" x14ac:dyDescent="0.3">
      <c r="A79" s="63">
        <v>43344</v>
      </c>
      <c r="B79" s="69">
        <v>4010.279</v>
      </c>
      <c r="C79" s="71">
        <v>3810.154</v>
      </c>
      <c r="E79" s="32"/>
      <c r="J79" s="69"/>
      <c r="K79" s="69"/>
      <c r="L79" s="70"/>
      <c r="N79" s="70"/>
      <c r="O79" s="70"/>
      <c r="W79" s="28" t="e">
        <f t="shared" si="11"/>
        <v>#DIV/0!</v>
      </c>
      <c r="X79" s="28" t="e">
        <f t="shared" si="12"/>
        <v>#DIV/0!</v>
      </c>
      <c r="Y79" s="28" t="e">
        <f t="shared" si="15"/>
        <v>#DIV/0!</v>
      </c>
      <c r="Z79" s="28" t="e">
        <f t="shared" si="15"/>
        <v>#DIV/0!</v>
      </c>
      <c r="AA79" s="28" t="e">
        <f t="shared" si="16"/>
        <v>#DIV/0!</v>
      </c>
      <c r="AB79" s="28" t="e">
        <f t="shared" si="17"/>
        <v>#DIV/0!</v>
      </c>
      <c r="AC79" s="28" t="e">
        <f t="shared" si="14"/>
        <v>#DIV/0!</v>
      </c>
      <c r="AD79" s="28" t="e">
        <f t="shared" si="14"/>
        <v>#DIV/0!</v>
      </c>
      <c r="AE79" s="28" t="e">
        <f t="shared" si="13"/>
        <v>#DIV/0!</v>
      </c>
    </row>
    <row r="80" spans="1:31" x14ac:dyDescent="0.3">
      <c r="A80" s="63">
        <v>43435</v>
      </c>
      <c r="B80" s="69">
        <v>4040.6909999999998</v>
      </c>
      <c r="C80" s="69">
        <v>3845.5149999999999</v>
      </c>
      <c r="J80" s="69"/>
      <c r="K80" s="69"/>
      <c r="L80" s="70"/>
      <c r="N80" s="70"/>
      <c r="O80" s="70"/>
      <c r="W80" s="28" t="e">
        <f t="shared" si="11"/>
        <v>#DIV/0!</v>
      </c>
      <c r="X80" s="28" t="e">
        <f t="shared" si="12"/>
        <v>#DIV/0!</v>
      </c>
      <c r="Y80" s="28" t="e">
        <f t="shared" si="15"/>
        <v>#DIV/0!</v>
      </c>
      <c r="Z80" s="28" t="e">
        <f t="shared" si="15"/>
        <v>#DIV/0!</v>
      </c>
      <c r="AA80" s="28" t="e">
        <f t="shared" si="16"/>
        <v>#DIV/0!</v>
      </c>
      <c r="AB80" s="28" t="e">
        <f t="shared" si="17"/>
        <v>#DIV/0!</v>
      </c>
      <c r="AC80" s="28" t="e">
        <f t="shared" si="14"/>
        <v>#DIV/0!</v>
      </c>
      <c r="AD80" s="28" t="e">
        <f t="shared" si="14"/>
        <v>#DIV/0!</v>
      </c>
      <c r="AE80" s="28" t="e">
        <f t="shared" si="13"/>
        <v>#DIV/0!</v>
      </c>
    </row>
    <row r="81" spans="1:31" x14ac:dyDescent="0.3">
      <c r="A81" s="63">
        <v>43525</v>
      </c>
      <c r="B81" s="69">
        <v>4094.9140000000002</v>
      </c>
      <c r="C81" s="69">
        <v>3885.652</v>
      </c>
      <c r="J81" s="69"/>
      <c r="K81" s="69"/>
      <c r="L81" s="70"/>
      <c r="N81" s="70"/>
      <c r="O81" s="70"/>
      <c r="W81" s="28" t="e">
        <f t="shared" si="11"/>
        <v>#DIV/0!</v>
      </c>
      <c r="X81" s="28" t="e">
        <f t="shared" si="12"/>
        <v>#DIV/0!</v>
      </c>
      <c r="Y81" s="28" t="e">
        <f t="shared" si="15"/>
        <v>#DIV/0!</v>
      </c>
      <c r="Z81" s="28" t="e">
        <f t="shared" si="15"/>
        <v>#DIV/0!</v>
      </c>
      <c r="AA81" s="28" t="e">
        <f t="shared" si="16"/>
        <v>#DIV/0!</v>
      </c>
      <c r="AB81" s="28" t="e">
        <f t="shared" si="17"/>
        <v>#DIV/0!</v>
      </c>
      <c r="AC81" s="28" t="e">
        <f t="shared" si="14"/>
        <v>#DIV/0!</v>
      </c>
      <c r="AD81" s="28" t="e">
        <f t="shared" si="14"/>
        <v>#DIV/0!</v>
      </c>
      <c r="AE81" s="28" t="e">
        <f t="shared" si="13"/>
        <v>#DIV/0!</v>
      </c>
    </row>
    <row r="82" spans="1:31" x14ac:dyDescent="0.3">
      <c r="A82" s="63">
        <v>43617</v>
      </c>
      <c r="B82" s="69">
        <v>4143.3829999999998</v>
      </c>
      <c r="C82" s="69">
        <v>3926.855</v>
      </c>
      <c r="J82" s="69"/>
      <c r="K82" s="69"/>
      <c r="L82" s="70"/>
      <c r="N82" s="70"/>
      <c r="O82" s="70"/>
      <c r="W82" s="28" t="e">
        <f t="shared" si="11"/>
        <v>#DIV/0!</v>
      </c>
      <c r="X82" s="28" t="e">
        <f t="shared" si="12"/>
        <v>#DIV/0!</v>
      </c>
      <c r="Y82" s="28" t="e">
        <f t="shared" si="15"/>
        <v>#DIV/0!</v>
      </c>
      <c r="Z82" s="28" t="e">
        <f t="shared" si="15"/>
        <v>#DIV/0!</v>
      </c>
      <c r="AA82" s="28" t="e">
        <f t="shared" si="16"/>
        <v>#DIV/0!</v>
      </c>
      <c r="AB82" s="28" t="e">
        <f t="shared" si="17"/>
        <v>#DIV/0!</v>
      </c>
      <c r="AC82" s="28" t="e">
        <f t="shared" si="14"/>
        <v>#DIV/0!</v>
      </c>
      <c r="AD82" s="28" t="e">
        <f t="shared" si="14"/>
        <v>#DIV/0!</v>
      </c>
      <c r="AE82" s="28" t="e">
        <f t="shared" si="13"/>
        <v>#DIV/0!</v>
      </c>
    </row>
    <row r="83" spans="1:31" x14ac:dyDescent="0.3">
      <c r="A83" s="63">
        <v>43709</v>
      </c>
      <c r="B83" s="69">
        <v>4197.6040000000003</v>
      </c>
      <c r="C83" s="69">
        <v>3984.7809999999999</v>
      </c>
      <c r="J83" s="69"/>
      <c r="K83" s="69"/>
      <c r="L83" s="70"/>
      <c r="N83" s="70"/>
      <c r="O83" s="70"/>
      <c r="W83" s="28" t="e">
        <f t="shared" si="11"/>
        <v>#DIV/0!</v>
      </c>
      <c r="X83" s="28" t="e">
        <f t="shared" si="12"/>
        <v>#DIV/0!</v>
      </c>
      <c r="Y83" s="28" t="e">
        <f t="shared" si="15"/>
        <v>#DIV/0!</v>
      </c>
      <c r="Z83" s="28" t="e">
        <f t="shared" si="15"/>
        <v>#DIV/0!</v>
      </c>
      <c r="AA83" s="28" t="e">
        <f t="shared" si="16"/>
        <v>#DIV/0!</v>
      </c>
      <c r="AB83" s="28" t="e">
        <f t="shared" si="17"/>
        <v>#DIV/0!</v>
      </c>
      <c r="AC83" s="28" t="e">
        <f t="shared" si="14"/>
        <v>#DIV/0!</v>
      </c>
      <c r="AD83" s="28" t="e">
        <f t="shared" si="14"/>
        <v>#DIV/0!</v>
      </c>
      <c r="AE83" s="28" t="e">
        <f t="shared" si="13"/>
        <v>#DIV/0!</v>
      </c>
    </row>
    <row r="84" spans="1:31" x14ac:dyDescent="0.3">
      <c r="A84" s="63">
        <v>43800</v>
      </c>
      <c r="B84" s="69">
        <v>4247.0569999999998</v>
      </c>
      <c r="C84" s="69">
        <v>4059.491</v>
      </c>
      <c r="J84" s="69"/>
      <c r="K84" s="69"/>
      <c r="L84" s="70"/>
      <c r="N84" s="70"/>
      <c r="O84" s="70"/>
      <c r="W84" s="28" t="e">
        <f t="shared" si="11"/>
        <v>#DIV/0!</v>
      </c>
      <c r="X84" s="28" t="e">
        <f t="shared" si="12"/>
        <v>#DIV/0!</v>
      </c>
      <c r="Y84" s="28" t="e">
        <f t="shared" si="15"/>
        <v>#DIV/0!</v>
      </c>
      <c r="Z84" s="28" t="e">
        <f t="shared" si="15"/>
        <v>#DIV/0!</v>
      </c>
      <c r="AA84" s="28" t="e">
        <f t="shared" si="16"/>
        <v>#DIV/0!</v>
      </c>
      <c r="AB84" s="28" t="e">
        <f t="shared" si="17"/>
        <v>#DIV/0!</v>
      </c>
      <c r="AC84" s="28" t="e">
        <f t="shared" ref="AC84:AD99" si="18">AC83*W84/W83</f>
        <v>#DIV/0!</v>
      </c>
      <c r="AD84" s="28" t="e">
        <f t="shared" si="18"/>
        <v>#DIV/0!</v>
      </c>
      <c r="AE84" s="28" t="e">
        <f t="shared" si="13"/>
        <v>#DIV/0!</v>
      </c>
    </row>
    <row r="85" spans="1:31" x14ac:dyDescent="0.3">
      <c r="A85" s="63">
        <v>43891</v>
      </c>
      <c r="B85" s="69">
        <v>4302.6859999999997</v>
      </c>
      <c r="C85" s="69">
        <v>4145.2939999999999</v>
      </c>
      <c r="J85" s="69"/>
      <c r="K85" s="69"/>
      <c r="L85" s="70"/>
      <c r="N85" s="70"/>
      <c r="O85" s="70"/>
      <c r="W85" s="28" t="e">
        <f t="shared" si="11"/>
        <v>#DIV/0!</v>
      </c>
      <c r="X85" s="28" t="e">
        <f t="shared" si="12"/>
        <v>#DIV/0!</v>
      </c>
      <c r="Y85" s="28" t="e">
        <f t="shared" si="15"/>
        <v>#DIV/0!</v>
      </c>
      <c r="Z85" s="28" t="e">
        <f t="shared" si="15"/>
        <v>#DIV/0!</v>
      </c>
      <c r="AA85" s="28" t="e">
        <f t="shared" si="16"/>
        <v>#DIV/0!</v>
      </c>
      <c r="AB85" s="28" t="e">
        <f t="shared" si="17"/>
        <v>#DIV/0!</v>
      </c>
      <c r="AC85" s="28" t="e">
        <f t="shared" si="18"/>
        <v>#DIV/0!</v>
      </c>
      <c r="AD85" s="28" t="e">
        <f t="shared" si="18"/>
        <v>#DIV/0!</v>
      </c>
      <c r="AE85" s="28" t="e">
        <f t="shared" si="13"/>
        <v>#DIV/0!</v>
      </c>
    </row>
    <row r="86" spans="1:31" x14ac:dyDescent="0.3">
      <c r="A86" s="63">
        <v>43983</v>
      </c>
      <c r="B86" s="69">
        <v>4356.8419999999896</v>
      </c>
      <c r="C86" s="69">
        <v>4236.0529999999999</v>
      </c>
      <c r="J86" s="69"/>
      <c r="K86" s="69"/>
      <c r="L86" s="70"/>
      <c r="N86" s="70"/>
      <c r="O86" s="70"/>
      <c r="W86" s="28" t="e">
        <f t="shared" si="11"/>
        <v>#DIV/0!</v>
      </c>
      <c r="X86" s="28" t="e">
        <f t="shared" si="12"/>
        <v>#DIV/0!</v>
      </c>
      <c r="Y86" s="28" t="e">
        <f t="shared" si="15"/>
        <v>#DIV/0!</v>
      </c>
      <c r="Z86" s="28" t="e">
        <f t="shared" si="15"/>
        <v>#DIV/0!</v>
      </c>
      <c r="AA86" s="28" t="e">
        <f t="shared" si="16"/>
        <v>#DIV/0!</v>
      </c>
      <c r="AB86" s="28" t="e">
        <f t="shared" si="17"/>
        <v>#DIV/0!</v>
      </c>
      <c r="AC86" s="28" t="e">
        <f t="shared" si="18"/>
        <v>#DIV/0!</v>
      </c>
      <c r="AD86" s="28" t="e">
        <f t="shared" si="18"/>
        <v>#DIV/0!</v>
      </c>
      <c r="AE86" s="28" t="e">
        <f t="shared" si="13"/>
        <v>#DIV/0!</v>
      </c>
    </row>
    <row r="87" spans="1:31" x14ac:dyDescent="0.3">
      <c r="A87" s="63">
        <v>44075</v>
      </c>
      <c r="B87" s="69">
        <v>4418.3220000000001</v>
      </c>
      <c r="C87" s="69">
        <v>4323.3620000000001</v>
      </c>
      <c r="J87" s="69"/>
      <c r="K87" s="69"/>
      <c r="L87" s="70"/>
      <c r="N87" s="70"/>
      <c r="W87" s="28" t="e">
        <f t="shared" si="11"/>
        <v>#DIV/0!</v>
      </c>
      <c r="X87" s="28" t="e">
        <f t="shared" si="12"/>
        <v>#DIV/0!</v>
      </c>
      <c r="Y87" s="28" t="e">
        <f t="shared" si="15"/>
        <v>#DIV/0!</v>
      </c>
      <c r="Z87" s="28" t="e">
        <f t="shared" si="15"/>
        <v>#DIV/0!</v>
      </c>
      <c r="AA87" s="28" t="e">
        <f t="shared" si="16"/>
        <v>#DIV/0!</v>
      </c>
      <c r="AB87" s="28" t="e">
        <f t="shared" si="17"/>
        <v>#DIV/0!</v>
      </c>
      <c r="AC87" s="28" t="e">
        <f t="shared" si="18"/>
        <v>#DIV/0!</v>
      </c>
      <c r="AD87" s="28" t="e">
        <f t="shared" si="18"/>
        <v>#DIV/0!</v>
      </c>
      <c r="AE87" s="28" t="e">
        <f t="shared" si="13"/>
        <v>#DIV/0!</v>
      </c>
    </row>
    <row r="88" spans="1:31" x14ac:dyDescent="0.3">
      <c r="A88" s="63">
        <v>44166</v>
      </c>
      <c r="B88" s="69">
        <v>4479.6890000000003</v>
      </c>
      <c r="C88" s="69">
        <v>4401.4840000000004</v>
      </c>
      <c r="J88" s="69"/>
      <c r="K88" s="69"/>
      <c r="L88" s="70"/>
      <c r="N88" s="70"/>
      <c r="W88" s="28" t="e">
        <f t="shared" si="11"/>
        <v>#DIV/0!</v>
      </c>
      <c r="X88" s="28" t="e">
        <f t="shared" si="12"/>
        <v>#DIV/0!</v>
      </c>
      <c r="Y88" s="28" t="e">
        <f t="shared" si="15"/>
        <v>#DIV/0!</v>
      </c>
      <c r="Z88" s="28" t="e">
        <f t="shared" si="15"/>
        <v>#DIV/0!</v>
      </c>
      <c r="AA88" s="28" t="e">
        <f t="shared" si="16"/>
        <v>#DIV/0!</v>
      </c>
      <c r="AB88" s="28" t="e">
        <f t="shared" si="17"/>
        <v>#DIV/0!</v>
      </c>
      <c r="AC88" s="28" t="e">
        <f t="shared" si="18"/>
        <v>#DIV/0!</v>
      </c>
      <c r="AD88" s="28" t="e">
        <f t="shared" si="18"/>
        <v>#DIV/0!</v>
      </c>
      <c r="AE88" s="28" t="e">
        <f t="shared" si="13"/>
        <v>#DIV/0!</v>
      </c>
    </row>
    <row r="89" spans="1:31" x14ac:dyDescent="0.3">
      <c r="A89" s="63">
        <v>44256</v>
      </c>
      <c r="B89" s="69">
        <v>4542.3680000000004</v>
      </c>
      <c r="C89" s="69">
        <v>4474.116</v>
      </c>
      <c r="J89" s="69"/>
      <c r="K89" s="69"/>
      <c r="L89" s="70"/>
      <c r="N89" s="70"/>
      <c r="W89" s="28" t="e">
        <f t="shared" si="11"/>
        <v>#DIV/0!</v>
      </c>
      <c r="X89" s="28" t="e">
        <f t="shared" si="12"/>
        <v>#DIV/0!</v>
      </c>
      <c r="Y89" s="28" t="e">
        <f t="shared" si="15"/>
        <v>#DIV/0!</v>
      </c>
      <c r="Z89" s="28" t="e">
        <f t="shared" si="15"/>
        <v>#DIV/0!</v>
      </c>
      <c r="AA89" s="28" t="e">
        <f t="shared" si="16"/>
        <v>#DIV/0!</v>
      </c>
      <c r="AB89" s="28" t="e">
        <f t="shared" si="17"/>
        <v>#DIV/0!</v>
      </c>
      <c r="AC89" s="28" t="e">
        <f t="shared" si="18"/>
        <v>#DIV/0!</v>
      </c>
      <c r="AD89" s="28" t="e">
        <f t="shared" si="18"/>
        <v>#DIV/0!</v>
      </c>
      <c r="AE89" s="28" t="e">
        <f t="shared" si="13"/>
        <v>#DIV/0!</v>
      </c>
    </row>
    <row r="90" spans="1:31" x14ac:dyDescent="0.3">
      <c r="A90" s="63">
        <v>44348</v>
      </c>
      <c r="B90" s="69">
        <v>4606.0290000000005</v>
      </c>
      <c r="C90" s="69">
        <v>4537.4960000000001</v>
      </c>
      <c r="J90" s="69"/>
      <c r="K90" s="69"/>
      <c r="L90" s="70"/>
      <c r="N90" s="70"/>
      <c r="W90" s="28" t="e">
        <f t="shared" si="11"/>
        <v>#DIV/0!</v>
      </c>
      <c r="X90" s="28" t="e">
        <f t="shared" si="12"/>
        <v>#DIV/0!</v>
      </c>
      <c r="Y90" s="28" t="e">
        <f t="shared" si="15"/>
        <v>#DIV/0!</v>
      </c>
      <c r="Z90" s="28" t="e">
        <f t="shared" si="15"/>
        <v>#DIV/0!</v>
      </c>
      <c r="AA90" s="28" t="e">
        <f t="shared" si="16"/>
        <v>#DIV/0!</v>
      </c>
      <c r="AB90" s="28" t="e">
        <f t="shared" si="17"/>
        <v>#DIV/0!</v>
      </c>
      <c r="AC90" s="28" t="e">
        <f t="shared" si="18"/>
        <v>#DIV/0!</v>
      </c>
      <c r="AD90" s="28" t="e">
        <f t="shared" si="18"/>
        <v>#DIV/0!</v>
      </c>
      <c r="AE90" s="28" t="e">
        <f t="shared" si="13"/>
        <v>#DIV/0!</v>
      </c>
    </row>
    <row r="91" spans="1:31" x14ac:dyDescent="0.3">
      <c r="A91" s="63">
        <v>44440</v>
      </c>
      <c r="B91" s="69">
        <v>4653.5079999999998</v>
      </c>
      <c r="C91" s="69">
        <v>4589.2709999999997</v>
      </c>
      <c r="J91" s="69"/>
      <c r="K91" s="69"/>
      <c r="L91" s="70"/>
      <c r="N91" s="70"/>
      <c r="W91" s="28" t="e">
        <f t="shared" si="11"/>
        <v>#DIV/0!</v>
      </c>
      <c r="X91" s="28" t="e">
        <f t="shared" si="12"/>
        <v>#DIV/0!</v>
      </c>
      <c r="Y91" s="28" t="e">
        <f t="shared" si="15"/>
        <v>#DIV/0!</v>
      </c>
      <c r="Z91" s="28" t="e">
        <f t="shared" si="15"/>
        <v>#DIV/0!</v>
      </c>
      <c r="AA91" s="28" t="e">
        <f t="shared" si="16"/>
        <v>#DIV/0!</v>
      </c>
      <c r="AB91" s="28" t="e">
        <f t="shared" si="17"/>
        <v>#DIV/0!</v>
      </c>
      <c r="AC91" s="28" t="e">
        <f t="shared" si="18"/>
        <v>#DIV/0!</v>
      </c>
      <c r="AD91" s="28" t="e">
        <f t="shared" si="18"/>
        <v>#DIV/0!</v>
      </c>
      <c r="AE91" s="28" t="e">
        <f t="shared" si="13"/>
        <v>#DIV/0!</v>
      </c>
    </row>
    <row r="92" spans="1:31" x14ac:dyDescent="0.3">
      <c r="A92" s="63">
        <v>44531</v>
      </c>
      <c r="B92" s="69">
        <v>4682.7790000000005</v>
      </c>
      <c r="C92" s="69">
        <v>4627.8720000000003</v>
      </c>
      <c r="J92" s="69"/>
      <c r="K92" s="69"/>
      <c r="L92" s="70"/>
      <c r="N92" s="70"/>
      <c r="W92" s="28" t="e">
        <f t="shared" si="11"/>
        <v>#DIV/0!</v>
      </c>
      <c r="X92" s="28" t="e">
        <f t="shared" si="12"/>
        <v>#DIV/0!</v>
      </c>
      <c r="Y92" s="28" t="e">
        <f t="shared" si="15"/>
        <v>#DIV/0!</v>
      </c>
      <c r="Z92" s="28" t="e">
        <f t="shared" si="15"/>
        <v>#DIV/0!</v>
      </c>
      <c r="AA92" s="28" t="e">
        <f t="shared" si="16"/>
        <v>#DIV/0!</v>
      </c>
      <c r="AB92" s="28" t="e">
        <f t="shared" si="17"/>
        <v>#DIV/0!</v>
      </c>
      <c r="AC92" s="28" t="e">
        <f t="shared" si="18"/>
        <v>#DIV/0!</v>
      </c>
      <c r="AD92" s="28" t="e">
        <f t="shared" si="18"/>
        <v>#DIV/0!</v>
      </c>
      <c r="AE92" s="28" t="e">
        <f t="shared" si="13"/>
        <v>#DIV/0!</v>
      </c>
    </row>
    <row r="93" spans="1:31" x14ac:dyDescent="0.3">
      <c r="A93" s="63">
        <v>44621</v>
      </c>
      <c r="B93" s="69">
        <v>4697.8280000000004</v>
      </c>
      <c r="C93" s="69">
        <v>4652.2470000000003</v>
      </c>
      <c r="J93" s="69"/>
      <c r="K93" s="69"/>
      <c r="L93" s="70"/>
      <c r="N93" s="70"/>
      <c r="W93" s="28" t="e">
        <f t="shared" si="11"/>
        <v>#DIV/0!</v>
      </c>
      <c r="X93" s="28" t="e">
        <f t="shared" si="12"/>
        <v>#DIV/0!</v>
      </c>
      <c r="Y93" s="28" t="e">
        <f t="shared" si="15"/>
        <v>#DIV/0!</v>
      </c>
      <c r="Z93" s="28" t="e">
        <f t="shared" si="15"/>
        <v>#DIV/0!</v>
      </c>
      <c r="AA93" s="28" t="e">
        <f t="shared" si="16"/>
        <v>#DIV/0!</v>
      </c>
      <c r="AB93" s="28" t="e">
        <f t="shared" si="17"/>
        <v>#DIV/0!</v>
      </c>
      <c r="AC93" s="28" t="e">
        <f t="shared" si="18"/>
        <v>#DIV/0!</v>
      </c>
      <c r="AD93" s="28" t="e">
        <f t="shared" si="18"/>
        <v>#DIV/0!</v>
      </c>
      <c r="AE93" s="28" t="e">
        <f t="shared" si="13"/>
        <v>#DIV/0!</v>
      </c>
    </row>
    <row r="94" spans="1:31" x14ac:dyDescent="0.3">
      <c r="A94" s="63">
        <v>44713</v>
      </c>
      <c r="B94" s="69">
        <v>4713.2219999999998</v>
      </c>
      <c r="C94" s="69">
        <v>4662.0360000000001</v>
      </c>
      <c r="J94" s="69"/>
      <c r="K94" s="69"/>
      <c r="L94" s="70"/>
      <c r="N94" s="70"/>
      <c r="W94" s="28" t="e">
        <f t="shared" si="11"/>
        <v>#DIV/0!</v>
      </c>
      <c r="X94" s="28" t="e">
        <f t="shared" si="12"/>
        <v>#DIV/0!</v>
      </c>
      <c r="Y94" s="28" t="e">
        <f t="shared" si="15"/>
        <v>#DIV/0!</v>
      </c>
      <c r="Z94" s="28" t="e">
        <f t="shared" si="15"/>
        <v>#DIV/0!</v>
      </c>
      <c r="AA94" s="28" t="e">
        <f t="shared" si="16"/>
        <v>#DIV/0!</v>
      </c>
      <c r="AB94" s="28" t="e">
        <f t="shared" si="17"/>
        <v>#DIV/0!</v>
      </c>
      <c r="AC94" s="28" t="e">
        <f t="shared" si="18"/>
        <v>#DIV/0!</v>
      </c>
      <c r="AD94" s="28" t="e">
        <f t="shared" si="18"/>
        <v>#DIV/0!</v>
      </c>
      <c r="AE94" s="28" t="e">
        <f t="shared" si="13"/>
        <v>#DIV/0!</v>
      </c>
    </row>
    <row r="95" spans="1:31" x14ac:dyDescent="0.3">
      <c r="W95" s="28" t="e">
        <f t="shared" si="11"/>
        <v>#DIV/0!</v>
      </c>
      <c r="X95" s="28" t="e">
        <f t="shared" si="12"/>
        <v>#DIV/0!</v>
      </c>
      <c r="Y95" s="28" t="e">
        <f t="shared" si="15"/>
        <v>#DIV/0!</v>
      </c>
      <c r="Z95" s="28" t="e">
        <f t="shared" si="15"/>
        <v>#DIV/0!</v>
      </c>
      <c r="AA95" s="28" t="e">
        <f t="shared" si="16"/>
        <v>#DIV/0!</v>
      </c>
      <c r="AB95" s="28" t="e">
        <f t="shared" si="17"/>
        <v>#DIV/0!</v>
      </c>
      <c r="AC95" s="28" t="e">
        <f t="shared" si="18"/>
        <v>#DIV/0!</v>
      </c>
      <c r="AD95" s="28" t="e">
        <f t="shared" si="18"/>
        <v>#DIV/0!</v>
      </c>
      <c r="AE95" s="28" t="e">
        <f t="shared" si="13"/>
        <v>#DIV/0!</v>
      </c>
    </row>
    <row r="96" spans="1:31" x14ac:dyDescent="0.3">
      <c r="W96" s="28" t="e">
        <f t="shared" si="11"/>
        <v>#DIV/0!</v>
      </c>
      <c r="X96" s="28" t="e">
        <f t="shared" si="12"/>
        <v>#DIV/0!</v>
      </c>
      <c r="Y96" s="28" t="e">
        <f t="shared" si="15"/>
        <v>#DIV/0!</v>
      </c>
      <c r="Z96" s="28" t="e">
        <f t="shared" si="15"/>
        <v>#DIV/0!</v>
      </c>
      <c r="AA96" s="28" t="e">
        <f t="shared" si="16"/>
        <v>#DIV/0!</v>
      </c>
      <c r="AB96" s="28" t="e">
        <f t="shared" si="17"/>
        <v>#DIV/0!</v>
      </c>
      <c r="AC96" s="28" t="e">
        <f t="shared" si="18"/>
        <v>#DIV/0!</v>
      </c>
      <c r="AD96" s="28" t="e">
        <f t="shared" si="18"/>
        <v>#DIV/0!</v>
      </c>
      <c r="AE96" s="28" t="e">
        <f t="shared" si="13"/>
        <v>#DIV/0!</v>
      </c>
    </row>
    <row r="97" spans="23:31" x14ac:dyDescent="0.3">
      <c r="W97" s="28" t="e">
        <f t="shared" si="11"/>
        <v>#DIV/0!</v>
      </c>
      <c r="X97" s="28" t="e">
        <f t="shared" si="12"/>
        <v>#DIV/0!</v>
      </c>
      <c r="Y97" s="28" t="e">
        <f t="shared" si="15"/>
        <v>#DIV/0!</v>
      </c>
      <c r="Z97" s="28" t="e">
        <f t="shared" si="15"/>
        <v>#DIV/0!</v>
      </c>
      <c r="AA97" s="28" t="e">
        <f t="shared" si="16"/>
        <v>#DIV/0!</v>
      </c>
      <c r="AB97" s="28" t="e">
        <f t="shared" si="17"/>
        <v>#DIV/0!</v>
      </c>
      <c r="AC97" s="28" t="e">
        <f t="shared" si="18"/>
        <v>#DIV/0!</v>
      </c>
      <c r="AD97" s="28" t="e">
        <f t="shared" si="18"/>
        <v>#DIV/0!</v>
      </c>
      <c r="AE97" s="28" t="e">
        <f t="shared" si="13"/>
        <v>#DIV/0!</v>
      </c>
    </row>
    <row r="98" spans="23:31" x14ac:dyDescent="0.3">
      <c r="W98" s="28" t="e">
        <f t="shared" si="11"/>
        <v>#DIV/0!</v>
      </c>
      <c r="X98" s="28" t="e">
        <f t="shared" si="12"/>
        <v>#DIV/0!</v>
      </c>
      <c r="Y98" s="28" t="e">
        <f t="shared" si="15"/>
        <v>#DIV/0!</v>
      </c>
      <c r="Z98" s="28" t="e">
        <f t="shared" si="15"/>
        <v>#DIV/0!</v>
      </c>
      <c r="AA98" s="28" t="e">
        <f t="shared" si="16"/>
        <v>#DIV/0!</v>
      </c>
      <c r="AB98" s="28" t="e">
        <f t="shared" si="17"/>
        <v>#DIV/0!</v>
      </c>
      <c r="AC98" s="28" t="e">
        <f t="shared" si="18"/>
        <v>#DIV/0!</v>
      </c>
      <c r="AD98" s="28" t="e">
        <f t="shared" si="18"/>
        <v>#DIV/0!</v>
      </c>
      <c r="AE98" s="28" t="e">
        <f t="shared" si="13"/>
        <v>#DIV/0!</v>
      </c>
    </row>
    <row r="99" spans="23:31" x14ac:dyDescent="0.3">
      <c r="W99" s="28" t="e">
        <f t="shared" si="11"/>
        <v>#DIV/0!</v>
      </c>
      <c r="X99" s="28" t="e">
        <f t="shared" si="12"/>
        <v>#DIV/0!</v>
      </c>
      <c r="Y99" s="28" t="e">
        <f t="shared" si="15"/>
        <v>#DIV/0!</v>
      </c>
      <c r="Z99" s="28" t="e">
        <f t="shared" si="15"/>
        <v>#DIV/0!</v>
      </c>
      <c r="AA99" s="28" t="e">
        <f t="shared" si="16"/>
        <v>#DIV/0!</v>
      </c>
      <c r="AB99" s="28" t="e">
        <f t="shared" si="17"/>
        <v>#DIV/0!</v>
      </c>
      <c r="AC99" s="28" t="e">
        <f t="shared" si="18"/>
        <v>#DIV/0!</v>
      </c>
      <c r="AD99" s="28" t="e">
        <f t="shared" si="18"/>
        <v>#DIV/0!</v>
      </c>
      <c r="AE99" s="28" t="e">
        <f t="shared" si="13"/>
        <v>#DIV/0!</v>
      </c>
    </row>
    <row r="100" spans="23:31" x14ac:dyDescent="0.3">
      <c r="W100" s="28" t="e">
        <f t="shared" si="11"/>
        <v>#DIV/0!</v>
      </c>
      <c r="X100" s="28" t="e">
        <f t="shared" si="12"/>
        <v>#DIV/0!</v>
      </c>
      <c r="Y100" s="28" t="e">
        <f t="shared" si="15"/>
        <v>#DIV/0!</v>
      </c>
      <c r="Z100" s="28" t="e">
        <f t="shared" si="15"/>
        <v>#DIV/0!</v>
      </c>
      <c r="AA100" s="28" t="e">
        <f t="shared" si="16"/>
        <v>#DIV/0!</v>
      </c>
      <c r="AB100" s="28" t="e">
        <f t="shared" si="17"/>
        <v>#DIV/0!</v>
      </c>
      <c r="AC100" s="28" t="e">
        <f t="shared" ref="AC100:AD115" si="19">AC99*W100/W99</f>
        <v>#DIV/0!</v>
      </c>
      <c r="AD100" s="28" t="e">
        <f t="shared" si="19"/>
        <v>#DIV/0!</v>
      </c>
      <c r="AE100" s="28" t="e">
        <f t="shared" si="13"/>
        <v>#DIV/0!</v>
      </c>
    </row>
    <row r="101" spans="23:31" x14ac:dyDescent="0.3">
      <c r="W101" s="28" t="e">
        <f t="shared" si="11"/>
        <v>#DIV/0!</v>
      </c>
      <c r="X101" s="28" t="e">
        <f t="shared" si="12"/>
        <v>#DIV/0!</v>
      </c>
      <c r="Y101" s="28" t="e">
        <f t="shared" si="15"/>
        <v>#DIV/0!</v>
      </c>
      <c r="Z101" s="28" t="e">
        <f t="shared" si="15"/>
        <v>#DIV/0!</v>
      </c>
      <c r="AA101" s="28" t="e">
        <f t="shared" si="16"/>
        <v>#DIV/0!</v>
      </c>
      <c r="AB101" s="28" t="e">
        <f t="shared" si="17"/>
        <v>#DIV/0!</v>
      </c>
      <c r="AC101" s="28" t="e">
        <f t="shared" si="19"/>
        <v>#DIV/0!</v>
      </c>
      <c r="AD101" s="28" t="e">
        <f t="shared" si="19"/>
        <v>#DIV/0!</v>
      </c>
      <c r="AE101" s="28" t="e">
        <f t="shared" si="13"/>
        <v>#DIV/0!</v>
      </c>
    </row>
    <row r="102" spans="23:31" x14ac:dyDescent="0.3">
      <c r="W102" s="28" t="e">
        <f t="shared" si="11"/>
        <v>#DIV/0!</v>
      </c>
      <c r="X102" s="28" t="e">
        <f t="shared" si="12"/>
        <v>#DIV/0!</v>
      </c>
      <c r="Y102" s="28" t="e">
        <f t="shared" ref="Y102:Z131" si="20">AVERAGE(W99:W102)</f>
        <v>#DIV/0!</v>
      </c>
      <c r="Z102" s="28" t="e">
        <f t="shared" si="20"/>
        <v>#DIV/0!</v>
      </c>
      <c r="AA102" s="28" t="e">
        <f t="shared" si="16"/>
        <v>#DIV/0!</v>
      </c>
      <c r="AB102" s="28" t="e">
        <f t="shared" si="17"/>
        <v>#DIV/0!</v>
      </c>
      <c r="AC102" s="28" t="e">
        <f t="shared" si="19"/>
        <v>#DIV/0!</v>
      </c>
      <c r="AD102" s="28" t="e">
        <f t="shared" si="19"/>
        <v>#DIV/0!</v>
      </c>
      <c r="AE102" s="28" t="e">
        <f t="shared" si="13"/>
        <v>#DIV/0!</v>
      </c>
    </row>
    <row r="103" spans="23:31" x14ac:dyDescent="0.3">
      <c r="W103" s="28" t="e">
        <f t="shared" si="11"/>
        <v>#DIV/0!</v>
      </c>
      <c r="X103" s="28" t="e">
        <f t="shared" si="12"/>
        <v>#DIV/0!</v>
      </c>
      <c r="Y103" s="28" t="e">
        <f t="shared" si="20"/>
        <v>#DIV/0!</v>
      </c>
      <c r="Z103" s="28" t="e">
        <f t="shared" si="20"/>
        <v>#DIV/0!</v>
      </c>
      <c r="AA103" s="28" t="e">
        <f t="shared" si="16"/>
        <v>#DIV/0!</v>
      </c>
      <c r="AB103" s="28" t="e">
        <f t="shared" si="17"/>
        <v>#DIV/0!</v>
      </c>
      <c r="AC103" s="28" t="e">
        <f t="shared" si="19"/>
        <v>#DIV/0!</v>
      </c>
      <c r="AD103" s="28" t="e">
        <f t="shared" si="19"/>
        <v>#DIV/0!</v>
      </c>
      <c r="AE103" s="28" t="e">
        <f t="shared" si="13"/>
        <v>#DIV/0!</v>
      </c>
    </row>
    <row r="104" spans="23:31" x14ac:dyDescent="0.3">
      <c r="W104" s="28" t="e">
        <f t="shared" si="11"/>
        <v>#DIV/0!</v>
      </c>
      <c r="X104" s="28" t="e">
        <f t="shared" si="12"/>
        <v>#DIV/0!</v>
      </c>
      <c r="Y104" s="28" t="e">
        <f t="shared" si="20"/>
        <v>#DIV/0!</v>
      </c>
      <c r="Z104" s="28" t="e">
        <f t="shared" si="20"/>
        <v>#DIV/0!</v>
      </c>
      <c r="AA104" s="28" t="e">
        <f t="shared" si="16"/>
        <v>#DIV/0!</v>
      </c>
      <c r="AB104" s="28" t="e">
        <f t="shared" si="17"/>
        <v>#DIV/0!</v>
      </c>
      <c r="AC104" s="28" t="e">
        <f t="shared" si="19"/>
        <v>#DIV/0!</v>
      </c>
      <c r="AD104" s="28" t="e">
        <f t="shared" si="19"/>
        <v>#DIV/0!</v>
      </c>
      <c r="AE104" s="28" t="e">
        <f t="shared" si="13"/>
        <v>#DIV/0!</v>
      </c>
    </row>
    <row r="105" spans="23:31" x14ac:dyDescent="0.3">
      <c r="W105" s="28" t="e">
        <f t="shared" si="11"/>
        <v>#DIV/0!</v>
      </c>
      <c r="X105" s="28" t="e">
        <f t="shared" si="12"/>
        <v>#DIV/0!</v>
      </c>
      <c r="Y105" s="28" t="e">
        <f t="shared" si="20"/>
        <v>#DIV/0!</v>
      </c>
      <c r="Z105" s="28" t="e">
        <f t="shared" si="20"/>
        <v>#DIV/0!</v>
      </c>
      <c r="AA105" s="28" t="e">
        <f t="shared" si="16"/>
        <v>#DIV/0!</v>
      </c>
      <c r="AB105" s="28" t="e">
        <f t="shared" si="17"/>
        <v>#DIV/0!</v>
      </c>
      <c r="AC105" s="28" t="e">
        <f t="shared" si="19"/>
        <v>#DIV/0!</v>
      </c>
      <c r="AD105" s="28" t="e">
        <f t="shared" si="19"/>
        <v>#DIV/0!</v>
      </c>
      <c r="AE105" s="28" t="e">
        <f t="shared" si="13"/>
        <v>#DIV/0!</v>
      </c>
    </row>
    <row r="106" spans="23:31" x14ac:dyDescent="0.3">
      <c r="W106" s="28" t="e">
        <f t="shared" si="11"/>
        <v>#DIV/0!</v>
      </c>
      <c r="X106" s="28" t="e">
        <f t="shared" si="12"/>
        <v>#DIV/0!</v>
      </c>
      <c r="Y106" s="28" t="e">
        <f t="shared" si="20"/>
        <v>#DIV/0!</v>
      </c>
      <c r="Z106" s="28" t="e">
        <f t="shared" si="20"/>
        <v>#DIV/0!</v>
      </c>
      <c r="AA106" s="28" t="e">
        <f t="shared" si="16"/>
        <v>#DIV/0!</v>
      </c>
      <c r="AB106" s="28" t="e">
        <f t="shared" si="17"/>
        <v>#DIV/0!</v>
      </c>
      <c r="AC106" s="28" t="e">
        <f t="shared" si="19"/>
        <v>#DIV/0!</v>
      </c>
      <c r="AD106" s="28" t="e">
        <f t="shared" si="19"/>
        <v>#DIV/0!</v>
      </c>
      <c r="AE106" s="28" t="e">
        <f t="shared" si="13"/>
        <v>#DIV/0!</v>
      </c>
    </row>
    <row r="107" spans="23:31" x14ac:dyDescent="0.3">
      <c r="W107" s="28" t="e">
        <f t="shared" si="11"/>
        <v>#DIV/0!</v>
      </c>
      <c r="X107" s="28" t="e">
        <f t="shared" si="12"/>
        <v>#DIV/0!</v>
      </c>
      <c r="Y107" s="28" t="e">
        <f t="shared" si="20"/>
        <v>#DIV/0!</v>
      </c>
      <c r="Z107" s="28" t="e">
        <f t="shared" si="20"/>
        <v>#DIV/0!</v>
      </c>
      <c r="AA107" s="28" t="e">
        <f t="shared" si="16"/>
        <v>#DIV/0!</v>
      </c>
      <c r="AB107" s="28" t="e">
        <f t="shared" si="17"/>
        <v>#DIV/0!</v>
      </c>
      <c r="AC107" s="28" t="e">
        <f t="shared" si="19"/>
        <v>#DIV/0!</v>
      </c>
      <c r="AD107" s="28" t="e">
        <f t="shared" si="19"/>
        <v>#DIV/0!</v>
      </c>
      <c r="AE107" s="28" t="e">
        <f t="shared" si="13"/>
        <v>#DIV/0!</v>
      </c>
    </row>
    <row r="108" spans="23:31" x14ac:dyDescent="0.3">
      <c r="W108" s="28" t="e">
        <f t="shared" si="11"/>
        <v>#DIV/0!</v>
      </c>
      <c r="X108" s="28" t="e">
        <f t="shared" si="12"/>
        <v>#DIV/0!</v>
      </c>
      <c r="Y108" s="28" t="e">
        <f t="shared" si="20"/>
        <v>#DIV/0!</v>
      </c>
      <c r="Z108" s="28" t="e">
        <f t="shared" si="20"/>
        <v>#DIV/0!</v>
      </c>
      <c r="AA108" s="28" t="e">
        <f t="shared" si="16"/>
        <v>#DIV/0!</v>
      </c>
      <c r="AB108" s="28" t="e">
        <f t="shared" si="17"/>
        <v>#DIV/0!</v>
      </c>
      <c r="AC108" s="28" t="e">
        <f t="shared" si="19"/>
        <v>#DIV/0!</v>
      </c>
      <c r="AD108" s="28" t="e">
        <f t="shared" si="19"/>
        <v>#DIV/0!</v>
      </c>
      <c r="AE108" s="28" t="e">
        <f t="shared" si="13"/>
        <v>#DIV/0!</v>
      </c>
    </row>
    <row r="109" spans="23:31" x14ac:dyDescent="0.3">
      <c r="W109" s="28" t="e">
        <f t="shared" si="11"/>
        <v>#DIV/0!</v>
      </c>
      <c r="X109" s="28" t="e">
        <f t="shared" si="12"/>
        <v>#DIV/0!</v>
      </c>
      <c r="Y109" s="28" t="e">
        <f t="shared" si="20"/>
        <v>#DIV/0!</v>
      </c>
      <c r="Z109" s="28" t="e">
        <f t="shared" si="20"/>
        <v>#DIV/0!</v>
      </c>
      <c r="AA109" s="28" t="e">
        <f t="shared" si="16"/>
        <v>#DIV/0!</v>
      </c>
      <c r="AB109" s="28" t="e">
        <f t="shared" si="17"/>
        <v>#DIV/0!</v>
      </c>
      <c r="AC109" s="28" t="e">
        <f t="shared" si="19"/>
        <v>#DIV/0!</v>
      </c>
      <c r="AD109" s="28" t="e">
        <f t="shared" si="19"/>
        <v>#DIV/0!</v>
      </c>
      <c r="AE109" s="28" t="e">
        <f t="shared" si="13"/>
        <v>#DIV/0!</v>
      </c>
    </row>
    <row r="110" spans="23:31" x14ac:dyDescent="0.3">
      <c r="W110" s="28" t="e">
        <f t="shared" si="11"/>
        <v>#DIV/0!</v>
      </c>
      <c r="X110" s="28" t="e">
        <f t="shared" si="12"/>
        <v>#DIV/0!</v>
      </c>
      <c r="Y110" s="28" t="e">
        <f t="shared" si="20"/>
        <v>#DIV/0!</v>
      </c>
      <c r="Z110" s="28" t="e">
        <f t="shared" si="20"/>
        <v>#DIV/0!</v>
      </c>
      <c r="AA110" s="28" t="e">
        <f t="shared" si="16"/>
        <v>#DIV/0!</v>
      </c>
      <c r="AB110" s="28" t="e">
        <f t="shared" si="17"/>
        <v>#DIV/0!</v>
      </c>
      <c r="AC110" s="28" t="e">
        <f t="shared" si="19"/>
        <v>#DIV/0!</v>
      </c>
      <c r="AD110" s="28" t="e">
        <f t="shared" si="19"/>
        <v>#DIV/0!</v>
      </c>
      <c r="AE110" s="28" t="e">
        <f t="shared" si="13"/>
        <v>#DIV/0!</v>
      </c>
    </row>
    <row r="111" spans="23:31" x14ac:dyDescent="0.3">
      <c r="W111" s="28" t="e">
        <f t="shared" si="11"/>
        <v>#DIV/0!</v>
      </c>
      <c r="X111" s="28" t="e">
        <f t="shared" si="12"/>
        <v>#DIV/0!</v>
      </c>
      <c r="Y111" s="28" t="e">
        <f t="shared" si="20"/>
        <v>#DIV/0!</v>
      </c>
      <c r="Z111" s="28" t="e">
        <f t="shared" si="20"/>
        <v>#DIV/0!</v>
      </c>
      <c r="AA111" s="28" t="e">
        <f t="shared" si="16"/>
        <v>#DIV/0!</v>
      </c>
      <c r="AB111" s="28" t="e">
        <f t="shared" si="17"/>
        <v>#DIV/0!</v>
      </c>
      <c r="AC111" s="28" t="e">
        <f t="shared" si="19"/>
        <v>#DIV/0!</v>
      </c>
      <c r="AD111" s="28" t="e">
        <f t="shared" si="19"/>
        <v>#DIV/0!</v>
      </c>
      <c r="AE111" s="28" t="e">
        <f t="shared" si="13"/>
        <v>#DIV/0!</v>
      </c>
    </row>
    <row r="112" spans="23:31" x14ac:dyDescent="0.3">
      <c r="W112" s="28" t="e">
        <f t="shared" si="11"/>
        <v>#DIV/0!</v>
      </c>
      <c r="X112" s="28" t="e">
        <f t="shared" si="12"/>
        <v>#DIV/0!</v>
      </c>
      <c r="Y112" s="28" t="e">
        <f t="shared" si="20"/>
        <v>#DIV/0!</v>
      </c>
      <c r="Z112" s="28" t="e">
        <f t="shared" si="20"/>
        <v>#DIV/0!</v>
      </c>
      <c r="AA112" s="28" t="e">
        <f t="shared" si="16"/>
        <v>#DIV/0!</v>
      </c>
      <c r="AB112" s="28" t="e">
        <f t="shared" si="17"/>
        <v>#DIV/0!</v>
      </c>
      <c r="AC112" s="28" t="e">
        <f t="shared" si="19"/>
        <v>#DIV/0!</v>
      </c>
      <c r="AD112" s="28" t="e">
        <f t="shared" si="19"/>
        <v>#DIV/0!</v>
      </c>
      <c r="AE112" s="28" t="e">
        <f t="shared" si="13"/>
        <v>#DIV/0!</v>
      </c>
    </row>
    <row r="113" spans="23:31" x14ac:dyDescent="0.3">
      <c r="W113" s="28" t="e">
        <f t="shared" si="11"/>
        <v>#DIV/0!</v>
      </c>
      <c r="X113" s="28" t="e">
        <f t="shared" si="12"/>
        <v>#DIV/0!</v>
      </c>
      <c r="Y113" s="28" t="e">
        <f t="shared" si="20"/>
        <v>#DIV/0!</v>
      </c>
      <c r="Z113" s="28" t="e">
        <f t="shared" si="20"/>
        <v>#DIV/0!</v>
      </c>
      <c r="AA113" s="28" t="e">
        <f t="shared" si="16"/>
        <v>#DIV/0!</v>
      </c>
      <c r="AB113" s="28" t="e">
        <f t="shared" si="17"/>
        <v>#DIV/0!</v>
      </c>
      <c r="AC113" s="28" t="e">
        <f t="shared" si="19"/>
        <v>#DIV/0!</v>
      </c>
      <c r="AD113" s="28" t="e">
        <f t="shared" si="19"/>
        <v>#DIV/0!</v>
      </c>
      <c r="AE113" s="28" t="e">
        <f t="shared" si="13"/>
        <v>#DIV/0!</v>
      </c>
    </row>
    <row r="114" spans="23:31" x14ac:dyDescent="0.3">
      <c r="W114" s="28" t="e">
        <f t="shared" si="11"/>
        <v>#DIV/0!</v>
      </c>
      <c r="X114" s="28" t="e">
        <f t="shared" si="12"/>
        <v>#DIV/0!</v>
      </c>
      <c r="Y114" s="28" t="e">
        <f t="shared" si="20"/>
        <v>#DIV/0!</v>
      </c>
      <c r="Z114" s="28" t="e">
        <f t="shared" si="20"/>
        <v>#DIV/0!</v>
      </c>
      <c r="AA114" s="28" t="e">
        <f t="shared" si="16"/>
        <v>#DIV/0!</v>
      </c>
      <c r="AB114" s="28" t="e">
        <f t="shared" si="17"/>
        <v>#DIV/0!</v>
      </c>
      <c r="AC114" s="28" t="e">
        <f t="shared" si="19"/>
        <v>#DIV/0!</v>
      </c>
      <c r="AD114" s="28" t="e">
        <f t="shared" si="19"/>
        <v>#DIV/0!</v>
      </c>
      <c r="AE114" s="28" t="e">
        <f t="shared" si="13"/>
        <v>#DIV/0!</v>
      </c>
    </row>
    <row r="115" spans="23:31" x14ac:dyDescent="0.3">
      <c r="W115" s="28" t="e">
        <f t="shared" si="11"/>
        <v>#DIV/0!</v>
      </c>
      <c r="X115" s="28" t="e">
        <f t="shared" si="12"/>
        <v>#DIV/0!</v>
      </c>
      <c r="Y115" s="28" t="e">
        <f t="shared" si="20"/>
        <v>#DIV/0!</v>
      </c>
      <c r="Z115" s="28" t="e">
        <f t="shared" si="20"/>
        <v>#DIV/0!</v>
      </c>
      <c r="AA115" s="28" t="e">
        <f t="shared" si="16"/>
        <v>#DIV/0!</v>
      </c>
      <c r="AB115" s="28" t="e">
        <f t="shared" si="17"/>
        <v>#DIV/0!</v>
      </c>
      <c r="AC115" s="28" t="e">
        <f t="shared" si="19"/>
        <v>#DIV/0!</v>
      </c>
      <c r="AD115" s="28" t="e">
        <f t="shared" si="19"/>
        <v>#DIV/0!</v>
      </c>
      <c r="AE115" s="28" t="e">
        <f t="shared" si="13"/>
        <v>#DIV/0!</v>
      </c>
    </row>
    <row r="116" spans="23:31" x14ac:dyDescent="0.3">
      <c r="W116" s="28" t="e">
        <f t="shared" si="11"/>
        <v>#DIV/0!</v>
      </c>
      <c r="X116" s="28" t="e">
        <f t="shared" si="12"/>
        <v>#DIV/0!</v>
      </c>
      <c r="Y116" s="28" t="e">
        <f t="shared" si="20"/>
        <v>#DIV/0!</v>
      </c>
      <c r="Z116" s="28" t="e">
        <f t="shared" si="20"/>
        <v>#DIV/0!</v>
      </c>
      <c r="AA116" s="28" t="e">
        <f t="shared" si="16"/>
        <v>#DIV/0!</v>
      </c>
      <c r="AB116" s="28" t="e">
        <f t="shared" si="17"/>
        <v>#DIV/0!</v>
      </c>
      <c r="AC116" s="28" t="e">
        <f t="shared" ref="AC116:AD131" si="21">AC115*W116/W115</f>
        <v>#DIV/0!</v>
      </c>
      <c r="AD116" s="28" t="e">
        <f t="shared" si="21"/>
        <v>#DIV/0!</v>
      </c>
      <c r="AE116" s="28" t="e">
        <f t="shared" si="13"/>
        <v>#DIV/0!</v>
      </c>
    </row>
    <row r="117" spans="23:31" x14ac:dyDescent="0.3">
      <c r="W117" s="28" t="e">
        <f t="shared" si="11"/>
        <v>#DIV/0!</v>
      </c>
      <c r="X117" s="28" t="e">
        <f t="shared" si="12"/>
        <v>#DIV/0!</v>
      </c>
      <c r="Y117" s="28" t="e">
        <f t="shared" si="20"/>
        <v>#DIV/0!</v>
      </c>
      <c r="Z117" s="28" t="e">
        <f t="shared" si="20"/>
        <v>#DIV/0!</v>
      </c>
      <c r="AA117" s="28" t="e">
        <f t="shared" si="16"/>
        <v>#DIV/0!</v>
      </c>
      <c r="AB117" s="28" t="e">
        <f t="shared" si="17"/>
        <v>#DIV/0!</v>
      </c>
      <c r="AC117" s="28" t="e">
        <f t="shared" si="21"/>
        <v>#DIV/0!</v>
      </c>
      <c r="AD117" s="28" t="e">
        <f t="shared" si="21"/>
        <v>#DIV/0!</v>
      </c>
      <c r="AE117" s="28" t="e">
        <f t="shared" si="13"/>
        <v>#DIV/0!</v>
      </c>
    </row>
    <row r="118" spans="23:31" x14ac:dyDescent="0.3">
      <c r="W118" s="28" t="e">
        <f t="shared" si="11"/>
        <v>#DIV/0!</v>
      </c>
      <c r="X118" s="28" t="e">
        <f t="shared" si="12"/>
        <v>#DIV/0!</v>
      </c>
      <c r="Y118" s="28" t="e">
        <f t="shared" si="20"/>
        <v>#DIV/0!</v>
      </c>
      <c r="Z118" s="28" t="e">
        <f t="shared" si="20"/>
        <v>#DIV/0!</v>
      </c>
      <c r="AA118" s="28" t="e">
        <f t="shared" si="16"/>
        <v>#DIV/0!</v>
      </c>
      <c r="AB118" s="28" t="e">
        <f t="shared" si="17"/>
        <v>#DIV/0!</v>
      </c>
      <c r="AC118" s="28" t="e">
        <f t="shared" si="21"/>
        <v>#DIV/0!</v>
      </c>
      <c r="AD118" s="28" t="e">
        <f t="shared" si="21"/>
        <v>#DIV/0!</v>
      </c>
      <c r="AE118" s="28" t="e">
        <f t="shared" si="13"/>
        <v>#DIV/0!</v>
      </c>
    </row>
    <row r="119" spans="23:31" x14ac:dyDescent="0.3">
      <c r="W119" s="28" t="e">
        <f t="shared" si="11"/>
        <v>#DIV/0!</v>
      </c>
      <c r="X119" s="28" t="e">
        <f t="shared" si="12"/>
        <v>#DIV/0!</v>
      </c>
      <c r="Y119" s="28" t="e">
        <f t="shared" si="20"/>
        <v>#DIV/0!</v>
      </c>
      <c r="Z119" s="28" t="e">
        <f t="shared" si="20"/>
        <v>#DIV/0!</v>
      </c>
      <c r="AA119" s="28" t="e">
        <f t="shared" si="16"/>
        <v>#DIV/0!</v>
      </c>
      <c r="AB119" s="28" t="e">
        <f t="shared" si="17"/>
        <v>#DIV/0!</v>
      </c>
      <c r="AC119" s="28" t="e">
        <f t="shared" si="21"/>
        <v>#DIV/0!</v>
      </c>
      <c r="AD119" s="28" t="e">
        <f t="shared" si="21"/>
        <v>#DIV/0!</v>
      </c>
      <c r="AE119" s="28" t="e">
        <f t="shared" si="13"/>
        <v>#DIV/0!</v>
      </c>
    </row>
    <row r="120" spans="23:31" x14ac:dyDescent="0.3">
      <c r="W120" s="28" t="e">
        <f t="shared" si="11"/>
        <v>#DIV/0!</v>
      </c>
      <c r="X120" s="28" t="e">
        <f t="shared" si="12"/>
        <v>#DIV/0!</v>
      </c>
      <c r="Y120" s="28" t="e">
        <f t="shared" si="20"/>
        <v>#DIV/0!</v>
      </c>
      <c r="Z120" s="28" t="e">
        <f t="shared" si="20"/>
        <v>#DIV/0!</v>
      </c>
      <c r="AA120" s="28" t="e">
        <f t="shared" si="16"/>
        <v>#DIV/0!</v>
      </c>
      <c r="AB120" s="28" t="e">
        <f t="shared" si="17"/>
        <v>#DIV/0!</v>
      </c>
      <c r="AC120" s="28" t="e">
        <f t="shared" si="21"/>
        <v>#DIV/0!</v>
      </c>
      <c r="AD120" s="28" t="e">
        <f t="shared" si="21"/>
        <v>#DIV/0!</v>
      </c>
      <c r="AE120" s="28" t="e">
        <f t="shared" si="13"/>
        <v>#DIV/0!</v>
      </c>
    </row>
    <row r="121" spans="23:31" x14ac:dyDescent="0.3">
      <c r="W121" s="28" t="e">
        <f t="shared" si="11"/>
        <v>#DIV/0!</v>
      </c>
      <c r="X121" s="28" t="e">
        <f t="shared" si="12"/>
        <v>#DIV/0!</v>
      </c>
      <c r="Y121" s="28" t="e">
        <f t="shared" si="20"/>
        <v>#DIV/0!</v>
      </c>
      <c r="Z121" s="28" t="e">
        <f t="shared" si="20"/>
        <v>#DIV/0!</v>
      </c>
      <c r="AA121" s="28" t="e">
        <f t="shared" si="16"/>
        <v>#DIV/0!</v>
      </c>
      <c r="AB121" s="28" t="e">
        <f t="shared" si="17"/>
        <v>#DIV/0!</v>
      </c>
      <c r="AC121" s="28" t="e">
        <f t="shared" si="21"/>
        <v>#DIV/0!</v>
      </c>
      <c r="AD121" s="28" t="e">
        <f t="shared" si="21"/>
        <v>#DIV/0!</v>
      </c>
      <c r="AE121" s="28" t="e">
        <f t="shared" si="13"/>
        <v>#DIV/0!</v>
      </c>
    </row>
    <row r="122" spans="23:31" x14ac:dyDescent="0.3">
      <c r="W122" s="28" t="e">
        <f t="shared" si="11"/>
        <v>#DIV/0!</v>
      </c>
      <c r="X122" s="28" t="e">
        <f t="shared" si="12"/>
        <v>#DIV/0!</v>
      </c>
      <c r="Y122" s="28" t="e">
        <f t="shared" si="20"/>
        <v>#DIV/0!</v>
      </c>
      <c r="Z122" s="28" t="e">
        <f t="shared" si="20"/>
        <v>#DIV/0!</v>
      </c>
      <c r="AA122" s="28" t="e">
        <f t="shared" si="16"/>
        <v>#DIV/0!</v>
      </c>
      <c r="AB122" s="28" t="e">
        <f t="shared" si="17"/>
        <v>#DIV/0!</v>
      </c>
      <c r="AC122" s="28" t="e">
        <f t="shared" si="21"/>
        <v>#DIV/0!</v>
      </c>
      <c r="AD122" s="28" t="e">
        <f t="shared" si="21"/>
        <v>#DIV/0!</v>
      </c>
      <c r="AE122" s="28" t="e">
        <f t="shared" si="13"/>
        <v>#DIV/0!</v>
      </c>
    </row>
    <row r="123" spans="23:31" x14ac:dyDescent="0.3">
      <c r="W123" s="28" t="e">
        <f t="shared" si="11"/>
        <v>#DIV/0!</v>
      </c>
      <c r="X123" s="28" t="e">
        <f t="shared" si="12"/>
        <v>#DIV/0!</v>
      </c>
      <c r="Y123" s="28" t="e">
        <f t="shared" si="20"/>
        <v>#DIV/0!</v>
      </c>
      <c r="Z123" s="28" t="e">
        <f t="shared" si="20"/>
        <v>#DIV/0!</v>
      </c>
      <c r="AA123" s="28" t="e">
        <f t="shared" si="16"/>
        <v>#DIV/0!</v>
      </c>
      <c r="AB123" s="28" t="e">
        <f t="shared" si="17"/>
        <v>#DIV/0!</v>
      </c>
      <c r="AC123" s="28" t="e">
        <f t="shared" si="21"/>
        <v>#DIV/0!</v>
      </c>
      <c r="AD123" s="28" t="e">
        <f t="shared" si="21"/>
        <v>#DIV/0!</v>
      </c>
      <c r="AE123" s="28" t="e">
        <f t="shared" si="13"/>
        <v>#DIV/0!</v>
      </c>
    </row>
    <row r="124" spans="23:31" x14ac:dyDescent="0.3">
      <c r="W124" s="28" t="e">
        <f t="shared" si="11"/>
        <v>#DIV/0!</v>
      </c>
      <c r="X124" s="28" t="e">
        <f t="shared" si="12"/>
        <v>#DIV/0!</v>
      </c>
      <c r="Y124" s="28" t="e">
        <f t="shared" si="20"/>
        <v>#DIV/0!</v>
      </c>
      <c r="Z124" s="28" t="e">
        <f t="shared" si="20"/>
        <v>#DIV/0!</v>
      </c>
      <c r="AA124" s="28" t="e">
        <f t="shared" si="16"/>
        <v>#DIV/0!</v>
      </c>
      <c r="AB124" s="28" t="e">
        <f t="shared" si="17"/>
        <v>#DIV/0!</v>
      </c>
      <c r="AC124" s="28" t="e">
        <f t="shared" si="21"/>
        <v>#DIV/0!</v>
      </c>
      <c r="AD124" s="28" t="e">
        <f t="shared" si="21"/>
        <v>#DIV/0!</v>
      </c>
      <c r="AE124" s="28" t="e">
        <f t="shared" si="13"/>
        <v>#DIV/0!</v>
      </c>
    </row>
    <row r="125" spans="23:31" x14ac:dyDescent="0.3">
      <c r="W125" s="28" t="e">
        <f t="shared" si="11"/>
        <v>#DIV/0!</v>
      </c>
      <c r="X125" s="28" t="e">
        <f t="shared" si="12"/>
        <v>#DIV/0!</v>
      </c>
      <c r="Y125" s="28" t="e">
        <f t="shared" si="20"/>
        <v>#DIV/0!</v>
      </c>
      <c r="Z125" s="28" t="e">
        <f t="shared" si="20"/>
        <v>#DIV/0!</v>
      </c>
      <c r="AA125" s="28" t="e">
        <f t="shared" si="16"/>
        <v>#DIV/0!</v>
      </c>
      <c r="AB125" s="28" t="e">
        <f t="shared" si="17"/>
        <v>#DIV/0!</v>
      </c>
      <c r="AC125" s="28" t="e">
        <f t="shared" si="21"/>
        <v>#DIV/0!</v>
      </c>
      <c r="AD125" s="28" t="e">
        <f t="shared" si="21"/>
        <v>#DIV/0!</v>
      </c>
      <c r="AE125" s="28" t="e">
        <f t="shared" si="13"/>
        <v>#DIV/0!</v>
      </c>
    </row>
    <row r="126" spans="23:31" x14ac:dyDescent="0.3">
      <c r="W126" s="28" t="e">
        <f t="shared" si="11"/>
        <v>#DIV/0!</v>
      </c>
      <c r="X126" s="28" t="e">
        <f t="shared" si="12"/>
        <v>#DIV/0!</v>
      </c>
      <c r="Y126" s="28" t="e">
        <f t="shared" si="20"/>
        <v>#DIV/0!</v>
      </c>
      <c r="Z126" s="28" t="e">
        <f t="shared" si="20"/>
        <v>#DIV/0!</v>
      </c>
      <c r="AA126" s="28" t="e">
        <f t="shared" si="16"/>
        <v>#DIV/0!</v>
      </c>
      <c r="AB126" s="28" t="e">
        <f t="shared" si="17"/>
        <v>#DIV/0!</v>
      </c>
      <c r="AC126" s="28" t="e">
        <f t="shared" si="21"/>
        <v>#DIV/0!</v>
      </c>
      <c r="AD126" s="28" t="e">
        <f t="shared" si="21"/>
        <v>#DIV/0!</v>
      </c>
      <c r="AE126" s="28" t="e">
        <f t="shared" si="13"/>
        <v>#DIV/0!</v>
      </c>
    </row>
    <row r="127" spans="23:31" x14ac:dyDescent="0.3">
      <c r="W127" s="28" t="e">
        <f t="shared" si="11"/>
        <v>#DIV/0!</v>
      </c>
      <c r="X127" s="28" t="e">
        <f t="shared" si="12"/>
        <v>#DIV/0!</v>
      </c>
      <c r="Y127" s="28" t="e">
        <f t="shared" si="20"/>
        <v>#DIV/0!</v>
      </c>
      <c r="Z127" s="28" t="e">
        <f t="shared" si="20"/>
        <v>#DIV/0!</v>
      </c>
      <c r="AA127" s="28" t="e">
        <f t="shared" si="16"/>
        <v>#DIV/0!</v>
      </c>
      <c r="AB127" s="28" t="e">
        <f t="shared" si="17"/>
        <v>#DIV/0!</v>
      </c>
      <c r="AC127" s="28" t="e">
        <f t="shared" si="21"/>
        <v>#DIV/0!</v>
      </c>
      <c r="AD127" s="28" t="e">
        <f t="shared" si="21"/>
        <v>#DIV/0!</v>
      </c>
      <c r="AE127" s="28" t="e">
        <f t="shared" si="13"/>
        <v>#DIV/0!</v>
      </c>
    </row>
    <row r="128" spans="23:31" x14ac:dyDescent="0.3">
      <c r="W128" s="28" t="e">
        <f t="shared" si="11"/>
        <v>#DIV/0!</v>
      </c>
      <c r="X128" s="28" t="e">
        <f t="shared" si="12"/>
        <v>#DIV/0!</v>
      </c>
      <c r="Y128" s="28" t="e">
        <f t="shared" si="20"/>
        <v>#DIV/0!</v>
      </c>
      <c r="Z128" s="28" t="e">
        <f t="shared" si="20"/>
        <v>#DIV/0!</v>
      </c>
      <c r="AA128" s="28" t="e">
        <f t="shared" si="16"/>
        <v>#DIV/0!</v>
      </c>
      <c r="AB128" s="28" t="e">
        <f t="shared" si="17"/>
        <v>#DIV/0!</v>
      </c>
      <c r="AC128" s="28" t="e">
        <f t="shared" si="21"/>
        <v>#DIV/0!</v>
      </c>
      <c r="AD128" s="28" t="e">
        <f t="shared" si="21"/>
        <v>#DIV/0!</v>
      </c>
      <c r="AE128" s="28" t="e">
        <f t="shared" si="13"/>
        <v>#DIV/0!</v>
      </c>
    </row>
    <row r="129" spans="23:31" x14ac:dyDescent="0.3">
      <c r="W129" s="28" t="e">
        <f t="shared" si="11"/>
        <v>#DIV/0!</v>
      </c>
      <c r="X129" s="28" t="e">
        <f t="shared" si="12"/>
        <v>#DIV/0!</v>
      </c>
      <c r="Y129" s="28" t="e">
        <f t="shared" si="20"/>
        <v>#DIV/0!</v>
      </c>
      <c r="Z129" s="28" t="e">
        <f t="shared" si="20"/>
        <v>#DIV/0!</v>
      </c>
      <c r="AA129" s="28" t="e">
        <f t="shared" si="16"/>
        <v>#DIV/0!</v>
      </c>
      <c r="AB129" s="28" t="e">
        <f t="shared" si="17"/>
        <v>#DIV/0!</v>
      </c>
      <c r="AC129" s="28" t="e">
        <f t="shared" si="21"/>
        <v>#DIV/0!</v>
      </c>
      <c r="AD129" s="28" t="e">
        <f t="shared" si="21"/>
        <v>#DIV/0!</v>
      </c>
      <c r="AE129" s="28" t="e">
        <f t="shared" si="13"/>
        <v>#DIV/0!</v>
      </c>
    </row>
    <row r="130" spans="23:31" x14ac:dyDescent="0.3">
      <c r="W130" s="28" t="e">
        <f t="shared" si="11"/>
        <v>#DIV/0!</v>
      </c>
      <c r="X130" s="28" t="e">
        <f t="shared" si="12"/>
        <v>#DIV/0!</v>
      </c>
      <c r="Y130" s="28" t="e">
        <f t="shared" si="20"/>
        <v>#DIV/0!</v>
      </c>
      <c r="Z130" s="28" t="e">
        <f t="shared" si="20"/>
        <v>#DIV/0!</v>
      </c>
      <c r="AA130" s="28" t="e">
        <f t="shared" si="16"/>
        <v>#DIV/0!</v>
      </c>
      <c r="AB130" s="28" t="e">
        <f t="shared" si="17"/>
        <v>#DIV/0!</v>
      </c>
      <c r="AC130" s="28" t="e">
        <f t="shared" si="21"/>
        <v>#DIV/0!</v>
      </c>
      <c r="AD130" s="28" t="e">
        <f t="shared" si="21"/>
        <v>#DIV/0!</v>
      </c>
      <c r="AE130" s="28" t="e">
        <f t="shared" si="13"/>
        <v>#DIV/0!</v>
      </c>
    </row>
    <row r="131" spans="23:31" x14ac:dyDescent="0.3">
      <c r="W131" s="28" t="e">
        <f t="shared" ref="W131" si="22">T131/S131</f>
        <v>#DIV/0!</v>
      </c>
      <c r="X131" s="28" t="e">
        <f t="shared" ref="X131" si="23">V131/U131</f>
        <v>#DIV/0!</v>
      </c>
      <c r="Y131" s="28" t="e">
        <f t="shared" si="20"/>
        <v>#DIV/0!</v>
      </c>
      <c r="Z131" s="28" t="e">
        <f t="shared" si="20"/>
        <v>#DIV/0!</v>
      </c>
      <c r="AA131" s="28" t="e">
        <f t="shared" si="16"/>
        <v>#DIV/0!</v>
      </c>
      <c r="AB131" s="28" t="e">
        <f t="shared" si="17"/>
        <v>#DIV/0!</v>
      </c>
      <c r="AC131" s="28" t="e">
        <f t="shared" si="21"/>
        <v>#DIV/0!</v>
      </c>
      <c r="AD131" s="28" t="e">
        <f t="shared" si="21"/>
        <v>#DIV/0!</v>
      </c>
      <c r="AE131" s="28" t="e">
        <f t="shared" ref="AE131" si="24">AC131/AD131*1000</f>
        <v>#DIV/0!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60</vt:i4>
      </vt:variant>
      <vt:variant>
        <vt:lpstr>Charts</vt:lpstr>
      </vt:variant>
      <vt:variant>
        <vt:i4>40</vt:i4>
      </vt:variant>
      <vt:variant>
        <vt:lpstr>Named Ranges</vt:lpstr>
      </vt:variant>
      <vt:variant>
        <vt:i4>1</vt:i4>
      </vt:variant>
    </vt:vector>
  </HeadingPairs>
  <TitlesOfParts>
    <vt:vector size="101" baseType="lpstr">
      <vt:lpstr>index</vt:lpstr>
      <vt:lpstr>Table 1</vt:lpstr>
      <vt:lpstr>Table 1.1</vt:lpstr>
      <vt:lpstr>Table 1.2</vt:lpstr>
      <vt:lpstr>Data Fig 1.1</vt:lpstr>
      <vt:lpstr>Data Fig 1.2</vt:lpstr>
      <vt:lpstr>Data Fig 1.3</vt:lpstr>
      <vt:lpstr>Data Fig 1.4</vt:lpstr>
      <vt:lpstr>Data Fig 1.5</vt:lpstr>
      <vt:lpstr>Data Fig 1.6</vt:lpstr>
      <vt:lpstr>Data Fig 1.7</vt:lpstr>
      <vt:lpstr>Data Fig 1.8</vt:lpstr>
      <vt:lpstr>Data Fig 1.9</vt:lpstr>
      <vt:lpstr>Data Fig 1.10</vt:lpstr>
      <vt:lpstr>Data Fig 1.11</vt:lpstr>
      <vt:lpstr>Data Fig 1.12</vt:lpstr>
      <vt:lpstr>Data Fig 1.13</vt:lpstr>
      <vt:lpstr>Data Fig 1.14</vt:lpstr>
      <vt:lpstr>Data Fig 1.15</vt:lpstr>
      <vt:lpstr>Data Fig 1.16</vt:lpstr>
      <vt:lpstr>Table 2.1</vt:lpstr>
      <vt:lpstr>Table 2.2</vt:lpstr>
      <vt:lpstr>Table 2.3</vt:lpstr>
      <vt:lpstr>Table 2.4</vt:lpstr>
      <vt:lpstr>Table 2.5</vt:lpstr>
      <vt:lpstr>Table 2.6</vt:lpstr>
      <vt:lpstr>Table 2.7</vt:lpstr>
      <vt:lpstr>Table 2.8</vt:lpstr>
      <vt:lpstr>Table 2.9</vt:lpstr>
      <vt:lpstr>Table 2.10</vt:lpstr>
      <vt:lpstr>Table 2.11</vt:lpstr>
      <vt:lpstr>Table 2.12</vt:lpstr>
      <vt:lpstr>Table 2.13</vt:lpstr>
      <vt:lpstr>Table 2.14</vt:lpstr>
      <vt:lpstr>Data Fig 2.1</vt:lpstr>
      <vt:lpstr>Data Fig 2.2</vt:lpstr>
      <vt:lpstr>Data Fig 2.3</vt:lpstr>
      <vt:lpstr>Data Fig 2.4</vt:lpstr>
      <vt:lpstr>Data Fig 2.5</vt:lpstr>
      <vt:lpstr>Data Fig 2.6</vt:lpstr>
      <vt:lpstr>Data Fig 2.7</vt:lpstr>
      <vt:lpstr>Data Fig 2.8</vt:lpstr>
      <vt:lpstr>Data Fig 2.9</vt:lpstr>
      <vt:lpstr>Data Fig 2.10</vt:lpstr>
      <vt:lpstr>Data Fig 2.11</vt:lpstr>
      <vt:lpstr>Data Fig 2.12</vt:lpstr>
      <vt:lpstr>Data Fig 2.13</vt:lpstr>
      <vt:lpstr>Data Fig 2.14</vt:lpstr>
      <vt:lpstr>Data Fig 2.15</vt:lpstr>
      <vt:lpstr>Data Fig 2.16</vt:lpstr>
      <vt:lpstr>Data Fig 2.17</vt:lpstr>
      <vt:lpstr>Table 3.1 </vt:lpstr>
      <vt:lpstr>Table 3.2</vt:lpstr>
      <vt:lpstr>Data Fig 3.1</vt:lpstr>
      <vt:lpstr>Data Fig 3.2</vt:lpstr>
      <vt:lpstr>Data Fig 3.3</vt:lpstr>
      <vt:lpstr>Data Fig 3.4</vt:lpstr>
      <vt:lpstr>Data Fig 3.5</vt:lpstr>
      <vt:lpstr>Data Fig 3.6</vt:lpstr>
      <vt:lpstr>Data Fig 3.7</vt:lpstr>
      <vt:lpstr>Fig 1.1</vt:lpstr>
      <vt:lpstr>Fig 1.2</vt:lpstr>
      <vt:lpstr>Fig 1.3</vt:lpstr>
      <vt:lpstr>Fig 1.4</vt:lpstr>
      <vt:lpstr>Fig 1.5</vt:lpstr>
      <vt:lpstr>Fig 1.6</vt:lpstr>
      <vt:lpstr>Fig 1.7</vt:lpstr>
      <vt:lpstr>Fig 1.8</vt:lpstr>
      <vt:lpstr>Fig 1.9</vt:lpstr>
      <vt:lpstr>Fig 1.10</vt:lpstr>
      <vt:lpstr>Fig 1.11</vt:lpstr>
      <vt:lpstr>Fig.1.12</vt:lpstr>
      <vt:lpstr>Fig 1.13</vt:lpstr>
      <vt:lpstr>Fig 1.14</vt:lpstr>
      <vt:lpstr>Fig 1.15</vt:lpstr>
      <vt:lpstr>Fig 1.16</vt:lpstr>
      <vt:lpstr>Fig 2.1</vt:lpstr>
      <vt:lpstr>Fig 2.2</vt:lpstr>
      <vt:lpstr>Fig 2.3</vt:lpstr>
      <vt:lpstr>Fig 2.4</vt:lpstr>
      <vt:lpstr>Fig 2.5</vt:lpstr>
      <vt:lpstr>Fig 2.6</vt:lpstr>
      <vt:lpstr>Fig 2.7</vt:lpstr>
      <vt:lpstr>Fig 2.8</vt:lpstr>
      <vt:lpstr>Fig 2.9</vt:lpstr>
      <vt:lpstr>Fig 2.10</vt:lpstr>
      <vt:lpstr>Fig 2.11</vt:lpstr>
      <vt:lpstr>Fig 2.12</vt:lpstr>
      <vt:lpstr>Fig 2.13</vt:lpstr>
      <vt:lpstr>Fig 2.14</vt:lpstr>
      <vt:lpstr>Fig 2.15</vt:lpstr>
      <vt:lpstr>Fig 2.16</vt:lpstr>
      <vt:lpstr>Fig 2.17</vt:lpstr>
      <vt:lpstr>Fig 3.1</vt:lpstr>
      <vt:lpstr>Fig 3.2</vt:lpstr>
      <vt:lpstr>Fig 3.3</vt:lpstr>
      <vt:lpstr>Fig 3.4</vt:lpstr>
      <vt:lpstr>Fig 3.5</vt:lpstr>
      <vt:lpstr>Fig 3.6</vt:lpstr>
      <vt:lpstr>Fig 3.7</vt:lpstr>
      <vt:lpstr>'Table 2.5'!Print_Area</vt:lpstr>
    </vt:vector>
  </TitlesOfParts>
  <Company>Central Agencies Shared Services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Karam Shaar [TSY]</dc:creator>
  <cp:lastModifiedBy>Jaynia Steel [CASS]</cp:lastModifiedBy>
  <dcterms:created xsi:type="dcterms:W3CDTF">2018-05-15T00:09:34Z</dcterms:created>
  <dcterms:modified xsi:type="dcterms:W3CDTF">2018-05-15T06:56:05Z</dcterms:modified>
</cp:coreProperties>
</file>