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4.xml" ContentType="application/vnd.openxmlformats-officedocument.spreadsheetml.worksheet+xml"/>
  <Override PartName="/xl/chartsheets/sheet3.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4.xml" ContentType="application/vnd.openxmlformats-officedocument.spreadsheetml.chartsheet+xml"/>
  <Override PartName="/xl/worksheets/sheet7.xml" ContentType="application/vnd.openxmlformats-officedocument.spreadsheetml.worksheet+xml"/>
  <Override PartName="/xl/chartsheets/sheet5.xml" ContentType="application/vnd.openxmlformats-officedocument.spreadsheetml.chartsheet+xml"/>
  <Override PartName="/xl/worksheets/sheet8.xml" ContentType="application/vnd.openxmlformats-officedocument.spreadsheetml.worksheet+xml"/>
  <Override PartName="/xl/chartsheets/sheet6.xml" ContentType="application/vnd.openxmlformats-officedocument.spreadsheetml.chartsheet+xml"/>
  <Override PartName="/xl/worksheets/sheet9.xml" ContentType="application/vnd.openxmlformats-officedocument.spreadsheetml.worksheet+xml"/>
  <Override PartName="/xl/chartsheets/sheet7.xml" ContentType="application/vnd.openxmlformats-officedocument.spreadsheetml.chartsheet+xml"/>
  <Override PartName="/xl/worksheets/sheet10.xml" ContentType="application/vnd.openxmlformats-officedocument.spreadsheetml.worksheet+xml"/>
  <Override PartName="/xl/chartsheets/sheet8.xml" ContentType="application/vnd.openxmlformats-officedocument.spreadsheetml.chartsheet+xml"/>
  <Override PartName="/xl/worksheets/sheet11.xml" ContentType="application/vnd.openxmlformats-officedocument.spreadsheetml.worksheet+xml"/>
  <Override PartName="/xl/chartsheets/sheet9.xml" ContentType="application/vnd.openxmlformats-officedocument.spreadsheetml.chartsheet+xml"/>
  <Override PartName="/xl/worksheets/sheet12.xml" ContentType="application/vnd.openxmlformats-officedocument.spreadsheetml.worksheet+xml"/>
  <Override PartName="/xl/chartsheets/sheet10.xml" ContentType="application/vnd.openxmlformats-officedocument.spreadsheetml.chartsheet+xml"/>
  <Override PartName="/xl/worksheets/sheet13.xml" ContentType="application/vnd.openxmlformats-officedocument.spreadsheetml.worksheet+xml"/>
  <Override PartName="/xl/chartsheets/sheet11.xml" ContentType="application/vnd.openxmlformats-officedocument.spreadsheetml.chartsheet+xml"/>
  <Override PartName="/xl/worksheets/sheet14.xml" ContentType="application/vnd.openxmlformats-officedocument.spreadsheetml.worksheet+xml"/>
  <Override PartName="/xl/chartsheets/sheet12.xml" ContentType="application/vnd.openxmlformats-officedocument.spreadsheetml.chartsheet+xml"/>
  <Override PartName="/xl/worksheets/sheet15.xml" ContentType="application/vnd.openxmlformats-officedocument.spreadsheetml.worksheet+xml"/>
  <Override PartName="/xl/chartsheets/sheet13.xml" ContentType="application/vnd.openxmlformats-officedocument.spreadsheetml.chartsheet+xml"/>
  <Override PartName="/xl/worksheets/sheet16.xml" ContentType="application/vnd.openxmlformats-officedocument.spreadsheetml.worksheet+xml"/>
  <Override PartName="/xl/chartsheets/sheet14.xml" ContentType="application/vnd.openxmlformats-officedocument.spreadsheetml.chartsheet+xml"/>
  <Override PartName="/xl/worksheets/sheet17.xml" ContentType="application/vnd.openxmlformats-officedocument.spreadsheetml.worksheet+xml"/>
  <Override PartName="/xl/chartsheets/sheet15.xml" ContentType="application/vnd.openxmlformats-officedocument.spreadsheetml.chartsheet+xml"/>
  <Override PartName="/xl/worksheets/sheet18.xml" ContentType="application/vnd.openxmlformats-officedocument.spreadsheetml.worksheet+xml"/>
  <Override PartName="/xl/chartsheets/sheet16.xml" ContentType="application/vnd.openxmlformats-officedocument.spreadsheetml.chartsheet+xml"/>
  <Override PartName="/xl/worksheets/sheet19.xml" ContentType="application/vnd.openxmlformats-officedocument.spreadsheetml.worksheet+xml"/>
  <Override PartName="/xl/worksheets/sheet20.xml" ContentType="application/vnd.openxmlformats-officedocument.spreadsheetml.worksheet+xml"/>
  <Override PartName="/xl/chartsheets/sheet17.xml" ContentType="application/vnd.openxmlformats-officedocument.spreadsheetml.chartsheet+xml"/>
  <Override PartName="/xl/worksheets/sheet21.xml" ContentType="application/vnd.openxmlformats-officedocument.spreadsheetml.worksheet+xml"/>
  <Override PartName="/xl/chartsheets/sheet18.xml" ContentType="application/vnd.openxmlformats-officedocument.spreadsheetml.chartsheet+xml"/>
  <Override PartName="/xl/worksheets/sheet22.xml" ContentType="application/vnd.openxmlformats-officedocument.spreadsheetml.worksheet+xml"/>
  <Override PartName="/xl/chartsheets/sheet19.xml" ContentType="application/vnd.openxmlformats-officedocument.spreadsheetml.chartsheet+xml"/>
  <Override PartName="/xl/worksheets/sheet23.xml" ContentType="application/vnd.openxmlformats-officedocument.spreadsheetml.worksheet+xml"/>
  <Override PartName="/xl/chartsheets/sheet20.xml" ContentType="application/vnd.openxmlformats-officedocument.spreadsheetml.chartsheet+xml"/>
  <Override PartName="/xl/worksheets/sheet24.xml" ContentType="application/vnd.openxmlformats-officedocument.spreadsheetml.worksheet+xml"/>
  <Override PartName="/xl/chartsheets/sheet21.xml" ContentType="application/vnd.openxmlformats-officedocument.spreadsheetml.chartsheet+xml"/>
  <Override PartName="/xl/worksheets/sheet25.xml" ContentType="application/vnd.openxmlformats-officedocument.spreadsheetml.worksheet+xml"/>
  <Override PartName="/xl/chartsheets/sheet22.xml" ContentType="application/vnd.openxmlformats-officedocument.spreadsheetml.chartsheet+xml"/>
  <Override PartName="/xl/worksheets/sheet26.xml" ContentType="application/vnd.openxmlformats-officedocument.spreadsheetml.worksheet+xml"/>
  <Override PartName="/xl/chartsheets/sheet23.xml" ContentType="application/vnd.openxmlformats-officedocument.spreadsheetml.chartsheet+xml"/>
  <Override PartName="/xl/worksheets/sheet27.xml" ContentType="application/vnd.openxmlformats-officedocument.spreadsheetml.worksheet+xml"/>
  <Override PartName="/xl/chartsheets/sheet24.xml" ContentType="application/vnd.openxmlformats-officedocument.spreadsheetml.chartsheet+xml"/>
  <Override PartName="/xl/worksheets/sheet28.xml" ContentType="application/vnd.openxmlformats-officedocument.spreadsheetml.worksheet+xml"/>
  <Override PartName="/xl/chartsheets/sheet25.xml" ContentType="application/vnd.openxmlformats-officedocument.spreadsheetml.chartsheet+xml"/>
  <Override PartName="/xl/worksheets/sheet29.xml" ContentType="application/vnd.openxmlformats-officedocument.spreadsheetml.worksheet+xml"/>
  <Override PartName="/xl/chartsheets/sheet26.xml" ContentType="application/vnd.openxmlformats-officedocument.spreadsheetml.chartsheet+xml"/>
  <Override PartName="/xl/worksheets/sheet30.xml" ContentType="application/vnd.openxmlformats-officedocument.spreadsheetml.worksheet+xml"/>
  <Override PartName="/xl/chartsheets/sheet27.xml" ContentType="application/vnd.openxmlformats-officedocument.spreadsheetml.chartsheet+xml"/>
  <Override PartName="/xl/worksheets/sheet31.xml" ContentType="application/vnd.openxmlformats-officedocument.spreadsheetml.worksheet+xml"/>
  <Override PartName="/xl/chartsheets/sheet28.xml" ContentType="application/vnd.openxmlformats-officedocument.spreadsheetml.chartsheet+xml"/>
  <Override PartName="/xl/worksheets/sheet32.xml" ContentType="application/vnd.openxmlformats-officedocument.spreadsheetml.worksheet+xml"/>
  <Override PartName="/xl/chartsheets/sheet29.xml" ContentType="application/vnd.openxmlformats-officedocument.spreadsheetml.chartsheet+xml"/>
  <Override PartName="/xl/worksheets/sheet33.xml" ContentType="application/vnd.openxmlformats-officedocument.spreadsheetml.worksheet+xml"/>
  <Override PartName="/xl/chartsheets/sheet30.xml" ContentType="application/vnd.openxmlformats-officedocument.spreadsheetml.chartsheet+xml"/>
  <Override PartName="/xl/worksheets/sheet34.xml" ContentType="application/vnd.openxmlformats-officedocument.spreadsheetml.worksheet+xml"/>
  <Override PartName="/xl/chartsheets/sheet31.xml" ContentType="application/vnd.openxmlformats-officedocument.spreadsheetml.chartsheet+xml"/>
  <Override PartName="/xl/worksheets/sheet35.xml" ContentType="application/vnd.openxmlformats-officedocument.spreadsheetml.worksheet+xml"/>
  <Override PartName="/xl/chartsheets/sheet32.xml" ContentType="application/vnd.openxmlformats-officedocument.spreadsheetml.chartsheet+xml"/>
  <Override PartName="/xl/worksheets/sheet36.xml" ContentType="application/vnd.openxmlformats-officedocument.spreadsheetml.worksheet+xml"/>
  <Override PartName="/xl/chartsheets/sheet33.xml" ContentType="application/vnd.openxmlformats-officedocument.spreadsheetml.chartsheet+xml"/>
  <Override PartName="/xl/worksheets/sheet37.xml" ContentType="application/vnd.openxmlformats-officedocument.spreadsheetml.worksheet+xml"/>
  <Override PartName="/xl/chartsheets/sheet34.xml" ContentType="application/vnd.openxmlformats-officedocument.spreadsheetml.chartsheet+xml"/>
  <Override PartName="/xl/worksheets/sheet38.xml" ContentType="application/vnd.openxmlformats-officedocument.spreadsheetml.worksheet+xml"/>
  <Override PartName="/xl/chartsheets/sheet35.xml" ContentType="application/vnd.openxmlformats-officedocument.spreadsheetml.chartsheet+xml"/>
  <Override PartName="/xl/worksheets/sheet39.xml" ContentType="application/vnd.openxmlformats-officedocument.spreadsheetml.worksheet+xml"/>
  <Override PartName="/xl/chartsheets/sheet36.xml" ContentType="application/vnd.openxmlformats-officedocument.spreadsheetml.chartsheet+xml"/>
  <Override PartName="/xl/worksheets/sheet40.xml" ContentType="application/vnd.openxmlformats-officedocument.spreadsheetml.worksheet+xml"/>
  <Override PartName="/xl/chartsheets/sheet37.xml" ContentType="application/vnd.openxmlformats-officedocument.spreadsheetml.chart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7.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8.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9.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10.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11.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12.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3.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charts/chart14.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15.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16.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17.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18.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19.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20.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21.xml" ContentType="application/vnd.openxmlformats-officedocument.drawingml.chart+xml"/>
  <Override PartName="/xl/drawings/drawing43.xml" ContentType="application/vnd.openxmlformats-officedocument.drawingml.chartshapes+xml"/>
  <Override PartName="/xl/drawings/drawing44.xml" ContentType="application/vnd.openxmlformats-officedocument.drawing+xml"/>
  <Override PartName="/xl/charts/chart22.xml" ContentType="application/vnd.openxmlformats-officedocument.drawingml.chart+xml"/>
  <Override PartName="/xl/drawings/drawing45.xml" ContentType="application/vnd.openxmlformats-officedocument.drawingml.chartshapes+xml"/>
  <Override PartName="/xl/drawings/drawing46.xml" ContentType="application/vnd.openxmlformats-officedocument.drawing+xml"/>
  <Override PartName="/xl/charts/chart23.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24.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25.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2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charts/chart27.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2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charts/chart29.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30.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31.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32.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33.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34.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9.xml" ContentType="application/vnd.openxmlformats-officedocument.drawing+xml"/>
  <Override PartName="/xl/charts/chart35.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charts/chart3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2.xml" ContentType="application/vnd.openxmlformats-officedocument.drawingml.chartshapes+xml"/>
  <Override PartName="/xl/drawings/drawing73.xml" ContentType="application/vnd.openxmlformats-officedocument.drawing+xml"/>
  <Override PartName="/xl/charts/chart3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charts/chart38.xml" ContentType="application/vnd.openxmlformats-officedocument.drawingml.chart+xml"/>
  <Override PartName="/xl/charts/style8.xml" ContentType="application/vnd.ms-office.chartstyle+xml"/>
  <Override PartName="/xl/charts/colors8.xml" ContentType="application/vnd.ms-office.chartcolorstyle+xml"/>
  <Override PartName="/xl/charts/chart3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66925"/>
  <mc:AlternateContent xmlns:mc="http://schemas.openxmlformats.org/markup-compatibility/2006">
    <mc:Choice Requires="x15">
      <x15ac:absPath xmlns:x15ac="http://schemas.microsoft.com/office/spreadsheetml/2010/11/ac" url="P:\TSY\WIP2024\TSY850_Budget 2024\B.3 BEFU\Web\"/>
    </mc:Choice>
  </mc:AlternateContent>
  <xr:revisionPtr revIDLastSave="0" documentId="13_ncr:1_{F2696F13-5D6A-4C4A-946D-F0D8139A1B02}" xr6:coauthVersionLast="47" xr6:coauthVersionMax="47" xr10:uidLastSave="{00000000-0000-0000-0000-000000000000}"/>
  <bookViews>
    <workbookView xWindow="28680" yWindow="-120" windowWidth="29040" windowHeight="15840" tabRatio="942" xr2:uid="{6424FA0E-4ED7-48F4-A226-574CCEA7872C}"/>
  </bookViews>
  <sheets>
    <sheet name="Index" sheetId="151" r:id="rId1"/>
    <sheet name="Executive Summary Table" sheetId="147" r:id="rId2"/>
    <sheet name="Data 1" sheetId="148" r:id="rId3"/>
    <sheet name="Figure 1" sheetId="149" r:id="rId4"/>
    <sheet name="Fig 1.1" sheetId="97" r:id="rId5"/>
    <sheet name="Data 1.1" sheetId="98" r:id="rId6"/>
    <sheet name="Fig 1.2" sheetId="107" r:id="rId7"/>
    <sheet name="Data 1.2" sheetId="108" r:id="rId8"/>
    <sheet name="Table 1.1" sheetId="8" r:id="rId9"/>
    <sheet name="Fig 1.3" sheetId="142" r:id="rId10"/>
    <sheet name="Data 1.3" sheetId="141" r:id="rId11"/>
    <sheet name="Fig 1.4" sheetId="105" r:id="rId12"/>
    <sheet name="Data 1.4" sheetId="106" r:id="rId13"/>
    <sheet name="Fig 1.5" sheetId="95" r:id="rId14"/>
    <sheet name="Data 1.5" sheetId="96" r:id="rId15"/>
    <sheet name="Fig 1.6" sheetId="111" r:id="rId16"/>
    <sheet name="Data 1.6" sheetId="112" r:id="rId17"/>
    <sheet name="Fig 1.7" sheetId="113" r:id="rId18"/>
    <sheet name="Data 1.7" sheetId="114" r:id="rId19"/>
    <sheet name="Fig 1.8" sheetId="145" r:id="rId20"/>
    <sheet name="Data 1.8" sheetId="146" r:id="rId21"/>
    <sheet name="Fig 1.9" sheetId="130" r:id="rId22"/>
    <sheet name="Data 1.9" sheetId="131" r:id="rId23"/>
    <sheet name="Fig 1.10" sheetId="128" r:id="rId24"/>
    <sheet name="Data 1.10" sheetId="129" r:id="rId25"/>
    <sheet name="Fig 1.11" sheetId="134" r:id="rId26"/>
    <sheet name="Data 1.11" sheetId="135" r:id="rId27"/>
    <sheet name="Fig 1.12" sheetId="101" r:id="rId28"/>
    <sheet name="Data 1.12" sheetId="102" r:id="rId29"/>
    <sheet name="Fig 1.13" sheetId="119" r:id="rId30"/>
    <sheet name="Data 1.13" sheetId="120" r:id="rId31"/>
    <sheet name="Fig 1.14" sheetId="123" r:id="rId32"/>
    <sheet name="Data 1.14" sheetId="124" r:id="rId33"/>
    <sheet name="Fig 1.15" sheetId="125" r:id="rId34"/>
    <sheet name="Data 1.15" sheetId="126" r:id="rId35"/>
    <sheet name="Table 1.2" sheetId="86" r:id="rId36"/>
    <sheet name="Fig 1.16" sheetId="143" r:id="rId37"/>
    <sheet name="Data 1.16" sheetId="144" r:id="rId38"/>
    <sheet name="Fig 1.17" sheetId="121" r:id="rId39"/>
    <sheet name="Data 1.17" sheetId="122" r:id="rId40"/>
    <sheet name="Fig 2.1" sheetId="152" r:id="rId41"/>
    <sheet name="Data 2.1" sheetId="153" r:id="rId42"/>
    <sheet name="Fig 2.2" sheetId="154" r:id="rId43"/>
    <sheet name="Data 2.2" sheetId="155" r:id="rId44"/>
    <sheet name="Fig 2.3" sheetId="156" r:id="rId45"/>
    <sheet name="Data 2.3" sheetId="157" r:id="rId46"/>
    <sheet name="Fig 2.4" sheetId="158" r:id="rId47"/>
    <sheet name="Data 2.4" sheetId="159" r:id="rId48"/>
    <sheet name="Fig 2.5" sheetId="160" r:id="rId49"/>
    <sheet name="Data 2.5" sheetId="161" r:id="rId50"/>
    <sheet name="Fig 2.6" sheetId="162" r:id="rId51"/>
    <sheet name="Data 2.6" sheetId="163" r:id="rId52"/>
    <sheet name="Fig 2.7" sheetId="164" r:id="rId53"/>
    <sheet name="Data 2.7" sheetId="165" r:id="rId54"/>
    <sheet name="Fig 2.8" sheetId="166" r:id="rId55"/>
    <sheet name="Data 2.8" sheetId="167" r:id="rId56"/>
    <sheet name="Fig 2.9" sheetId="168" r:id="rId57"/>
    <sheet name="Data 2.9" sheetId="169" r:id="rId58"/>
    <sheet name="Fig 2.10" sheetId="212" r:id="rId59"/>
    <sheet name="Data Fig 2.10" sheetId="213" r:id="rId60"/>
    <sheet name="Fig 2.11" sheetId="172" r:id="rId61"/>
    <sheet name="Data 2.11" sheetId="173" r:id="rId62"/>
    <sheet name="Fig 2.12" sheetId="174" r:id="rId63"/>
    <sheet name="Data 2.12" sheetId="175" r:id="rId64"/>
    <sheet name="Fig 2.13" sheetId="176" r:id="rId65"/>
    <sheet name="Data 2.13" sheetId="177" r:id="rId66"/>
    <sheet name="Fig 2.14" sheetId="178" r:id="rId67"/>
    <sheet name="Data 2.14" sheetId="179" r:id="rId68"/>
    <sheet name="Fig 2.15" sheetId="180" r:id="rId69"/>
    <sheet name="Data 2.15" sheetId="181" r:id="rId70"/>
    <sheet name="Fig 2.16" sheetId="200" r:id="rId71"/>
    <sheet name="Data 2.16" sheetId="201" r:id="rId72"/>
    <sheet name="Fig 2.17" sheetId="182" r:id="rId73"/>
    <sheet name="Data 2.17" sheetId="183" r:id="rId74"/>
    <sheet name="Fig 2.18" sheetId="209" r:id="rId75"/>
    <sheet name="Data 2.18" sheetId="205" r:id="rId76"/>
    <sheet name="Fig 2.19" sheetId="207" r:id="rId77"/>
    <sheet name="Data 2.19" sheetId="206" r:id="rId78"/>
    <sheet name="Table 2. 1" sheetId="184" r:id="rId79"/>
    <sheet name="Table 2.2" sheetId="185" r:id="rId80"/>
    <sheet name="Table 2.3" sheetId="186" r:id="rId81"/>
    <sheet name="Table 2.4" sheetId="187" r:id="rId82"/>
    <sheet name="Table 2.5 " sheetId="188" r:id="rId83"/>
    <sheet name="Table 2.6" sheetId="189" r:id="rId84"/>
    <sheet name="Table 2.7" sheetId="190" r:id="rId85"/>
    <sheet name="Table 2.8 " sheetId="191" r:id="rId86"/>
    <sheet name="Table 2.9" sheetId="192" r:id="rId87"/>
    <sheet name="Table 2.10" sheetId="193" r:id="rId88"/>
    <sheet name="Table 2.11" sheetId="194" r:id="rId89"/>
    <sheet name="Table 2.12" sheetId="195" r:id="rId90"/>
    <sheet name="Table 2.13 " sheetId="196" r:id="rId91"/>
    <sheet name="Table 2.14" sheetId="197" r:id="rId92"/>
    <sheet name="Table 2.15" sheetId="198" r:id="rId93"/>
    <sheet name="Table 4.1" sheetId="199" r:id="rId94"/>
    <sheet name="Fiscal Time Series" sheetId="211" r:id="rId95"/>
    <sheet name="Economic Time Series" sheetId="85" r:id="rId96"/>
  </sheets>
  <externalReferences>
    <externalReference r:id="rId97"/>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516</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LX1.INC">#REF!</definedName>
    <definedName name="_DLX2.INC">#REF!</definedName>
    <definedName name="_DLX3.INC">#REF!</definedName>
    <definedName name="_Regression_Int" hidden="1">1</definedName>
    <definedName name="a" localSheetId="55" hidden="1">{"DSBT",#N/A,FALSE,"DSBT";"CASHPAY",#N/A,FALSE,"CASHPAY"}</definedName>
    <definedName name="a" localSheetId="94">#REF!</definedName>
    <definedName name="a" localSheetId="0" hidden="1">{"DSBT",#N/A,FALSE,"DSBT";"CASHPAY",#N/A,FALSE,"CASHPAY"}</definedName>
    <definedName name="a" localSheetId="8" hidden="1">{"DSBT",#N/A,FALSE,"DSBT";"CASHPAY",#N/A,FALSE,"CASHPAY"}</definedName>
    <definedName name="a" localSheetId="35" hidden="1">{"DSBT",#N/A,FALSE,"DSBT";"CASHPAY",#N/A,FALSE,"CASHPAY"}</definedName>
    <definedName name="a" localSheetId="90" hidden="1">{"DSBT",#N/A,FALSE,"DSBT";"CASHPAY",#N/A,FALSE,"CASHPAY"}</definedName>
    <definedName name="a" localSheetId="80">#REF!</definedName>
    <definedName name="a" localSheetId="81">#REF!</definedName>
    <definedName name="a" localSheetId="85">#REF!</definedName>
    <definedName name="a" localSheetId="93">#REF!</definedName>
    <definedName name="a" hidden="1">{"DSBT",#N/A,FALSE,"DSBT";"CASHPAY",#N/A,FALSE,"CASHPAY"}</definedName>
    <definedName name="aa" localSheetId="55" hidden="1">{"DSBT",#N/A,FALSE,"DSBT";"CASHPAY",#N/A,FALSE,"CASHPAY"}</definedName>
    <definedName name="aa" localSheetId="94" hidden="1">{"DSBT",#N/A,FALSE,"DSBT";"CASHPAY",#N/A,FALSE,"CASHPAY"}</definedName>
    <definedName name="aa" localSheetId="0" hidden="1">{"DSBT",#N/A,FALSE,"DSBT";"CASHPAY",#N/A,FALSE,"CASHPAY"}</definedName>
    <definedName name="aa" localSheetId="8" hidden="1">{"DSBT",#N/A,FALSE,"DSBT";"CASHPAY",#N/A,FALSE,"CASHPAY"}</definedName>
    <definedName name="aa" localSheetId="35" hidden="1">{"DSBT",#N/A,FALSE,"DSBT";"CASHPAY",#N/A,FALSE,"CASHPAY"}</definedName>
    <definedName name="aa" localSheetId="90" hidden="1">{"DSBT",#N/A,FALSE,"DSBT";"CASHPAY",#N/A,FALSE,"CASHPAY"}</definedName>
    <definedName name="aa" localSheetId="79" hidden="1">{"DSBT",#N/A,FALSE,"DSBT";"CASHPAY",#N/A,FALSE,"CASHPAY"}</definedName>
    <definedName name="aa" localSheetId="93" hidden="1">{"DSBT",#N/A,FALSE,"DSBT";"CASHPAY",#N/A,FALSE,"CASHPAY"}</definedName>
    <definedName name="aa" hidden="1">{"DSBT",#N/A,FALSE,"DSBT";"CASHPAY",#N/A,FALSE,"CASHPAY"}</definedName>
    <definedName name="aaaa" localSheetId="94" hidden="1">{"DSBT",#N/A,FALSE,"DSBT";"CASHPAY",#N/A,FALSE,"CASHPAY"}</definedName>
    <definedName name="aaaa" localSheetId="0" hidden="1">{"DSBT",#N/A,FALSE,"DSBT";"CASHPAY",#N/A,FALSE,"CASHPAY"}</definedName>
    <definedName name="aaaa" localSheetId="8" hidden="1">{"DSBT",#N/A,FALSE,"DSBT";"CASHPAY",#N/A,FALSE,"CASHPAY"}</definedName>
    <definedName name="aaaa" localSheetId="35" hidden="1">{"DSBT",#N/A,FALSE,"DSBT";"CASHPAY",#N/A,FALSE,"CASHPAY"}</definedName>
    <definedName name="aaaa" localSheetId="90" hidden="1">{"DSBT",#N/A,FALSE,"DSBT";"CASHPAY",#N/A,FALSE,"CASHPAY"}</definedName>
    <definedName name="aaaa" localSheetId="79" hidden="1">{"DSBT",#N/A,FALSE,"DSBT";"CASHPAY",#N/A,FALSE,"CASHPAY"}</definedName>
    <definedName name="aaaa" localSheetId="93" hidden="1">{"DSBT",#N/A,FALSE,"DSBT";"CASHPAY",#N/A,FALSE,"CASHPAY"}</definedName>
    <definedName name="aaaa" hidden="1">{"DSBT",#N/A,FALSE,"DSBT";"CASHPAY",#N/A,FALSE,"CASHPAY"}</definedName>
    <definedName name="ab" localSheetId="94" hidden="1">{"DSBT",#N/A,FALSE,"DSBT";"CASHPAY",#N/A,FALSE,"CASHPAY"}</definedName>
    <definedName name="ab" localSheetId="0" hidden="1">{"DSBT",#N/A,FALSE,"DSBT";"CASHPAY",#N/A,FALSE,"CASHPAY"}</definedName>
    <definedName name="ab" localSheetId="8" hidden="1">{"DSBT",#N/A,FALSE,"DSBT";"CASHPAY",#N/A,FALSE,"CASHPAY"}</definedName>
    <definedName name="ab" localSheetId="35" hidden="1">{"DSBT",#N/A,FALSE,"DSBT";"CASHPAY",#N/A,FALSE,"CASHPAY"}</definedName>
    <definedName name="ab" localSheetId="90" hidden="1">{"DSBT",#N/A,FALSE,"DSBT";"CASHPAY",#N/A,FALSE,"CASHPAY"}</definedName>
    <definedName name="ab" localSheetId="79" hidden="1">{"DSBT",#N/A,FALSE,"DSBT";"CASHPAY",#N/A,FALSE,"CASHPAY"}</definedName>
    <definedName name="ab" localSheetId="93" hidden="1">{"DSBT",#N/A,FALSE,"DSBT";"CASHPAY",#N/A,FALSE,"CASHPAY"}</definedName>
    <definedName name="ab" hidden="1">{"DSBT",#N/A,FALSE,"DSBT";"CASHPAY",#N/A,FALSE,"CASHPAY"}</definedName>
    <definedName name="adsf" localSheetId="55" hidden="1">{"ESTIMATES",#N/A,FALSE,"CASH"}</definedName>
    <definedName name="adsf" localSheetId="94" hidden="1">{"ESTIMATES",#N/A,FALSE,"CASH"}</definedName>
    <definedName name="adsf" localSheetId="0" hidden="1">{"ESTIMATES",#N/A,FALSE,"CASH"}</definedName>
    <definedName name="adsf" localSheetId="8" hidden="1">{"ESTIMATES",#N/A,FALSE,"CASH"}</definedName>
    <definedName name="adsf" localSheetId="35" hidden="1">{"ESTIMATES",#N/A,FALSE,"CASH"}</definedName>
    <definedName name="adsf" localSheetId="90" hidden="1">{"ESTIMATES",#N/A,FALSE,"CASH"}</definedName>
    <definedName name="adsf" localSheetId="79" hidden="1">{"ESTIMATES",#N/A,FALSE,"CASH"}</definedName>
    <definedName name="adsf" localSheetId="93" hidden="1">{"ESTIMATES",#N/A,FALSE,"CASH"}</definedName>
    <definedName name="adsf" hidden="1">{"ESTIMATES",#N/A,FALSE,"CASH"}</definedName>
    <definedName name="af" localSheetId="55" hidden="1">{"CASH BALANCING",#N/A,FALSE,"CASH";"CASH REPORT",#N/A,FALSE,"CASH"}</definedName>
    <definedName name="af" localSheetId="94" hidden="1">{"CASH BALANCING",#N/A,FALSE,"CASH";"CASH REPORT",#N/A,FALSE,"CASH"}</definedName>
    <definedName name="af" localSheetId="0" hidden="1">{"CASH BALANCING",#N/A,FALSE,"CASH";"CASH REPORT",#N/A,FALSE,"CASH"}</definedName>
    <definedName name="af" localSheetId="8" hidden="1">{"CASH BALANCING",#N/A,FALSE,"CASH";"CASH REPORT",#N/A,FALSE,"CASH"}</definedName>
    <definedName name="af" localSheetId="35" hidden="1">{"CASH BALANCING",#N/A,FALSE,"CASH";"CASH REPORT",#N/A,FALSE,"CASH"}</definedName>
    <definedName name="af" localSheetId="90" hidden="1">{"CASH BALANCING",#N/A,FALSE,"CASH";"CASH REPORT",#N/A,FALSE,"CASH"}</definedName>
    <definedName name="af" localSheetId="79" hidden="1">{"CASH BALANCING",#N/A,FALSE,"CASH";"CASH REPORT",#N/A,FALSE,"CASH"}</definedName>
    <definedName name="af" localSheetId="93" hidden="1">{"CASH BALANCING",#N/A,FALSE,"CASH";"CASH REPORT",#N/A,FALSE,"CASH"}</definedName>
    <definedName name="af" hidden="1">{"CASH BALANCING",#N/A,FALSE,"CASH";"CASH REPORT",#N/A,FALSE,"CASH"}</definedName>
    <definedName name="allCountries" localSheetId="94">#REF!</definedName>
    <definedName name="allCountries" localSheetId="90">#REF!</definedName>
    <definedName name="allCountries" localSheetId="79">#REF!</definedName>
    <definedName name="allCountries" localSheetId="93">#REF!</definedName>
    <definedName name="allCountries">#REF!</definedName>
    <definedName name="alldata" localSheetId="94">OFFSET(#REF!,0,0,COUNTA(#REF!),157)</definedName>
    <definedName name="alldata" localSheetId="90">OFFSET(#REF!,0,0,COUNTA(#REF!),157)</definedName>
    <definedName name="alldata" localSheetId="79">OFFSET(#REF!,0,0,COUNTA(#REF!),157)</definedName>
    <definedName name="alldata" localSheetId="93">OFFSET(#REF!,0,0,COUNTA(#REF!),157)</definedName>
    <definedName name="alldata">OFFSET(#REF!,0,0,COUNTA(#REF!),157)</definedName>
    <definedName name="Annex_A" localSheetId="55">#REF!</definedName>
    <definedName name="Annex_A" localSheetId="94">#REF!</definedName>
    <definedName name="Annex_A" localSheetId="0">#REF!</definedName>
    <definedName name="Annex_A" localSheetId="8">#REF!</definedName>
    <definedName name="Annex_A" localSheetId="35">#REF!</definedName>
    <definedName name="Annex_A" localSheetId="90">#REF!</definedName>
    <definedName name="Annex_A" localSheetId="79">#REF!</definedName>
    <definedName name="Annex_A" localSheetId="80">#REF!</definedName>
    <definedName name="Annex_A" localSheetId="81">#REF!</definedName>
    <definedName name="Annex_A" localSheetId="85">#REF!</definedName>
    <definedName name="Annex_A" localSheetId="93">#REF!</definedName>
    <definedName name="Annex_A">#REF!</definedName>
    <definedName name="Annex_B" localSheetId="55">#REF!</definedName>
    <definedName name="Annex_B" localSheetId="94">#REF!</definedName>
    <definedName name="Annex_B" localSheetId="0">#REF!</definedName>
    <definedName name="Annex_B" localSheetId="8">#REF!</definedName>
    <definedName name="Annex_B" localSheetId="35">#REF!</definedName>
    <definedName name="Annex_B" localSheetId="90">#REF!</definedName>
    <definedName name="Annex_B" localSheetId="79">#REF!</definedName>
    <definedName name="Annex_B" localSheetId="80">#REF!</definedName>
    <definedName name="Annex_B" localSheetId="81">#REF!</definedName>
    <definedName name="Annex_B" localSheetId="85">#REF!</definedName>
    <definedName name="Annex_B" localSheetId="93">#REF!</definedName>
    <definedName name="Annex_B">#REF!</definedName>
    <definedName name="Annex_E" localSheetId="55">#REF!</definedName>
    <definedName name="Annex_E" localSheetId="94">#REF!</definedName>
    <definedName name="Annex_E" localSheetId="0">#REF!</definedName>
    <definedName name="Annex_E" localSheetId="8">#REF!</definedName>
    <definedName name="Annex_E" localSheetId="35">#REF!</definedName>
    <definedName name="Annex_E" localSheetId="90">#REF!</definedName>
    <definedName name="Annex_E" localSheetId="80">#REF!</definedName>
    <definedName name="Annex_E" localSheetId="81">#REF!</definedName>
    <definedName name="Annex_E" localSheetId="85">#REF!</definedName>
    <definedName name="Annex_E" localSheetId="93">#REF!</definedName>
    <definedName name="Annex_E">#REF!</definedName>
    <definedName name="Annex_F" localSheetId="0">#REF!</definedName>
    <definedName name="Annex_F" localSheetId="8">#REF!</definedName>
    <definedName name="Annex_F" localSheetId="90">#REF!</definedName>
    <definedName name="Annex_F" localSheetId="80">#REF!</definedName>
    <definedName name="Annex_F" localSheetId="81">#REF!</definedName>
    <definedName name="Annex_F" localSheetId="85">#REF!</definedName>
    <definedName name="Annex_F" localSheetId="93">#REF!</definedName>
    <definedName name="Annex_F">#REF!</definedName>
    <definedName name="Assumptions_Paper" localSheetId="94">#REF!</definedName>
    <definedName name="Assumptions_Paper" localSheetId="90">#REF!</definedName>
    <definedName name="Assumptions_Paper" localSheetId="79">#REF!</definedName>
    <definedName name="Assumptions_Paper" localSheetId="93">#REF!</definedName>
    <definedName name="Assumptions_Paper">#REF!</definedName>
    <definedName name="banks_ED" localSheetId="0">#REF!</definedName>
    <definedName name="banks_ED" localSheetId="8">#REF!</definedName>
    <definedName name="banks_ED" localSheetId="35">#REF!</definedName>
    <definedName name="banks_ED" localSheetId="90">#REF!</definedName>
    <definedName name="banks_ED" localSheetId="93">#REF!</definedName>
    <definedName name="banks_ED">#REF!</definedName>
    <definedName name="Bids" localSheetId="94">OFFSET(#REF!,0,0,#REF!,1)</definedName>
    <definedName name="Bids" localSheetId="90">OFFSET(#REF!,0,0,#REF!,1)</definedName>
    <definedName name="Bids" localSheetId="79">OFFSET(#REF!,0,0,#REF!,1)</definedName>
    <definedName name="Bids" localSheetId="93">OFFSET(#REF!,0,0,#REF!,1)</definedName>
    <definedName name="Bids">OFFSET(#REF!,0,0,#REF!,1)</definedName>
    <definedName name="borrowings" localSheetId="55">#REF!</definedName>
    <definedName name="borrowings" localSheetId="94">#REF!</definedName>
    <definedName name="borrowings" localSheetId="0">#REF!</definedName>
    <definedName name="borrowings" localSheetId="8">#REF!</definedName>
    <definedName name="borrowings" localSheetId="35">#REF!</definedName>
    <definedName name="borrowings" localSheetId="90">#REF!</definedName>
    <definedName name="borrowings" localSheetId="80">#REF!</definedName>
    <definedName name="borrowings" localSheetId="81">#REF!</definedName>
    <definedName name="borrowings" localSheetId="85">#REF!</definedName>
    <definedName name="borrowings" localSheetId="93">#REF!</definedName>
    <definedName name="borrowings">#REF!</definedName>
    <definedName name="Budget_2011_Categories" localSheetId="94">#REF!</definedName>
    <definedName name="Budget_2011_Categories" localSheetId="90">#REF!</definedName>
    <definedName name="Budget_2011_Categories" localSheetId="79">#REF!</definedName>
    <definedName name="Budget_2011_Categories" localSheetId="93">#REF!</definedName>
    <definedName name="Budget_2011_Categories">#REF!</definedName>
    <definedName name="Budget_2011_Funding_Source" localSheetId="94">#REF!</definedName>
    <definedName name="Budget_2011_Funding_Source" localSheetId="90">#REF!</definedName>
    <definedName name="Budget_2011_Funding_Source" localSheetId="79">#REF!</definedName>
    <definedName name="Budget_2011_Funding_Source" localSheetId="93">#REF!</definedName>
    <definedName name="Budget_2011_Funding_Source">#REF!</definedName>
    <definedName name="Ccodes" localSheetId="94">#REF!</definedName>
    <definedName name="Ccodes" localSheetId="90">#REF!</definedName>
    <definedName name="Ccodes" localSheetId="79">#REF!</definedName>
    <definedName name="Ccodes" localSheetId="93">#REF!</definedName>
    <definedName name="Ccodes">#REF!</definedName>
    <definedName name="CHF" localSheetId="55">#REF!</definedName>
    <definedName name="CHF" localSheetId="94">#REF!</definedName>
    <definedName name="CHF" localSheetId="0">#REF!</definedName>
    <definedName name="CHF" localSheetId="35">#REF!</definedName>
    <definedName name="CHF" localSheetId="90">#REF!</definedName>
    <definedName name="CHF" localSheetId="79">#REF!</definedName>
    <definedName name="CHF" localSheetId="80">#REF!</definedName>
    <definedName name="CHF" localSheetId="81">#REF!</definedName>
    <definedName name="CHF" localSheetId="85">#REF!</definedName>
    <definedName name="CHF" localSheetId="93">#REF!</definedName>
    <definedName name="CHF">#REF!</definedName>
    <definedName name="clean" localSheetId="0">#REF!</definedName>
    <definedName name="clean" localSheetId="8">#REF!</definedName>
    <definedName name="clean" localSheetId="35">#REF!</definedName>
    <definedName name="clean" localSheetId="90">#REF!</definedName>
    <definedName name="clean" localSheetId="79">#REF!</definedName>
    <definedName name="clean" localSheetId="93">#REF!</definedName>
    <definedName name="clean">#REF!</definedName>
    <definedName name="code11_3" localSheetId="35">#REF!</definedName>
    <definedName name="code11_3">#REF!</definedName>
    <definedName name="Copyrange1" localSheetId="55">#REF!</definedName>
    <definedName name="Copyrange1" localSheetId="0">#REF!</definedName>
    <definedName name="Copyrange1" localSheetId="8">#REF!</definedName>
    <definedName name="Copyrange1" localSheetId="35">#REF!</definedName>
    <definedName name="Copyrange1" localSheetId="90">#REF!</definedName>
    <definedName name="Copyrange1" localSheetId="80">#REF!</definedName>
    <definedName name="Copyrange1" localSheetId="81">#REF!</definedName>
    <definedName name="Copyrange1" localSheetId="85">#REF!</definedName>
    <definedName name="Copyrange1" localSheetId="93">#REF!</definedName>
    <definedName name="Copyrange1">#REF!</definedName>
    <definedName name="Copyrange10" localSheetId="0">#REF!</definedName>
    <definedName name="Copyrange10" localSheetId="8">#REF!</definedName>
    <definedName name="Copyrange10" localSheetId="90">#REF!</definedName>
    <definedName name="Copyrange10" localSheetId="80">#REF!</definedName>
    <definedName name="Copyrange10" localSheetId="81">#REF!</definedName>
    <definedName name="Copyrange10" localSheetId="85">#REF!</definedName>
    <definedName name="Copyrange10" localSheetId="93">#REF!</definedName>
    <definedName name="Copyrange10">#REF!</definedName>
    <definedName name="Copyrange11" localSheetId="80">#REF!</definedName>
    <definedName name="Copyrange11" localSheetId="81">#REF!</definedName>
    <definedName name="Copyrange11" localSheetId="85">#REF!</definedName>
    <definedName name="Copyrange11">#REF!</definedName>
    <definedName name="Copyrange12" localSheetId="80">#REF!</definedName>
    <definedName name="Copyrange12" localSheetId="81">#REF!</definedName>
    <definedName name="Copyrange12" localSheetId="85">#REF!</definedName>
    <definedName name="Copyrange12">#REF!</definedName>
    <definedName name="Copyrange13" localSheetId="80">#REF!</definedName>
    <definedName name="Copyrange13" localSheetId="81">#REF!</definedName>
    <definedName name="Copyrange13" localSheetId="85">#REF!</definedName>
    <definedName name="Copyrange13">#REF!</definedName>
    <definedName name="Copyrange14" localSheetId="80">#REF!</definedName>
    <definedName name="Copyrange14" localSheetId="81">#REF!</definedName>
    <definedName name="Copyrange14" localSheetId="85">#REF!</definedName>
    <definedName name="Copyrange14">#REF!</definedName>
    <definedName name="Copyrange15" localSheetId="80">#REF!</definedName>
    <definedName name="Copyrange15" localSheetId="81">#REF!</definedName>
    <definedName name="Copyrange15" localSheetId="85">#REF!</definedName>
    <definedName name="Copyrange15">#REF!</definedName>
    <definedName name="Copyrange16" localSheetId="80">#REF!</definedName>
    <definedName name="Copyrange16" localSheetId="81">#REF!</definedName>
    <definedName name="Copyrange16" localSheetId="85">#REF!</definedName>
    <definedName name="Copyrange16">#REF!</definedName>
    <definedName name="Copyrange17" localSheetId="80">#REF!</definedName>
    <definedName name="Copyrange17" localSheetId="81">#REF!</definedName>
    <definedName name="Copyrange17" localSheetId="85">#REF!</definedName>
    <definedName name="Copyrange17">#REF!</definedName>
    <definedName name="Copyrange18" localSheetId="80">#REF!</definedName>
    <definedName name="Copyrange18" localSheetId="81">#REF!</definedName>
    <definedName name="Copyrange18" localSheetId="85">#REF!</definedName>
    <definedName name="Copyrange18">#REF!</definedName>
    <definedName name="Copyrange19" localSheetId="80">#REF!</definedName>
    <definedName name="Copyrange19" localSheetId="81">#REF!</definedName>
    <definedName name="Copyrange19" localSheetId="85">#REF!</definedName>
    <definedName name="Copyrange19">#REF!</definedName>
    <definedName name="Copyrange2" localSheetId="80">#REF!</definedName>
    <definedName name="Copyrange2" localSheetId="81">#REF!</definedName>
    <definedName name="Copyrange2" localSheetId="85">#REF!</definedName>
    <definedName name="Copyrange2">#REF!</definedName>
    <definedName name="Copyrange20" localSheetId="80">#REF!</definedName>
    <definedName name="Copyrange20" localSheetId="81">#REF!</definedName>
    <definedName name="Copyrange20" localSheetId="85">#REF!</definedName>
    <definedName name="Copyrange20">#REF!</definedName>
    <definedName name="Copyrange21" localSheetId="80">#REF!</definedName>
    <definedName name="Copyrange21" localSheetId="81">#REF!</definedName>
    <definedName name="Copyrange21" localSheetId="85">#REF!</definedName>
    <definedName name="Copyrange21">#REF!</definedName>
    <definedName name="Copyrange22" localSheetId="80">#REF!</definedName>
    <definedName name="Copyrange22" localSheetId="81">#REF!</definedName>
    <definedName name="Copyrange22" localSheetId="85">#REF!</definedName>
    <definedName name="Copyrange22">#REF!</definedName>
    <definedName name="Copyrange23" localSheetId="80">#REF!</definedName>
    <definedName name="Copyrange23" localSheetId="81">#REF!</definedName>
    <definedName name="Copyrange23" localSheetId="85">#REF!</definedName>
    <definedName name="Copyrange23">#REF!</definedName>
    <definedName name="Copyrange24" localSheetId="80">#REF!</definedName>
    <definedName name="Copyrange24" localSheetId="81">#REF!</definedName>
    <definedName name="Copyrange24" localSheetId="85">#REF!</definedName>
    <definedName name="Copyrange24">#REF!</definedName>
    <definedName name="Copyrange25" localSheetId="80">#REF!</definedName>
    <definedName name="Copyrange25" localSheetId="81">#REF!</definedName>
    <definedName name="Copyrange25" localSheetId="85">#REF!</definedName>
    <definedName name="Copyrange25">#REF!</definedName>
    <definedName name="Copyrange26" localSheetId="80">#REF!</definedName>
    <definedName name="Copyrange26" localSheetId="81">#REF!</definedName>
    <definedName name="Copyrange26" localSheetId="85">#REF!</definedName>
    <definedName name="Copyrange26">#REF!</definedName>
    <definedName name="Copyrange27" localSheetId="80">#REF!</definedName>
    <definedName name="Copyrange27" localSheetId="81">#REF!</definedName>
    <definedName name="Copyrange27" localSheetId="85">#REF!</definedName>
    <definedName name="Copyrange27">#REF!</definedName>
    <definedName name="Copyrange28" localSheetId="80">#REF!</definedName>
    <definedName name="Copyrange28" localSheetId="81">#REF!</definedName>
    <definedName name="Copyrange28" localSheetId="85">#REF!</definedName>
    <definedName name="Copyrange28">#REF!</definedName>
    <definedName name="Copyrange29" localSheetId="80">#REF!</definedName>
    <definedName name="Copyrange29" localSheetId="81">#REF!</definedName>
    <definedName name="Copyrange29" localSheetId="85">#REF!</definedName>
    <definedName name="Copyrange29">#REF!</definedName>
    <definedName name="Copyrange3" localSheetId="80">#REF!</definedName>
    <definedName name="Copyrange3" localSheetId="81">#REF!</definedName>
    <definedName name="Copyrange3" localSheetId="85">#REF!</definedName>
    <definedName name="Copyrange3">#REF!</definedName>
    <definedName name="Copyrange30" localSheetId="80">#REF!</definedName>
    <definedName name="Copyrange30" localSheetId="81">#REF!</definedName>
    <definedName name="Copyrange30" localSheetId="85">#REF!</definedName>
    <definedName name="Copyrange30">#REF!</definedName>
    <definedName name="Copyrange31" localSheetId="80">#REF!</definedName>
    <definedName name="Copyrange31" localSheetId="81">#REF!</definedName>
    <definedName name="Copyrange31" localSheetId="85">#REF!</definedName>
    <definedName name="Copyrange31">#REF!</definedName>
    <definedName name="Copyrange32" localSheetId="80">#REF!</definedName>
    <definedName name="Copyrange32" localSheetId="81">#REF!</definedName>
    <definedName name="Copyrange32" localSheetId="85">#REF!</definedName>
    <definedName name="Copyrange32">#REF!</definedName>
    <definedName name="Copyrange33" localSheetId="80">#REF!</definedName>
    <definedName name="Copyrange33" localSheetId="81">#REF!</definedName>
    <definedName name="Copyrange33" localSheetId="85">#REF!</definedName>
    <definedName name="Copyrange33">#REF!</definedName>
    <definedName name="Copyrange34" localSheetId="80">#REF!</definedName>
    <definedName name="Copyrange34" localSheetId="81">#REF!</definedName>
    <definedName name="Copyrange34" localSheetId="85">#REF!</definedName>
    <definedName name="Copyrange34">#REF!</definedName>
    <definedName name="Copyrange35" localSheetId="80">#REF!</definedName>
    <definedName name="Copyrange35" localSheetId="81">#REF!</definedName>
    <definedName name="Copyrange35" localSheetId="85">#REF!</definedName>
    <definedName name="Copyrange35">#REF!</definedName>
    <definedName name="Copyrange36" localSheetId="80">#REF!</definedName>
    <definedName name="Copyrange36" localSheetId="81">#REF!</definedName>
    <definedName name="Copyrange36" localSheetId="85">#REF!</definedName>
    <definedName name="Copyrange36">#REF!</definedName>
    <definedName name="Copyrange37" localSheetId="80">#REF!</definedName>
    <definedName name="Copyrange37" localSheetId="81">#REF!</definedName>
    <definedName name="Copyrange37" localSheetId="85">#REF!</definedName>
    <definedName name="Copyrange37">#REF!</definedName>
    <definedName name="Copyrange38" localSheetId="80">#REF!</definedName>
    <definedName name="Copyrange38" localSheetId="81">#REF!</definedName>
    <definedName name="Copyrange38" localSheetId="85">#REF!</definedName>
    <definedName name="Copyrange38">#REF!</definedName>
    <definedName name="Copyrange39" localSheetId="80">#REF!</definedName>
    <definedName name="Copyrange39" localSheetId="81">#REF!</definedName>
    <definedName name="Copyrange39" localSheetId="85">#REF!</definedName>
    <definedName name="Copyrange39">#REF!</definedName>
    <definedName name="Copyrange4" localSheetId="80">#REF!</definedName>
    <definedName name="Copyrange4" localSheetId="81">#REF!</definedName>
    <definedName name="Copyrange4" localSheetId="85">#REF!</definedName>
    <definedName name="Copyrange4">#REF!</definedName>
    <definedName name="Copyrange40" localSheetId="80">#REF!</definedName>
    <definedName name="Copyrange40" localSheetId="81">#REF!</definedName>
    <definedName name="Copyrange40" localSheetId="85">#REF!</definedName>
    <definedName name="Copyrange40">#REF!</definedName>
    <definedName name="Copyrange41" localSheetId="80">#REF!</definedName>
    <definedName name="Copyrange41" localSheetId="81">#REF!</definedName>
    <definedName name="Copyrange41" localSheetId="85">#REF!</definedName>
    <definedName name="Copyrange41">#REF!</definedName>
    <definedName name="Copyrange42" localSheetId="80">#REF!</definedName>
    <definedName name="Copyrange42" localSheetId="81">#REF!</definedName>
    <definedName name="Copyrange42" localSheetId="85">#REF!</definedName>
    <definedName name="Copyrange42">#REF!</definedName>
    <definedName name="Copyrange43" localSheetId="80">#REF!</definedName>
    <definedName name="Copyrange43" localSheetId="81">#REF!</definedName>
    <definedName name="Copyrange43" localSheetId="85">#REF!</definedName>
    <definedName name="Copyrange43">#REF!</definedName>
    <definedName name="Copyrange44" localSheetId="80">#REF!</definedName>
    <definedName name="Copyrange44" localSheetId="81">#REF!</definedName>
    <definedName name="Copyrange44" localSheetId="85">#REF!</definedName>
    <definedName name="Copyrange44">#REF!</definedName>
    <definedName name="Copyrange45" localSheetId="80">#REF!</definedName>
    <definedName name="Copyrange45" localSheetId="81">#REF!</definedName>
    <definedName name="Copyrange45" localSheetId="85">#REF!</definedName>
    <definedName name="Copyrange45">#REF!</definedName>
    <definedName name="Copyrange46" localSheetId="80">#REF!</definedName>
    <definedName name="Copyrange46" localSheetId="81">#REF!</definedName>
    <definedName name="Copyrange46" localSheetId="85">#REF!</definedName>
    <definedName name="Copyrange46">#REF!</definedName>
    <definedName name="Copyrange47" localSheetId="80">#REF!</definedName>
    <definedName name="Copyrange47" localSheetId="81">#REF!</definedName>
    <definedName name="Copyrange47" localSheetId="85">#REF!</definedName>
    <definedName name="Copyrange47">#REF!</definedName>
    <definedName name="Copyrange48" localSheetId="80">#REF!</definedName>
    <definedName name="Copyrange48" localSheetId="81">#REF!</definedName>
    <definedName name="Copyrange48" localSheetId="85">#REF!</definedName>
    <definedName name="Copyrange48">#REF!</definedName>
    <definedName name="Copyrange49" localSheetId="80">#REF!</definedName>
    <definedName name="Copyrange49" localSheetId="81">#REF!</definedName>
    <definedName name="Copyrange49" localSheetId="85">#REF!</definedName>
    <definedName name="Copyrange49">#REF!</definedName>
    <definedName name="Copyrange5" localSheetId="80">#REF!</definedName>
    <definedName name="Copyrange5" localSheetId="81">#REF!</definedName>
    <definedName name="Copyrange5" localSheetId="85">#REF!</definedName>
    <definedName name="Copyrange5">#REF!</definedName>
    <definedName name="Copyrange50" localSheetId="80">#REF!</definedName>
    <definedName name="Copyrange50" localSheetId="81">#REF!</definedName>
    <definedName name="Copyrange50" localSheetId="85">#REF!</definedName>
    <definedName name="Copyrange50">#REF!</definedName>
    <definedName name="Copyrange51" localSheetId="80">#REF!</definedName>
    <definedName name="Copyrange51" localSheetId="81">#REF!</definedName>
    <definedName name="Copyrange51" localSheetId="85">#REF!</definedName>
    <definedName name="Copyrange51">#REF!</definedName>
    <definedName name="Copyrange52" localSheetId="80">#REF!</definedName>
    <definedName name="Copyrange52" localSheetId="81">#REF!</definedName>
    <definedName name="Copyrange52" localSheetId="85">#REF!</definedName>
    <definedName name="Copyrange52">#REF!</definedName>
    <definedName name="Copyrange53" localSheetId="80">#REF!</definedName>
    <definedName name="Copyrange53" localSheetId="81">#REF!</definedName>
    <definedName name="Copyrange53" localSheetId="85">#REF!</definedName>
    <definedName name="Copyrange53">#REF!</definedName>
    <definedName name="Copyrange54" localSheetId="80">#REF!</definedName>
    <definedName name="Copyrange54" localSheetId="81">#REF!</definedName>
    <definedName name="Copyrange54" localSheetId="85">#REF!</definedName>
    <definedName name="Copyrange54">#REF!</definedName>
    <definedName name="Copyrange55" localSheetId="80">#REF!</definedName>
    <definedName name="Copyrange55" localSheetId="81">#REF!</definedName>
    <definedName name="Copyrange55" localSheetId="85">#REF!</definedName>
    <definedName name="Copyrange55">#REF!</definedName>
    <definedName name="Copyrange56" localSheetId="80">#REF!</definedName>
    <definedName name="Copyrange56" localSheetId="81">#REF!</definedName>
    <definedName name="Copyrange56" localSheetId="85">#REF!</definedName>
    <definedName name="Copyrange56">#REF!</definedName>
    <definedName name="Copyrange57" localSheetId="80">#REF!</definedName>
    <definedName name="Copyrange57" localSheetId="81">#REF!</definedName>
    <definedName name="Copyrange57" localSheetId="85">#REF!</definedName>
    <definedName name="Copyrange57">#REF!</definedName>
    <definedName name="Copyrange58" localSheetId="80">#REF!</definedName>
    <definedName name="Copyrange58" localSheetId="81">#REF!</definedName>
    <definedName name="Copyrange58" localSheetId="85">#REF!</definedName>
    <definedName name="Copyrange58">#REF!</definedName>
    <definedName name="Copyrange59" localSheetId="80">#REF!</definedName>
    <definedName name="Copyrange59" localSheetId="81">#REF!</definedName>
    <definedName name="Copyrange59" localSheetId="85">#REF!</definedName>
    <definedName name="Copyrange59">#REF!</definedName>
    <definedName name="Copyrange6" localSheetId="80">#REF!</definedName>
    <definedName name="Copyrange6" localSheetId="81">#REF!</definedName>
    <definedName name="Copyrange6" localSheetId="85">#REF!</definedName>
    <definedName name="Copyrange6">#REF!</definedName>
    <definedName name="Copyrange60" localSheetId="80">#REF!</definedName>
    <definedName name="Copyrange60" localSheetId="81">#REF!</definedName>
    <definedName name="Copyrange60" localSheetId="85">#REF!</definedName>
    <definedName name="Copyrange60">#REF!</definedName>
    <definedName name="Copyrange61" localSheetId="80">#REF!</definedName>
    <definedName name="Copyrange61" localSheetId="81">#REF!</definedName>
    <definedName name="Copyrange61" localSheetId="85">#REF!</definedName>
    <definedName name="Copyrange61">#REF!</definedName>
    <definedName name="Copyrange62" localSheetId="80">#REF!</definedName>
    <definedName name="Copyrange62" localSheetId="81">#REF!</definedName>
    <definedName name="Copyrange62" localSheetId="85">#REF!</definedName>
    <definedName name="Copyrange62">#REF!</definedName>
    <definedName name="Copyrange63" localSheetId="80">#REF!</definedName>
    <definedName name="Copyrange63" localSheetId="81">#REF!</definedName>
    <definedName name="Copyrange63" localSheetId="85">#REF!</definedName>
    <definedName name="Copyrange63">#REF!</definedName>
    <definedName name="Copyrange64" localSheetId="80">#REF!</definedName>
    <definedName name="Copyrange64" localSheetId="81">#REF!</definedName>
    <definedName name="Copyrange64" localSheetId="85">#REF!</definedName>
    <definedName name="Copyrange64">#REF!</definedName>
    <definedName name="Copyrange65" localSheetId="80">#REF!</definedName>
    <definedName name="Copyrange65" localSheetId="81">#REF!</definedName>
    <definedName name="Copyrange65" localSheetId="85">#REF!</definedName>
    <definedName name="Copyrange65">#REF!</definedName>
    <definedName name="Copyrange66" localSheetId="80">#REF!</definedName>
    <definedName name="Copyrange66" localSheetId="81">#REF!</definedName>
    <definedName name="Copyrange66" localSheetId="85">#REF!</definedName>
    <definedName name="Copyrange66">#REF!</definedName>
    <definedName name="Copyrange67" localSheetId="80">#REF!</definedName>
    <definedName name="Copyrange67" localSheetId="81">#REF!</definedName>
    <definedName name="Copyrange67" localSheetId="85">#REF!</definedName>
    <definedName name="Copyrange67">#REF!</definedName>
    <definedName name="Copyrange68" localSheetId="80">#REF!</definedName>
    <definedName name="Copyrange68" localSheetId="81">#REF!</definedName>
    <definedName name="Copyrange68" localSheetId="85">#REF!</definedName>
    <definedName name="Copyrange68">#REF!</definedName>
    <definedName name="Copyrange7" localSheetId="80">#REF!</definedName>
    <definedName name="Copyrange7" localSheetId="81">#REF!</definedName>
    <definedName name="Copyrange7" localSheetId="85">#REF!</definedName>
    <definedName name="Copyrange7">#REF!</definedName>
    <definedName name="Copyrange8" localSheetId="80">#REF!</definedName>
    <definedName name="Copyrange8" localSheetId="81">#REF!</definedName>
    <definedName name="Copyrange8" localSheetId="85">#REF!</definedName>
    <definedName name="Copyrange8">#REF!</definedName>
    <definedName name="Copyrange9" localSheetId="80">#REF!</definedName>
    <definedName name="Copyrange9" localSheetId="81">#REF!</definedName>
    <definedName name="Copyrange9" localSheetId="85">#REF!</definedName>
    <definedName name="Copyrange9">#REF!</definedName>
    <definedName name="corrmatrix" localSheetId="94">#REF!</definedName>
    <definedName name="corrmatrix" localSheetId="90">#REF!</definedName>
    <definedName name="corrmatrix" localSheetId="79">#REF!</definedName>
    <definedName name="corrmatrix" localSheetId="80">#REF!</definedName>
    <definedName name="corrmatrix" localSheetId="81">#REF!</definedName>
    <definedName name="corrmatrix" localSheetId="85">#REF!</definedName>
    <definedName name="corrmatrix" localSheetId="93">#REF!</definedName>
    <definedName name="corrmatrix">#REF!</definedName>
    <definedName name="cos_last1" localSheetId="94">OFFSET(#REF!,#REF!,0,#REF!,1)</definedName>
    <definedName name="cos_last1" localSheetId="90">OFFSET(#REF!,#REF!,0,#REF!,1)</definedName>
    <definedName name="cos_last1" localSheetId="79">OFFSET(#REF!,#REF!,0,#REF!,1)</definedName>
    <definedName name="cos_last1" localSheetId="93">OFFSET(#REF!,#REF!,0,#REF!,1)</definedName>
    <definedName name="cos_last1">OFFSET(#REF!,#REF!,0,#REF!,1)</definedName>
    <definedName name="cos_last2" localSheetId="94">OFFSET(#REF!,#REF!,0,#REF!,1)</definedName>
    <definedName name="cos_last2" localSheetId="90">OFFSET(#REF!,#REF!,0,#REF!,1)</definedName>
    <definedName name="cos_last2" localSheetId="79">OFFSET(#REF!,#REF!,0,#REF!,1)</definedName>
    <definedName name="cos_last2" localSheetId="93">OFFSET(#REF!,#REF!,0,#REF!,1)</definedName>
    <definedName name="cos_last2">OFFSET(#REF!,#REF!,0,#REF!,1)</definedName>
    <definedName name="cos_now" localSheetId="94">OFFSET(#REF!,#REF!,0,#REF!,1)</definedName>
    <definedName name="cos_now" localSheetId="90">OFFSET(#REF!,#REF!,0,#REF!,1)</definedName>
    <definedName name="cos_now" localSheetId="79">OFFSET(#REF!,#REF!,0,#REF!,1)</definedName>
    <definedName name="cos_now" localSheetId="93">OFFSET(#REF!,#REF!,0,#REF!,1)</definedName>
    <definedName name="cos_now">OFFSET(#REF!,#REF!,0,#REF!,1)</definedName>
    <definedName name="curr_ver" localSheetId="94">#REF!</definedName>
    <definedName name="curr_ver" localSheetId="0">#REF!</definedName>
    <definedName name="curr_ver" localSheetId="8">#REF!</definedName>
    <definedName name="curr_ver" localSheetId="35">#REF!</definedName>
    <definedName name="curr_ver" localSheetId="90">#REF!</definedName>
    <definedName name="curr_ver" localSheetId="93">#REF!</definedName>
    <definedName name="curr_ver">#REF!</definedName>
    <definedName name="d" localSheetId="55" hidden="1">{"CASH BALANCING",#N/A,FALSE,"CASH";"CASH REPORT",#N/A,FALSE,"CASH"}</definedName>
    <definedName name="d" localSheetId="94" hidden="1">{"CASH BALANCING",#N/A,FALSE,"CASH";"CASH REPORT",#N/A,FALSE,"CASH"}</definedName>
    <definedName name="d" localSheetId="0" hidden="1">{"CASH BALANCING",#N/A,FALSE,"CASH";"CASH REPORT",#N/A,FALSE,"CASH"}</definedName>
    <definedName name="d" localSheetId="8" hidden="1">{"CASH BALANCING",#N/A,FALSE,"CASH";"CASH REPORT",#N/A,FALSE,"CASH"}</definedName>
    <definedName name="d" localSheetId="35" hidden="1">{"CASH BALANCING",#N/A,FALSE,"CASH";"CASH REPORT",#N/A,FALSE,"CASH"}</definedName>
    <definedName name="d" localSheetId="90" hidden="1">{"CASH BALANCING",#N/A,FALSE,"CASH";"CASH REPORT",#N/A,FALSE,"CASH"}</definedName>
    <definedName name="d" localSheetId="79" hidden="1">{"CASH BALANCING",#N/A,FALSE,"CASH";"CASH REPORT",#N/A,FALSE,"CASH"}</definedName>
    <definedName name="d" localSheetId="93" hidden="1">{"CASH BALANCING",#N/A,FALSE,"CASH";"CASH REPORT",#N/A,FALSE,"CASH"}</definedName>
    <definedName name="d" hidden="1">{"CASH BALANCING",#N/A,FALSE,"CASH";"CASH REPORT",#N/A,FALSE,"CASH"}</definedName>
    <definedName name="data" localSheetId="94">#REF!</definedName>
    <definedName name="data" localSheetId="90">#REF!</definedName>
    <definedName name="data" localSheetId="79">#REF!</definedName>
    <definedName name="data" localSheetId="80">#REF!</definedName>
    <definedName name="data" localSheetId="81">#REF!</definedName>
    <definedName name="data" localSheetId="85">#REF!</definedName>
    <definedName name="data" localSheetId="93">#REF!</definedName>
    <definedName name="data">#REF!</definedName>
    <definedName name="data_CAB" localSheetId="94">#REF!</definedName>
    <definedName name="data_CAB" localSheetId="0">#REF!</definedName>
    <definedName name="data_CAB" localSheetId="8">#REF!</definedName>
    <definedName name="data_CAB" localSheetId="35">#REF!</definedName>
    <definedName name="data_CAB" localSheetId="90">#REF!</definedName>
    <definedName name="data_CAB" localSheetId="93">#REF!</definedName>
    <definedName name="data_CAB">#REF!</definedName>
    <definedName name="data_compare" localSheetId="94">#REF!</definedName>
    <definedName name="data_compare" localSheetId="0">#REF!</definedName>
    <definedName name="data_compare" localSheetId="8">#REF!</definedName>
    <definedName name="data_compare" localSheetId="90">#REF!</definedName>
    <definedName name="data_compare" localSheetId="93">#REF!</definedName>
    <definedName name="data_compare">#REF!</definedName>
    <definedName name="data_ED" localSheetId="0">#REF!</definedName>
    <definedName name="data_ED" localSheetId="8">#REF!</definedName>
    <definedName name="data_ED" localSheetId="90">#REF!</definedName>
    <definedName name="data_ED" localSheetId="93">#REF!</definedName>
    <definedName name="data_ED">#REF!</definedName>
    <definedName name="data_FDCAB_hist" localSheetId="35">#REF!</definedName>
    <definedName name="data_FDCAB_hist" localSheetId="90">#REF!</definedName>
    <definedName name="data_FDCAB_hist" localSheetId="79">#REF!</definedName>
    <definedName name="data_FDCAB_hist" localSheetId="93">#REF!</definedName>
    <definedName name="data_FDCAB_hist">#REF!</definedName>
    <definedName name="data_FDCAB_hist_all" localSheetId="35">#REF!</definedName>
    <definedName name="data_FDCAB_hist_all" localSheetId="93">#REF!</definedName>
    <definedName name="data_FDCAB_hist_all">#REF!</definedName>
    <definedName name="data_FDCAB_new" localSheetId="35">#REF!</definedName>
    <definedName name="data_FDCAB_new" localSheetId="90">#REF!</definedName>
    <definedName name="data_FDCAB_new" localSheetId="79">#REF!</definedName>
    <definedName name="data_FDCAB_new" localSheetId="93">#REF!</definedName>
    <definedName name="data_FDCAB_new">#REF!</definedName>
    <definedName name="data_FDFI_hist" localSheetId="35">#REF!</definedName>
    <definedName name="data_FDFI_hist" localSheetId="90">#REF!</definedName>
    <definedName name="data_FDFI_hist" localSheetId="79">#REF!</definedName>
    <definedName name="data_FDFI_hist" localSheetId="93">#REF!</definedName>
    <definedName name="data_FDFI_hist">#REF!</definedName>
    <definedName name="data_FDFI_hist_all" localSheetId="35">#REF!</definedName>
    <definedName name="data_FDFI_hist_all" localSheetId="93">#REF!</definedName>
    <definedName name="data_FDFI_hist_all">#REF!</definedName>
    <definedName name="data_FDFI_new" localSheetId="35">#REF!</definedName>
    <definedName name="data_FDFI_new" localSheetId="90">#REF!</definedName>
    <definedName name="data_FDFI_new" localSheetId="79">#REF!</definedName>
    <definedName name="data_FDFI_new" localSheetId="93">#REF!</definedName>
    <definedName name="data_FDFI_new">#REF!</definedName>
    <definedName name="data_FI" localSheetId="35">#REF!</definedName>
    <definedName name="data_FI" localSheetId="93">#REF!</definedName>
    <definedName name="data_FI">#REF!</definedName>
    <definedName name="data_INPUT" localSheetId="93">#REF!</definedName>
    <definedName name="data_INPUT">#REF!</definedName>
    <definedName name="data_new_fiscaldata_cab" localSheetId="55">#REF!</definedName>
    <definedName name="data_new_fiscaldata_cab" localSheetId="94">#REF!</definedName>
    <definedName name="data_new_fiscaldata_cab" localSheetId="90">#REF!</definedName>
    <definedName name="data_new_fiscaldata_cab" localSheetId="79">#REF!</definedName>
    <definedName name="data_new_fiscaldata_cab" localSheetId="93">#REF!</definedName>
    <definedName name="data_new_fiscaldata_cab">#REF!</definedName>
    <definedName name="data_new_fiscaldata_FI" localSheetId="55">#REF!</definedName>
    <definedName name="data_new_fiscaldata_FI" localSheetId="94">#REF!</definedName>
    <definedName name="data_new_fiscaldata_FI" localSheetId="90">#REF!</definedName>
    <definedName name="data_new_fiscaldata_FI" localSheetId="79">#REF!</definedName>
    <definedName name="data_new_fiscaldata_FI" localSheetId="93">#REF!</definedName>
    <definedName name="data_new_fiscaldata_FI">#REF!</definedName>
    <definedName name="data_SCEN" localSheetId="0">#REF!</definedName>
    <definedName name="data_SCEN" localSheetId="8">#REF!</definedName>
    <definedName name="data_SCEN" localSheetId="35">#REF!</definedName>
    <definedName name="data_SCEN" localSheetId="90">#REF!</definedName>
    <definedName name="data_SCEN">#REF!</definedName>
    <definedName name="data_shocks_scen" localSheetId="0">#REF!</definedName>
    <definedName name="data_shocks_scen" localSheetId="8">#REF!</definedName>
    <definedName name="data_shocks_scen" localSheetId="90">#REF!</definedName>
    <definedName name="data_shocks_scen">#REF!</definedName>
    <definedName name="data_TD" localSheetId="0">#REF!</definedName>
    <definedName name="data_TD" localSheetId="8">#REF!</definedName>
    <definedName name="data_TD" localSheetId="90">#REF!</definedName>
    <definedName name="data_TD">#REF!</definedName>
    <definedName name="data_TD_unused">#REF!</definedName>
    <definedName name="data02_3">#REF!</definedName>
    <definedName name="dates_CAB">#REF!</definedName>
    <definedName name="dates_compare_max" localSheetId="55">IF(#REF!="On",#REF!,#REF!)</definedName>
    <definedName name="dates_compare_max" localSheetId="94">IF(#REF!="On",#REF!,#REF!)</definedName>
    <definedName name="dates_compare_max" localSheetId="0">IF(#REF!="On",#REF!,#REF!)</definedName>
    <definedName name="dates_compare_max" localSheetId="8">IF(#REF!="On",#REF!,#REF!)</definedName>
    <definedName name="dates_compare_max" localSheetId="35">IF(#REF!="On",#REF!,#REF!)</definedName>
    <definedName name="dates_compare_max" localSheetId="90">IF(#REF!="On",#REF!,#REF!)</definedName>
    <definedName name="dates_compare_max" localSheetId="79">IF(#REF!="On",#REF!,#REF!)</definedName>
    <definedName name="dates_compare_max" localSheetId="93">IF(#REF!="On",#REF!,#REF!)</definedName>
    <definedName name="dates_compare_max">IF(#REF!="On",#REF!,#REF!)</definedName>
    <definedName name="dates_compare_min" localSheetId="94">IF(#REF!="On",#REF!,#REF!)</definedName>
    <definedName name="dates_compare_min" localSheetId="0">IF(#REF!="On",#REF!,#REF!)</definedName>
    <definedName name="dates_compare_min" localSheetId="8">IF(#REF!="On",#REF!,#REF!)</definedName>
    <definedName name="dates_compare_min" localSheetId="35">IF(#REF!="On",#REF!,#REF!)</definedName>
    <definedName name="dates_compare_min" localSheetId="90">IF(#REF!="On",#REF!,#REF!)</definedName>
    <definedName name="dates_compare_min" localSheetId="93">IF(#REF!="On",#REF!,#REF!)</definedName>
    <definedName name="dates_compare_min">IF(#REF!="On",#REF!,#REF!)</definedName>
    <definedName name="dates_ED">#REF!</definedName>
    <definedName name="dates_ED_max" localSheetId="94">IF(#REF!="On",#REF!,#REF!)</definedName>
    <definedName name="dates_ED_max" localSheetId="0">IF(#REF!="On",#REF!,#REF!)</definedName>
    <definedName name="dates_ED_max" localSheetId="8">IF(#REF!="On",#REF!,#REF!)</definedName>
    <definedName name="dates_ED_max" localSheetId="90">IF(#REF!="On",#REF!,#REF!)</definedName>
    <definedName name="dates_ED_max" localSheetId="93">IF(#REF!="On",#REF!,#REF!)</definedName>
    <definedName name="dates_ED_max">IF(#REF!="On",#REF!,#REF!)</definedName>
    <definedName name="dates_ED_min" localSheetId="94">IF(#REF!="On",#REF!,#REF!)</definedName>
    <definedName name="dates_ED_min" localSheetId="0">IF(#REF!="On",#REF!,#REF!)</definedName>
    <definedName name="dates_ED_min" localSheetId="90">IF(#REF!="On",#REF!,#REF!)</definedName>
    <definedName name="dates_ED_min" localSheetId="93">IF(#REF!="On",#REF!,#REF!)</definedName>
    <definedName name="dates_ED_min">IF(#REF!="On",#REF!,#REF!)</definedName>
    <definedName name="dates_FDCAB" localSheetId="93">#REF!</definedName>
    <definedName name="dates_FDCAB">#REF!</definedName>
    <definedName name="dates_FDCAB_max" localSheetId="94">IF(#REF!="On",#REF!,#REF!)</definedName>
    <definedName name="dates_FDCAB_max" localSheetId="0">IF(#REF!="On",#REF!,#REF!)</definedName>
    <definedName name="dates_FDCAB_max" localSheetId="90">IF(#REF!="On",#REF!,#REF!)</definedName>
    <definedName name="dates_FDCAB_max" localSheetId="93">IF(#REF!="On",#REF!,#REF!)</definedName>
    <definedName name="dates_FDCAB_max">IF(#REF!="On",#REF!,#REF!)</definedName>
    <definedName name="dates_FDCAB_min" localSheetId="93">IF(#REF!="On",#REF!,#REF!)</definedName>
    <definedName name="dates_FDCAB_min">IF(#REF!="On",#REF!,#REF!)</definedName>
    <definedName name="dates_FDFI" localSheetId="93">#REF!</definedName>
    <definedName name="dates_FDFI">#REF!</definedName>
    <definedName name="dates_FDFI_max" localSheetId="93">IF(#REF!="On",#REF!,#REF!)</definedName>
    <definedName name="dates_FDFI_max">IF(#REF!="On",#REF!,#REF!)</definedName>
    <definedName name="dates_FDFI_min" localSheetId="93">IF(#REF!="On",#REF!,#REF!)</definedName>
    <definedName name="dates_FDFI_min">IF(#REF!="On",#REF!,#REF!)</definedName>
    <definedName name="dates_FI" localSheetId="93">#REF!</definedName>
    <definedName name="dates_FI">#REF!</definedName>
    <definedName name="dates_forecast_max">#REF!</definedName>
    <definedName name="dates_forecast_min">#REF!</definedName>
    <definedName name="dates_INPUT" localSheetId="94">#REF!</definedName>
    <definedName name="dates_INPUT" localSheetId="90">#REF!</definedName>
    <definedName name="dates_INPUT" localSheetId="79">#REF!</definedName>
    <definedName name="dates_INPUT" localSheetId="93">#REF!</definedName>
    <definedName name="dates_INPUT">#REF!</definedName>
    <definedName name="dates_master_max" localSheetId="94">IF(#REF!="On",#REF!,#REF!)</definedName>
    <definedName name="dates_master_max" localSheetId="90">IF(#REF!="On",#REF!,#REF!)</definedName>
    <definedName name="dates_master_max" localSheetId="79">IF(#REF!="On",#REF!,#REF!)</definedName>
    <definedName name="dates_master_max" localSheetId="93">IF(#REF!="On",#REF!,#REF!)</definedName>
    <definedName name="dates_master_max">IF(#REF!="On",#REF!,#REF!)</definedName>
    <definedName name="dates_master_min" localSheetId="90">IF(#REF!="On",#REF!,#REF!)</definedName>
    <definedName name="dates_master_min" localSheetId="79">IF(#REF!="On",#REF!,#REF!)</definedName>
    <definedName name="dates_master_min" localSheetId="93">IF(#REF!="On",#REF!,#REF!)</definedName>
    <definedName name="dates_master_min">IF(#REF!="On",#REF!,#REF!)</definedName>
    <definedName name="dates_results_max" localSheetId="90">IF(#REF!="On",#REF!,#REF!)</definedName>
    <definedName name="dates_results_max" localSheetId="93">IF(#REF!="On",#REF!,#REF!)</definedName>
    <definedName name="dates_results_max">IF(#REF!="On",#REF!,#REF!)</definedName>
    <definedName name="dates_results_min" localSheetId="90">IF(#REF!="On",#REF!,#REF!)</definedName>
    <definedName name="dates_results_min">IF(#REF!="On",#REF!,#REF!)</definedName>
    <definedName name="dates_SCEN">#REF!</definedName>
    <definedName name="dates_SCEN_max">IF(#REF!="On",#REF!,#REF!)</definedName>
    <definedName name="dates_SCEN_min">IF(#REF!="On",#REF!,#REF!)</definedName>
    <definedName name="dates_shocks_scen">#REF!</definedName>
    <definedName name="dates_TD">#REF!</definedName>
    <definedName name="dates_TD_max">IF(#REF!="On",#REF!,#REF!)</definedName>
    <definedName name="dates_TD_min">IF(#REF!="On",#REF!,#REF!)</definedName>
    <definedName name="dd" localSheetId="55" hidden="1">{"CASH BALANCING",#N/A,FALSE,"CASH";"CASH REPORT",#N/A,FALSE,"CASH"}</definedName>
    <definedName name="dd" localSheetId="94" hidden="1">{"CASH BALANCING",#N/A,FALSE,"CASH";"CASH REPORT",#N/A,FALSE,"CASH"}</definedName>
    <definedName name="dd" localSheetId="0" hidden="1">{"CASH BALANCING",#N/A,FALSE,"CASH";"CASH REPORT",#N/A,FALSE,"CASH"}</definedName>
    <definedName name="dd" localSheetId="8" hidden="1">{"CASH BALANCING",#N/A,FALSE,"CASH";"CASH REPORT",#N/A,FALSE,"CASH"}</definedName>
    <definedName name="dd" localSheetId="35" hidden="1">{"CASH BALANCING",#N/A,FALSE,"CASH";"CASH REPORT",#N/A,FALSE,"CASH"}</definedName>
    <definedName name="dd" localSheetId="90" hidden="1">{"CASH BALANCING",#N/A,FALSE,"CASH";"CASH REPORT",#N/A,FALSE,"CASH"}</definedName>
    <definedName name="dd" localSheetId="79" hidden="1">{"CASH BALANCING",#N/A,FALSE,"CASH";"CASH REPORT",#N/A,FALSE,"CASH"}</definedName>
    <definedName name="dd" localSheetId="93" hidden="1">{"CASH BALANCING",#N/A,FALSE,"CASH";"CASH REPORT",#N/A,FALSE,"CASH"}</definedName>
    <definedName name="dd" hidden="1">{"CASH BALANCING",#N/A,FALSE,"CASH";"CASH REPORT",#N/A,FALSE,"CASH"}</definedName>
    <definedName name="de" localSheetId="55" hidden="1">{"CASH BALANCING",#N/A,FALSE,"CASH";"CASH REPORT",#N/A,FALSE,"CASH"}</definedName>
    <definedName name="de" localSheetId="94" hidden="1">{"CASH BALANCING",#N/A,FALSE,"CASH";"CASH REPORT",#N/A,FALSE,"CASH"}</definedName>
    <definedName name="de" localSheetId="0" hidden="1">{"CASH BALANCING",#N/A,FALSE,"CASH";"CASH REPORT",#N/A,FALSE,"CASH"}</definedName>
    <definedName name="de" localSheetId="8" hidden="1">{"CASH BALANCING",#N/A,FALSE,"CASH";"CASH REPORT",#N/A,FALSE,"CASH"}</definedName>
    <definedName name="de" localSheetId="35" hidden="1">{"CASH BALANCING",#N/A,FALSE,"CASH";"CASH REPORT",#N/A,FALSE,"CASH"}</definedName>
    <definedName name="de" localSheetId="90" hidden="1">{"CASH BALANCING",#N/A,FALSE,"CASH";"CASH REPORT",#N/A,FALSE,"CASH"}</definedName>
    <definedName name="de" localSheetId="79" hidden="1">{"CASH BALANCING",#N/A,FALSE,"CASH";"CASH REPORT",#N/A,FALSE,"CASH"}</definedName>
    <definedName name="de" localSheetId="93" hidden="1">{"CASH BALANCING",#N/A,FALSE,"CASH";"CASH REPORT",#N/A,FALSE,"CASH"}</definedName>
    <definedName name="de" hidden="1">{"CASH BALANCING",#N/A,FALSE,"CASH";"CASH REPORT",#N/A,FALSE,"CASH"}</definedName>
    <definedName name="Decision_Point" localSheetId="94">#REF!</definedName>
    <definedName name="Decision_Point" localSheetId="90">#REF!</definedName>
    <definedName name="Decision_Point" localSheetId="79">#REF!</definedName>
    <definedName name="Decision_Point" localSheetId="80">#REF!</definedName>
    <definedName name="Decision_Point" localSheetId="81">#REF!</definedName>
    <definedName name="Decision_Point" localSheetId="85">#REF!</definedName>
    <definedName name="Decision_Point" localSheetId="93">#REF!</definedName>
    <definedName name="Decision_Point">#REF!</definedName>
    <definedName name="deflate" localSheetId="94">#REF!</definedName>
    <definedName name="deflate" localSheetId="90">#REF!</definedName>
    <definedName name="deflate" localSheetId="79">#REF!</definedName>
    <definedName name="deflate" localSheetId="93">#REF!</definedName>
    <definedName name="deflate">#REF!</definedName>
    <definedName name="delete02_3" localSheetId="35">#REF!</definedName>
    <definedName name="delete02_3">#REF!</definedName>
    <definedName name="DEM" localSheetId="94">#REF!</definedName>
    <definedName name="DEM" localSheetId="0">#REF!</definedName>
    <definedName name="DEM" localSheetId="90">#REF!</definedName>
    <definedName name="DEM" localSheetId="79">#REF!</definedName>
    <definedName name="DEM" localSheetId="80">#REF!</definedName>
    <definedName name="DEM" localSheetId="81">#REF!</definedName>
    <definedName name="DEM" localSheetId="85">#REF!</definedName>
    <definedName name="DEM" localSheetId="93">#REF!</definedName>
    <definedName name="DEM">#REF!</definedName>
    <definedName name="dfd" localSheetId="55" hidden="1">{"CASH BALANCING",#N/A,FALSE,"CASH";"CASH REPORT",#N/A,FALSE,"CASH"}</definedName>
    <definedName name="dfd" localSheetId="94" hidden="1">{"CASH BALANCING",#N/A,FALSE,"CASH";"CASH REPORT",#N/A,FALSE,"CASH"}</definedName>
    <definedName name="dfd" localSheetId="0" hidden="1">{"CASH BALANCING",#N/A,FALSE,"CASH";"CASH REPORT",#N/A,FALSE,"CASH"}</definedName>
    <definedName name="dfd" localSheetId="8" hidden="1">{"CASH BALANCING",#N/A,FALSE,"CASH";"CASH REPORT",#N/A,FALSE,"CASH"}</definedName>
    <definedName name="dfd" localSheetId="35" hidden="1">{"CASH BALANCING",#N/A,FALSE,"CASH";"CASH REPORT",#N/A,FALSE,"CASH"}</definedName>
    <definedName name="dfd" localSheetId="90" hidden="1">{"CASH BALANCING",#N/A,FALSE,"CASH";"CASH REPORT",#N/A,FALSE,"CASH"}</definedName>
    <definedName name="dfd" localSheetId="79" hidden="1">{"CASH BALANCING",#N/A,FALSE,"CASH";"CASH REPORT",#N/A,FALSE,"CASH"}</definedName>
    <definedName name="dfd" localSheetId="93" hidden="1">{"CASH BALANCING",#N/A,FALSE,"CASH";"CASH REPORT",#N/A,FALSE,"CASH"}</definedName>
    <definedName name="dfd" hidden="1">{"CASH BALANCING",#N/A,FALSE,"CASH";"CASH REPORT",#N/A,FALSE,"CASH"}</definedName>
    <definedName name="digits">#REF!</definedName>
    <definedName name="dir_core">#REF!</definedName>
    <definedName name="dir_econ">#REF!</definedName>
    <definedName name="dir_fcast_bank">#REF!</definedName>
    <definedName name="dir_fiscal">#REF!</definedName>
    <definedName name="dir_FRdata">#REF!</definedName>
    <definedName name="dir_rbnz_bank">#REF!</definedName>
    <definedName name="dir_tax">#REF!</definedName>
    <definedName name="dir_util">#REF!</definedName>
    <definedName name="DLX1.USE" localSheetId="94">#REF!</definedName>
    <definedName name="DLX1.USE" localSheetId="90">#REF!</definedName>
    <definedName name="DLX1.USE" localSheetId="79">#REF!</definedName>
    <definedName name="DLX1.USE" localSheetId="80">#REF!</definedName>
    <definedName name="DLX1.USE" localSheetId="81">#REF!</definedName>
    <definedName name="DLX1.USE" localSheetId="85">#REF!</definedName>
    <definedName name="DLX1.USE" localSheetId="93">#REF!</definedName>
    <definedName name="DLX1.USE">#REF!</definedName>
    <definedName name="DropDown" localSheetId="0">#REF!</definedName>
    <definedName name="DropDown" localSheetId="8">#REF!</definedName>
    <definedName name="DropDown" localSheetId="35">#REF!</definedName>
    <definedName name="DropDown" localSheetId="90">#REF!</definedName>
    <definedName name="DropDown" localSheetId="79">#REF!</definedName>
    <definedName name="DropDown" localSheetId="93">#REF!</definedName>
    <definedName name="DropDown">#REF!</definedName>
    <definedName name="dsfza" localSheetId="55" hidden="1">{"DISPAG1",#N/A,FALSE,"DISBURSE";"DISPAG2",#N/A,FALSE,"DISBURSE";"ACTDIS",#N/A,FALSE,"DISBURSE";"ACTOUT",#N/A,FALSE,"DISBURSE";"TOTDIFF",#N/A,FALSE,"DISBURSE";"REVDIS",#N/A,FALSE,"DISBURSE"}</definedName>
    <definedName name="dsfza" localSheetId="94" hidden="1">{"DISPAG1",#N/A,FALSE,"DISBURSE";"DISPAG2",#N/A,FALSE,"DISBURSE";"ACTDIS",#N/A,FALSE,"DISBURSE";"ACTOUT",#N/A,FALSE,"DISBURSE";"TOTDIFF",#N/A,FALSE,"DISBURSE";"REVDIS",#N/A,FALSE,"DISBURSE"}</definedName>
    <definedName name="dsfza" localSheetId="0" hidden="1">{"DISPAG1",#N/A,FALSE,"DISBURSE";"DISPAG2",#N/A,FALSE,"DISBURSE";"ACTDIS",#N/A,FALSE,"DISBURSE";"ACTOUT",#N/A,FALSE,"DISBURSE";"TOTDIFF",#N/A,FALSE,"DISBURSE";"REVDIS",#N/A,FALSE,"DISBURSE"}</definedName>
    <definedName name="dsfza" localSheetId="8" hidden="1">{"DISPAG1",#N/A,FALSE,"DISBURSE";"DISPAG2",#N/A,FALSE,"DISBURSE";"ACTDIS",#N/A,FALSE,"DISBURSE";"ACTOUT",#N/A,FALSE,"DISBURSE";"TOTDIFF",#N/A,FALSE,"DISBURSE";"REVDIS",#N/A,FALSE,"DISBURSE"}</definedName>
    <definedName name="dsfza" localSheetId="35" hidden="1">{"DISPAG1",#N/A,FALSE,"DISBURSE";"DISPAG2",#N/A,FALSE,"DISBURSE";"ACTDIS",#N/A,FALSE,"DISBURSE";"ACTOUT",#N/A,FALSE,"DISBURSE";"TOTDIFF",#N/A,FALSE,"DISBURSE";"REVDIS",#N/A,FALSE,"DISBURSE"}</definedName>
    <definedName name="dsfza" localSheetId="90" hidden="1">{"DISPAG1",#N/A,FALSE,"DISBURSE";"DISPAG2",#N/A,FALSE,"DISBURSE";"ACTDIS",#N/A,FALSE,"DISBURSE";"ACTOUT",#N/A,FALSE,"DISBURSE";"TOTDIFF",#N/A,FALSE,"DISBURSE";"REVDIS",#N/A,FALSE,"DISBURSE"}</definedName>
    <definedName name="dsfza" localSheetId="79" hidden="1">{"DISPAG1",#N/A,FALSE,"DISBURSE";"DISPAG2",#N/A,FALSE,"DISBURSE";"ACTDIS",#N/A,FALSE,"DISBURSE";"ACTOUT",#N/A,FALSE,"DISBURSE";"TOTDIFF",#N/A,FALSE,"DISBURSE";"REVDIS",#N/A,FALSE,"DISBURSE"}</definedName>
    <definedName name="dsfza" localSheetId="93" hidden="1">{"DISPAG1",#N/A,FALSE,"DISBURSE";"DISPAG2",#N/A,FALSE,"DISBURSE";"ACTDIS",#N/A,FALSE,"DISBURSE";"ACTOUT",#N/A,FALSE,"DISBURSE";"TOTDIFF",#N/A,FALSE,"DISBURSE";"REVDIS",#N/A,FALSE,"DISBURSE"}</definedName>
    <definedName name="dsfza" hidden="1">{"DISPAG1",#N/A,FALSE,"DISBURSE";"DISPAG2",#N/A,FALSE,"DISBURSE";"ACTDIS",#N/A,FALSE,"DISBURSE";"ACTOUT",#N/A,FALSE,"DISBURSE";"TOTDIFF",#N/A,FALSE,"DISBURSE";"REVDIS",#N/A,FALSE,"DISBURSE"}</definedName>
    <definedName name="EERcpiCnty" localSheetId="94">#REF!</definedName>
    <definedName name="EERcpiCnty" localSheetId="90">#REF!</definedName>
    <definedName name="EERcpiCnty" localSheetId="79">#REF!</definedName>
    <definedName name="EERcpiCnty" localSheetId="93">#REF!</definedName>
    <definedName name="EERcpiCnty">#REF!</definedName>
    <definedName name="eerCPInew" localSheetId="94">#REF!</definedName>
    <definedName name="eerCPInew" localSheetId="90">#REF!</definedName>
    <definedName name="eerCPInew" localSheetId="79">#REF!</definedName>
    <definedName name="eerCPInew" localSheetId="93">#REF!</definedName>
    <definedName name="eerCPInew">#REF!</definedName>
    <definedName name="Elasticity_All_Other_Transfer" localSheetId="75">#REF!</definedName>
    <definedName name="Elasticity_All_Other_Transfer" localSheetId="77">#REF!</definedName>
    <definedName name="Elasticity_All_Other_Transfer">#REF!</definedName>
    <definedName name="Elasticity_Corporate_Tax" localSheetId="75">#REF!</definedName>
    <definedName name="Elasticity_Corporate_Tax" localSheetId="77">#REF!</definedName>
    <definedName name="Elasticity_Corporate_Tax">#REF!</definedName>
    <definedName name="Elasticity_Finance_Costs" localSheetId="75">#REF!</definedName>
    <definedName name="Elasticity_Finance_Costs" localSheetId="77">#REF!</definedName>
    <definedName name="Elasticity_Finance_Costs">#REF!</definedName>
    <definedName name="Elasticity_GST" localSheetId="75">#REF!</definedName>
    <definedName name="Elasticity_GST" localSheetId="77">#REF!</definedName>
    <definedName name="Elasticity_GST">#REF!</definedName>
    <definedName name="Elasticity_Individual_Income_Tax" localSheetId="75">#REF!</definedName>
    <definedName name="Elasticity_Individual_Income_Tax" localSheetId="77">#REF!</definedName>
    <definedName name="Elasticity_Individual_Income_Tax">#REF!</definedName>
    <definedName name="Elasticity_Investment_Income" localSheetId="75">#REF!</definedName>
    <definedName name="Elasticity_Investment_Income" localSheetId="77">#REF!</definedName>
    <definedName name="Elasticity_Investment_Income">#REF!</definedName>
    <definedName name="Elasticity_Other_Expenses" localSheetId="75">#REF!</definedName>
    <definedName name="Elasticity_Other_Expenses" localSheetId="77">#REF!</definedName>
    <definedName name="Elasticity_Other_Expenses">#REF!</definedName>
    <definedName name="Elasticity_Other_Indirect_Tax" localSheetId="75">#REF!</definedName>
    <definedName name="Elasticity_Other_Indirect_Tax" localSheetId="77">#REF!</definedName>
    <definedName name="Elasticity_Other_Indirect_Tax">#REF!</definedName>
    <definedName name="Elasticity_Other_Revenue" localSheetId="75">#REF!</definedName>
    <definedName name="Elasticity_Other_Revenue" localSheetId="77">#REF!</definedName>
    <definedName name="Elasticity_Other_Revenue">#REF!</definedName>
    <definedName name="Elasticity_Sole_Parent_Support" localSheetId="75">#REF!</definedName>
    <definedName name="Elasticity_Sole_Parent_Support" localSheetId="77">#REF!</definedName>
    <definedName name="Elasticity_Sole_Parent_Support">#REF!</definedName>
    <definedName name="Elasticity_Superannuation" localSheetId="75">#REF!</definedName>
    <definedName name="Elasticity_Superannuation" localSheetId="77">#REF!</definedName>
    <definedName name="Elasticity_Superannuation">#REF!</definedName>
    <definedName name="Elasticity_Withholding_Other_Direct_Tax" localSheetId="75">#REF!</definedName>
    <definedName name="Elasticity_Withholding_Other_Direct_Tax" localSheetId="77">#REF!</definedName>
    <definedName name="Elasticity_Withholding_Other_Direct_Tax">#REF!</definedName>
    <definedName name="fcast_bank" localSheetId="94">#REF!</definedName>
    <definedName name="fcast_bank" localSheetId="0">#REF!</definedName>
    <definedName name="fcast_bank" localSheetId="8">#REF!</definedName>
    <definedName name="fcast_bank" localSheetId="35">#REF!</definedName>
    <definedName name="fcast_bank" localSheetId="90">#REF!</definedName>
    <definedName name="fcast_bank" localSheetId="79">#REF!</definedName>
    <definedName name="fcast_bank" localSheetId="93">#REF!</definedName>
    <definedName name="fcast_bank">#REF!</definedName>
    <definedName name="fd" localSheetId="55" hidden="1">{"DSBT",#N/A,FALSE,"DSBT";"CASHPAY",#N/A,FALSE,"CASHPAY"}</definedName>
    <definedName name="fd" localSheetId="94" hidden="1">{"DSBT",#N/A,FALSE,"DSBT";"CASHPAY",#N/A,FALSE,"CASHPAY"}</definedName>
    <definedName name="fd" localSheetId="0" hidden="1">{"DSBT",#N/A,FALSE,"DSBT";"CASHPAY",#N/A,FALSE,"CASHPAY"}</definedName>
    <definedName name="fd" localSheetId="8" hidden="1">{"DSBT",#N/A,FALSE,"DSBT";"CASHPAY",#N/A,FALSE,"CASHPAY"}</definedName>
    <definedName name="fd" localSheetId="35" hidden="1">{"DSBT",#N/A,FALSE,"DSBT";"CASHPAY",#N/A,FALSE,"CASHPAY"}</definedName>
    <definedName name="fd" localSheetId="90" hidden="1">{"DSBT",#N/A,FALSE,"DSBT";"CASHPAY",#N/A,FALSE,"CASHPAY"}</definedName>
    <definedName name="fd" localSheetId="79" hidden="1">{"DSBT",#N/A,FALSE,"DSBT";"CASHPAY",#N/A,FALSE,"CASHPAY"}</definedName>
    <definedName name="fd" localSheetId="93" hidden="1">{"DSBT",#N/A,FALSE,"DSBT";"CASHPAY",#N/A,FALSE,"CASHPAY"}</definedName>
    <definedName name="fd" hidden="1">{"DSBT",#N/A,FALSE,"DSBT";"CASHPAY",#N/A,FALSE,"CASHPAY"}</definedName>
    <definedName name="fdasfd" localSheetId="55" hidden="1">{"ESTIMATES",#N/A,FALSE,"CASH"}</definedName>
    <definedName name="fdasfd" localSheetId="94" hidden="1">{"ESTIMATES",#N/A,FALSE,"CASH"}</definedName>
    <definedName name="fdasfd" localSheetId="0" hidden="1">{"ESTIMATES",#N/A,FALSE,"CASH"}</definedName>
    <definedName name="fdasfd" localSheetId="8" hidden="1">{"ESTIMATES",#N/A,FALSE,"CASH"}</definedName>
    <definedName name="fdasfd" localSheetId="35" hidden="1">{"ESTIMATES",#N/A,FALSE,"CASH"}</definedName>
    <definedName name="fdasfd" localSheetId="90" hidden="1">{"ESTIMATES",#N/A,FALSE,"CASH"}</definedName>
    <definedName name="fdasfd" localSheetId="79" hidden="1">{"ESTIMATES",#N/A,FALSE,"CASH"}</definedName>
    <definedName name="fdasfd" localSheetId="93" hidden="1">{"ESTIMATES",#N/A,FALSE,"CASH"}</definedName>
    <definedName name="fdasfd" hidden="1">{"ESTIMATES",#N/A,FALSE,"CASH"}</definedName>
    <definedName name="fdf" localSheetId="55" hidden="1">{"CASH BALANCING",#N/A,FALSE,"CASH";"CASH REPORT",#N/A,FALSE,"CASH"}</definedName>
    <definedName name="fdf" localSheetId="94" hidden="1">{"CASH BALANCING",#N/A,FALSE,"CASH";"CASH REPORT",#N/A,FALSE,"CASH"}</definedName>
    <definedName name="fdf" localSheetId="0" hidden="1">{"CASH BALANCING",#N/A,FALSE,"CASH";"CASH REPORT",#N/A,FALSE,"CASH"}</definedName>
    <definedName name="fdf" localSheetId="8" hidden="1">{"CASH BALANCING",#N/A,FALSE,"CASH";"CASH REPORT",#N/A,FALSE,"CASH"}</definedName>
    <definedName name="fdf" localSheetId="35" hidden="1">{"CASH BALANCING",#N/A,FALSE,"CASH";"CASH REPORT",#N/A,FALSE,"CASH"}</definedName>
    <definedName name="fdf" localSheetId="90" hidden="1">{"CASH BALANCING",#N/A,FALSE,"CASH";"CASH REPORT",#N/A,FALSE,"CASH"}</definedName>
    <definedName name="fdf" localSheetId="79" hidden="1">{"CASH BALANCING",#N/A,FALSE,"CASH";"CASH REPORT",#N/A,FALSE,"CASH"}</definedName>
    <definedName name="fdf" localSheetId="93" hidden="1">{"CASH BALANCING",#N/A,FALSE,"CASH";"CASH REPORT",#N/A,FALSE,"CASH"}</definedName>
    <definedName name="fdf" hidden="1">{"CASH BALANCING",#N/A,FALSE,"CASH";"CASH REPORT",#N/A,FALSE,"CASH"}</definedName>
    <definedName name="fed" localSheetId="55" hidden="1">{"DISPAG1",#N/A,FALSE,"DISBURSE";"DISPAG2",#N/A,FALSE,"DISBURSE";"ACTDIS",#N/A,FALSE,"DISBURSE";"ACTOUT",#N/A,FALSE,"DISBURSE";"TOTDIFF",#N/A,FALSE,"DISBURSE";"REVDIS",#N/A,FALSE,"DISBURSE"}</definedName>
    <definedName name="fed" localSheetId="94" hidden="1">{"DISPAG1",#N/A,FALSE,"DISBURSE";"DISPAG2",#N/A,FALSE,"DISBURSE";"ACTDIS",#N/A,FALSE,"DISBURSE";"ACTOUT",#N/A,FALSE,"DISBURSE";"TOTDIFF",#N/A,FALSE,"DISBURSE";"REVDIS",#N/A,FALSE,"DISBURSE"}</definedName>
    <definedName name="fed" localSheetId="0" hidden="1">{"DISPAG1",#N/A,FALSE,"DISBURSE";"DISPAG2",#N/A,FALSE,"DISBURSE";"ACTDIS",#N/A,FALSE,"DISBURSE";"ACTOUT",#N/A,FALSE,"DISBURSE";"TOTDIFF",#N/A,FALSE,"DISBURSE";"REVDIS",#N/A,FALSE,"DISBURSE"}</definedName>
    <definedName name="fed" localSheetId="8" hidden="1">{"DISPAG1",#N/A,FALSE,"DISBURSE";"DISPAG2",#N/A,FALSE,"DISBURSE";"ACTDIS",#N/A,FALSE,"DISBURSE";"ACTOUT",#N/A,FALSE,"DISBURSE";"TOTDIFF",#N/A,FALSE,"DISBURSE";"REVDIS",#N/A,FALSE,"DISBURSE"}</definedName>
    <definedName name="fed" localSheetId="35" hidden="1">{"DISPAG1",#N/A,FALSE,"DISBURSE";"DISPAG2",#N/A,FALSE,"DISBURSE";"ACTDIS",#N/A,FALSE,"DISBURSE";"ACTOUT",#N/A,FALSE,"DISBURSE";"TOTDIFF",#N/A,FALSE,"DISBURSE";"REVDIS",#N/A,FALSE,"DISBURSE"}</definedName>
    <definedName name="fed" localSheetId="90" hidden="1">{"DISPAG1",#N/A,FALSE,"DISBURSE";"DISPAG2",#N/A,FALSE,"DISBURSE";"ACTDIS",#N/A,FALSE,"DISBURSE";"ACTOUT",#N/A,FALSE,"DISBURSE";"TOTDIFF",#N/A,FALSE,"DISBURSE";"REVDIS",#N/A,FALSE,"DISBURSE"}</definedName>
    <definedName name="fed" localSheetId="79" hidden="1">{"DISPAG1",#N/A,FALSE,"DISBURSE";"DISPAG2",#N/A,FALSE,"DISBURSE";"ACTDIS",#N/A,FALSE,"DISBURSE";"ACTOUT",#N/A,FALSE,"DISBURSE";"TOTDIFF",#N/A,FALSE,"DISBURSE";"REVDIS",#N/A,FALSE,"DISBURSE"}</definedName>
    <definedName name="fed" localSheetId="93" hidden="1">{"DISPAG1",#N/A,FALSE,"DISBURSE";"DISPAG2",#N/A,FALSE,"DISBURSE";"ACTDIS",#N/A,FALSE,"DISBURSE";"ACTOUT",#N/A,FALSE,"DISBURSE";"TOTDIFF",#N/A,FALSE,"DISBURSE";"REVDIS",#N/A,FALSE,"DISBURSE"}</definedName>
    <definedName name="fed" hidden="1">{"DISPAG1",#N/A,FALSE,"DISBURSE";"DISPAG2",#N/A,FALSE,"DISBURSE";"ACTDIS",#N/A,FALSE,"DISBURSE";"ACTOUT",#N/A,FALSE,"DISBURSE";"TOTDIFF",#N/A,FALSE,"DISBURSE";"REVDIS",#N/A,FALSE,"DISBURSE"}</definedName>
    <definedName name="ff" localSheetId="55" hidden="1">{"CASH BALANCING",#N/A,FALSE,"CASH";"CASH REPORT",#N/A,FALSE,"CASH"}</definedName>
    <definedName name="ff" localSheetId="94" hidden="1">{"CASH BALANCING",#N/A,FALSE,"CASH";"CASH REPORT",#N/A,FALSE,"CASH"}</definedName>
    <definedName name="ff" localSheetId="0" hidden="1">{"CASH BALANCING",#N/A,FALSE,"CASH";"CASH REPORT",#N/A,FALSE,"CASH"}</definedName>
    <definedName name="ff" localSheetId="8" hidden="1">{"CASH BALANCING",#N/A,FALSE,"CASH";"CASH REPORT",#N/A,FALSE,"CASH"}</definedName>
    <definedName name="ff" localSheetId="35" hidden="1">{"CASH BALANCING",#N/A,FALSE,"CASH";"CASH REPORT",#N/A,FALSE,"CASH"}</definedName>
    <definedName name="ff" localSheetId="90" hidden="1">{"CASH BALANCING",#N/A,FALSE,"CASH";"CASH REPORT",#N/A,FALSE,"CASH"}</definedName>
    <definedName name="ff" localSheetId="79" hidden="1">{"CASH BALANCING",#N/A,FALSE,"CASH";"CASH REPORT",#N/A,FALSE,"CASH"}</definedName>
    <definedName name="ff" localSheetId="93" hidden="1">{"CASH BALANCING",#N/A,FALSE,"CASH";"CASH REPORT",#N/A,FALSE,"CASH"}</definedName>
    <definedName name="ff" hidden="1">{"CASH BALANCING",#N/A,FALSE,"CASH";"CASH REPORT",#N/A,FALSE,"CASH"}</definedName>
    <definedName name="fnamecur" localSheetId="94">#REF!</definedName>
    <definedName name="fnamecur" localSheetId="90">#REF!</definedName>
    <definedName name="fnamecur" localSheetId="79">#REF!</definedName>
    <definedName name="fnamecur" localSheetId="93">#REF!</definedName>
    <definedName name="fnamecur">#REF!</definedName>
    <definedName name="folder_calcs" localSheetId="94">#REF!</definedName>
    <definedName name="folder_calcs" localSheetId="0">#REF!</definedName>
    <definedName name="folder_calcs" localSheetId="8">#REF!</definedName>
    <definedName name="folder_calcs" localSheetId="35">#REF!</definedName>
    <definedName name="folder_calcs" localSheetId="90">#REF!</definedName>
    <definedName name="folder_calcs" localSheetId="93">#REF!</definedName>
    <definedName name="folder_calcs">#REF!</definedName>
    <definedName name="folder_pub" localSheetId="94">#REF!</definedName>
    <definedName name="folder_pub" localSheetId="0">#REF!</definedName>
    <definedName name="folder_pub" localSheetId="8">#REF!</definedName>
    <definedName name="folder_pub" localSheetId="90">#REF!</definedName>
    <definedName name="folder_pub" localSheetId="93">#REF!</definedName>
    <definedName name="folder_pub">#REF!</definedName>
    <definedName name="fyrlast" localSheetId="94">#REF!</definedName>
    <definedName name="fyrlast" localSheetId="90">#REF!</definedName>
    <definedName name="fyrlast" localSheetId="79">#REF!</definedName>
    <definedName name="fyrlast" localSheetId="93">#REF!</definedName>
    <definedName name="fyrlast">#REF!</definedName>
    <definedName name="g" localSheetId="55">#REF!</definedName>
    <definedName name="g" localSheetId="0">#REF!</definedName>
    <definedName name="g" localSheetId="8">#REF!</definedName>
    <definedName name="g" localSheetId="35">#REF!</definedName>
    <definedName name="g" localSheetId="90">#REF!</definedName>
    <definedName name="g" localSheetId="80">#REF!</definedName>
    <definedName name="g" localSheetId="81">#REF!</definedName>
    <definedName name="g" localSheetId="85">#REF!</definedName>
    <definedName name="g" localSheetId="93">#REF!</definedName>
    <definedName name="g">#REF!</definedName>
    <definedName name="GBP" localSheetId="55">#REF!</definedName>
    <definedName name="GBP" localSheetId="94">#REF!</definedName>
    <definedName name="GBP" localSheetId="0">#REF!</definedName>
    <definedName name="GBP" localSheetId="35">#REF!</definedName>
    <definedName name="GBP" localSheetId="90">#REF!</definedName>
    <definedName name="GBP" localSheetId="79">#REF!</definedName>
    <definedName name="GBP" localSheetId="80">#REF!</definedName>
    <definedName name="GBP" localSheetId="81">#REF!</definedName>
    <definedName name="GBP" localSheetId="85">#REF!</definedName>
    <definedName name="GBP" localSheetId="93">#REF!</definedName>
    <definedName name="GBP">#REF!</definedName>
    <definedName name="GOV" localSheetId="55">#REF!</definedName>
    <definedName name="GOV" localSheetId="94">#REF!</definedName>
    <definedName name="GOV" localSheetId="0">#REF!</definedName>
    <definedName name="GOV" localSheetId="35">#REF!</definedName>
    <definedName name="GOV" localSheetId="90">#REF!</definedName>
    <definedName name="GOV" localSheetId="79">#REF!</definedName>
    <definedName name="GOV" localSheetId="80">#REF!</definedName>
    <definedName name="GOV" localSheetId="81">#REF!</definedName>
    <definedName name="GOV" localSheetId="85">#REF!</definedName>
    <definedName name="GOV" localSheetId="93">#REF!</definedName>
    <definedName name="GOV">#REF!</definedName>
    <definedName name="gsdfr" localSheetId="94">#REF!</definedName>
    <definedName name="gsdfr" localSheetId="35">#REF!</definedName>
    <definedName name="gsdfr" localSheetId="90">#REF!</definedName>
    <definedName name="gsdfr" localSheetId="79">#REF!</definedName>
    <definedName name="gsdfr" localSheetId="80">#REF!</definedName>
    <definedName name="gsdfr" localSheetId="81">#REF!</definedName>
    <definedName name="gsdfr" localSheetId="85">#REF!</definedName>
    <definedName name="gsdfr" localSheetId="93">#REF!</definedName>
    <definedName name="gsdfr">#REF!</definedName>
    <definedName name="id_ED" localSheetId="0">#REF!</definedName>
    <definedName name="id_ED" localSheetId="8">#REF!</definedName>
    <definedName name="id_ED" localSheetId="35">#REF!</definedName>
    <definedName name="id_ED" localSheetId="90">#REF!</definedName>
    <definedName name="id_ED" localSheetId="93">#REF!</definedName>
    <definedName name="id_ED">#REF!</definedName>
    <definedName name="index_CAB" localSheetId="0">#REF!</definedName>
    <definedName name="index_CAB" localSheetId="8">#REF!</definedName>
    <definedName name="index_CAB" localSheetId="90">#REF!</definedName>
    <definedName name="index_CAB" localSheetId="93">#REF!</definedName>
    <definedName name="index_CAB">#REF!</definedName>
    <definedName name="index_compare" localSheetId="0">#REF!</definedName>
    <definedName name="index_compare" localSheetId="8">#REF!</definedName>
    <definedName name="index_compare" localSheetId="90">#REF!</definedName>
    <definedName name="index_compare" localSheetId="93">#REF!</definedName>
    <definedName name="index_compare">#REF!</definedName>
    <definedName name="index_ED">#REF!</definedName>
    <definedName name="index_FDCAB" localSheetId="93">#REF!</definedName>
    <definedName name="index_FDCAB">#REF!</definedName>
    <definedName name="index_FDFI" localSheetId="93">#REF!</definedName>
    <definedName name="index_FDFI">#REF!</definedName>
    <definedName name="index_FI" localSheetId="93">#REF!</definedName>
    <definedName name="index_FI">#REF!</definedName>
    <definedName name="index_INPUT" localSheetId="93">#REF!</definedName>
    <definedName name="index_INPUT">#REF!</definedName>
    <definedName name="index_SCEN" localSheetId="93">#REF!</definedName>
    <definedName name="index_SCEN">#REF!</definedName>
    <definedName name="index_shocks_scen">#REF!</definedName>
    <definedName name="index_TD">#REF!</definedName>
    <definedName name="inf" localSheetId="94">#REF!</definedName>
    <definedName name="inf" localSheetId="90">#REF!</definedName>
    <definedName name="inf" localSheetId="79">#REF!</definedName>
    <definedName name="inf" localSheetId="93">#REF!</definedName>
    <definedName name="inf">#REF!</definedName>
    <definedName name="init" localSheetId="94">#REF!</definedName>
    <definedName name="init" localSheetId="90">#REF!</definedName>
    <definedName name="init" localSheetId="79">#REF!</definedName>
    <definedName name="init" localSheetId="93">#REF!</definedName>
    <definedName name="init">#REF!</definedName>
    <definedName name="InputStatus" localSheetId="94">OFFSET(#REF!,0,0,#REF!,1)</definedName>
    <definedName name="InputStatus" localSheetId="90">OFFSET(#REF!,0,0,#REF!,1)</definedName>
    <definedName name="InputStatus" localSheetId="79">OFFSET(#REF!,0,0,#REF!,1)</definedName>
    <definedName name="InputStatus" localSheetId="93">OFFSET(#REF!,0,0,#REF!,1)</definedName>
    <definedName name="InputStatus">OFFSET(#REF!,0,0,#REF!,1)</definedName>
    <definedName name="int" localSheetId="55">#REF!</definedName>
    <definedName name="int" localSheetId="94">#REF!</definedName>
    <definedName name="int" localSheetId="0">#REF!</definedName>
    <definedName name="int" localSheetId="8">#REF!</definedName>
    <definedName name="int" localSheetId="35">#REF!</definedName>
    <definedName name="int" localSheetId="90">#REF!</definedName>
    <definedName name="int" localSheetId="80">#REF!</definedName>
    <definedName name="int" localSheetId="81">#REF!</definedName>
    <definedName name="int" localSheetId="85">#REF!</definedName>
    <definedName name="int" localSheetId="93">#REF!</definedName>
    <definedName name="int">#REF!</definedName>
    <definedName name="inthe" localSheetId="94" hidden="1">{"ESTIMATES",#N/A,FALSE,"CASH"}</definedName>
    <definedName name="inthe" localSheetId="0" hidden="1">{"ESTIMATES",#N/A,FALSE,"CASH"}</definedName>
    <definedName name="inthe" localSheetId="8" hidden="1">{"ESTIMATES",#N/A,FALSE,"CASH"}</definedName>
    <definedName name="inthe" localSheetId="35" hidden="1">{"ESTIMATES",#N/A,FALSE,"CASH"}</definedName>
    <definedName name="inthe" localSheetId="90" hidden="1">{"ESTIMATES",#N/A,FALSE,"CASH"}</definedName>
    <definedName name="inthe" localSheetId="79" hidden="1">{"ESTIMATES",#N/A,FALSE,"CASH"}</definedName>
    <definedName name="inthe" localSheetId="93" hidden="1">{"ESTIMATES",#N/A,FALSE,"CASH"}</definedName>
    <definedName name="inthe" hidden="1">{"ESTIMATES",#N/A,FALSE,"CASH"}</definedName>
    <definedName name="JPY" localSheetId="55">#REF!</definedName>
    <definedName name="JPY" localSheetId="94">#REF!</definedName>
    <definedName name="JPY" localSheetId="90">#REF!</definedName>
    <definedName name="JPY" localSheetId="79">#REF!</definedName>
    <definedName name="JPY" localSheetId="80">#REF!</definedName>
    <definedName name="JPY" localSheetId="81">#REF!</definedName>
    <definedName name="JPY" localSheetId="85">#REF!</definedName>
    <definedName name="JPY" localSheetId="93">#REF!</definedName>
    <definedName name="JPY">#REF!</definedName>
    <definedName name="lkl" localSheetId="55">#REF!</definedName>
    <definedName name="lkl" localSheetId="94">#REF!</definedName>
    <definedName name="lkl" localSheetId="0">#REF!</definedName>
    <definedName name="lkl" localSheetId="8">#REF!</definedName>
    <definedName name="lkl" localSheetId="35">#REF!</definedName>
    <definedName name="lkl" localSheetId="90">#REF!</definedName>
    <definedName name="lkl" localSheetId="80">#REF!</definedName>
    <definedName name="lkl" localSheetId="81">#REF!</definedName>
    <definedName name="lkl" localSheetId="85">#REF!</definedName>
    <definedName name="lkl" localSheetId="93">#REF!</definedName>
    <definedName name="lkl">#REF!</definedName>
    <definedName name="load_ED" localSheetId="55">#REF!</definedName>
    <definedName name="load_ED" localSheetId="94">#REF!</definedName>
    <definedName name="load_ED" localSheetId="0">#REF!</definedName>
    <definedName name="load_ED" localSheetId="8">#REF!</definedName>
    <definedName name="load_ED" localSheetId="90">#REF!</definedName>
    <definedName name="load_ED" localSheetId="93">#REF!</definedName>
    <definedName name="load_ED">#REF!</definedName>
    <definedName name="load_FD_fcast" localSheetId="0">#REF!</definedName>
    <definedName name="load_FD_fcast" localSheetId="8">#REF!</definedName>
    <definedName name="load_FD_fcast" localSheetId="90">#REF!</definedName>
    <definedName name="load_FD_fcast" localSheetId="93">#REF!</definedName>
    <definedName name="load_FD_fcast">#REF!</definedName>
    <definedName name="load_FD_hist">#REF!</definedName>
    <definedName name="load_TD">#REF!</definedName>
    <definedName name="lookups" localSheetId="94">#REF!</definedName>
    <definedName name="lookups" localSheetId="90">#REF!</definedName>
    <definedName name="lookups" localSheetId="79">#REF!</definedName>
    <definedName name="lookups" localSheetId="93">#REF!</definedName>
    <definedName name="lookups">#REF!</definedName>
    <definedName name="meta_ED" localSheetId="0">#REF!</definedName>
    <definedName name="meta_ED" localSheetId="8">#REF!</definedName>
    <definedName name="meta_ED" localSheetId="35">#REF!</definedName>
    <definedName name="meta_ED" localSheetId="90">#REF!</definedName>
    <definedName name="meta_ED" localSheetId="93">#REF!</definedName>
    <definedName name="meta_ED">#REF!</definedName>
    <definedName name="month" localSheetId="55">#REF!</definedName>
    <definedName name="month" localSheetId="0">#REF!</definedName>
    <definedName name="month" localSheetId="8">#REF!</definedName>
    <definedName name="month" localSheetId="90">#REF!</definedName>
    <definedName name="month" localSheetId="80">#REF!</definedName>
    <definedName name="month" localSheetId="81">#REF!</definedName>
    <definedName name="month" localSheetId="85">#REF!</definedName>
    <definedName name="month" localSheetId="93">#REF!</definedName>
    <definedName name="month">#REF!</definedName>
    <definedName name="nBR" localSheetId="94">#REF!</definedName>
    <definedName name="nBR" localSheetId="90">#REF!</definedName>
    <definedName name="nBR" localSheetId="79">#REF!</definedName>
    <definedName name="nBR" localSheetId="93">#REF!</definedName>
    <definedName name="nBR">#REF!</definedName>
    <definedName name="netbid2017" localSheetId="94">OFFSET(#REF!,0,0,COUNTA(#REF!),1)</definedName>
    <definedName name="netbid2017" localSheetId="90">OFFSET(#REF!,0,0,COUNTA(#REF!),1)</definedName>
    <definedName name="netbid2017" localSheetId="79">OFFSET(#REF!,0,0,COUNTA(#REF!),1)</definedName>
    <definedName name="netbid2017" localSheetId="93">OFFSET(#REF!,0,0,COUNTA(#REF!),1)</definedName>
    <definedName name="netbid2017">OFFSET(#REF!,0,0,COUNTA(#REF!),1)</definedName>
    <definedName name="netbid2018" localSheetId="94">OFFSET(#REF!,0,0,COUNTA(#REF!),1)</definedName>
    <definedName name="netbid2018" localSheetId="90">OFFSET(#REF!,0,0,COUNTA(#REF!),1)</definedName>
    <definedName name="netbid2018" localSheetId="79">OFFSET(#REF!,0,0,COUNTA(#REF!),1)</definedName>
    <definedName name="netbid2018" localSheetId="93">OFFSET(#REF!,0,0,COUNTA(#REF!),1)</definedName>
    <definedName name="netbid2018">OFFSET(#REF!,0,0,COUNTA(#REF!),1)</definedName>
    <definedName name="netbid2019" localSheetId="94">OFFSET(#REF!,0,0,COUNTA(#REF!),1)</definedName>
    <definedName name="netbid2019" localSheetId="90">OFFSET(#REF!,0,0,COUNTA(#REF!),1)</definedName>
    <definedName name="netbid2019" localSheetId="79">OFFSET(#REF!,0,0,COUNTA(#REF!),1)</definedName>
    <definedName name="netbid2019" localSheetId="93">OFFSET(#REF!,0,0,COUNTA(#REF!),1)</definedName>
    <definedName name="netbid2019">OFFSET(#REF!,0,0,COUNTA(#REF!),1)</definedName>
    <definedName name="netbid2020" localSheetId="94">OFFSET(#REF!,0,0,COUNTA(#REF!),1)</definedName>
    <definedName name="netbid2020" localSheetId="90">OFFSET(#REF!,0,0,COUNTA(#REF!),1)</definedName>
    <definedName name="netbid2020" localSheetId="79">OFFSET(#REF!,0,0,COUNTA(#REF!),1)</definedName>
    <definedName name="netbid2020" localSheetId="93">OFFSET(#REF!,0,0,COUNTA(#REF!),1)</definedName>
    <definedName name="netbid2020">OFFSET(#REF!,0,0,COUNTA(#REF!),1)</definedName>
    <definedName name="netbid2021" localSheetId="94">OFFSET(#REF!,0,0,COUNTA(#REF!),1)</definedName>
    <definedName name="netbid2021" localSheetId="90">OFFSET(#REF!,0,0,COUNTA(#REF!),1)</definedName>
    <definedName name="netbid2021" localSheetId="79">OFFSET(#REF!,0,0,COUNTA(#REF!),1)</definedName>
    <definedName name="netbid2021" localSheetId="93">OFFSET(#REF!,0,0,COUNTA(#REF!),1)</definedName>
    <definedName name="netbid2021">OFFSET(#REF!,0,0,COUNTA(#REF!),1)</definedName>
    <definedName name="NetVA2017" localSheetId="94">OFFSET(#REF!,0,0,COUNTA(#REF!),1)</definedName>
    <definedName name="NetVA2017" localSheetId="90">OFFSET(#REF!,0,0,COUNTA(#REF!),1)</definedName>
    <definedName name="NetVA2017" localSheetId="79">OFFSET(#REF!,0,0,COUNTA(#REF!),1)</definedName>
    <definedName name="NetVA2017" localSheetId="93">OFFSET(#REF!,0,0,COUNTA(#REF!),1)</definedName>
    <definedName name="NetVA2017">OFFSET(#REF!,0,0,COUNTA(#REF!),1)</definedName>
    <definedName name="NetVA2018" localSheetId="94">OFFSET(#REF!,0,0,COUNTA(#REF!),1)</definedName>
    <definedName name="NetVA2018" localSheetId="90">OFFSET(#REF!,0,0,COUNTA(#REF!),1)</definedName>
    <definedName name="NetVA2018" localSheetId="79">OFFSET(#REF!,0,0,COUNTA(#REF!),1)</definedName>
    <definedName name="NetVA2018" localSheetId="93">OFFSET(#REF!,0,0,COUNTA(#REF!),1)</definedName>
    <definedName name="NetVA2018">OFFSET(#REF!,0,0,COUNTA(#REF!),1)</definedName>
    <definedName name="NetVA2019" localSheetId="94">OFFSET(#REF!,0,0,COUNTA(#REF!),1)</definedName>
    <definedName name="NetVA2019" localSheetId="90">OFFSET(#REF!,0,0,COUNTA(#REF!),1)</definedName>
    <definedName name="NetVA2019" localSheetId="79">OFFSET(#REF!,0,0,COUNTA(#REF!),1)</definedName>
    <definedName name="NetVA2019" localSheetId="93">OFFSET(#REF!,0,0,COUNTA(#REF!),1)</definedName>
    <definedName name="NetVA2019">OFFSET(#REF!,0,0,COUNTA(#REF!),1)</definedName>
    <definedName name="NetVA2020" localSheetId="94">OFFSET(#REF!,0,0,COUNTA(#REF!),1)</definedName>
    <definedName name="NetVA2020" localSheetId="90">OFFSET(#REF!,0,0,COUNTA(#REF!),1)</definedName>
    <definedName name="NetVA2020" localSheetId="79">OFFSET(#REF!,0,0,COUNTA(#REF!),1)</definedName>
    <definedName name="NetVA2020" localSheetId="93">OFFSET(#REF!,0,0,COUNTA(#REF!),1)</definedName>
    <definedName name="NetVA2020">OFFSET(#REF!,0,0,COUNTA(#REF!),1)</definedName>
    <definedName name="NetVA2021" localSheetId="94">OFFSET(#REF!,0,0,COUNTA(#REF!),1)</definedName>
    <definedName name="NetVA2021" localSheetId="90">OFFSET(#REF!,0,0,COUNTA(#REF!),1)</definedName>
    <definedName name="NetVA2021" localSheetId="79">OFFSET(#REF!,0,0,COUNTA(#REF!),1)</definedName>
    <definedName name="NetVA2021" localSheetId="93">OFFSET(#REF!,0,0,COUNTA(#REF!),1)</definedName>
    <definedName name="NetVA2021">OFFSET(#REF!,0,0,COUNTA(#REF!),1)</definedName>
    <definedName name="New_Fig1" localSheetId="55" hidden="1">{"CASH BALANCING",#N/A,FALSE,"CASH";"CASH REPORT",#N/A,FALSE,"CASH"}</definedName>
    <definedName name="New_Fig1" localSheetId="94" hidden="1">{"CASH BALANCING",#N/A,FALSE,"CASH";"CASH REPORT",#N/A,FALSE,"CASH"}</definedName>
    <definedName name="New_Fig1" localSheetId="0" hidden="1">{"CASH BALANCING",#N/A,FALSE,"CASH";"CASH REPORT",#N/A,FALSE,"CASH"}</definedName>
    <definedName name="New_Fig1" localSheetId="8" hidden="1">{"CASH BALANCING",#N/A,FALSE,"CASH";"CASH REPORT",#N/A,FALSE,"CASH"}</definedName>
    <definedName name="New_Fig1" localSheetId="35" hidden="1">{"CASH BALANCING",#N/A,FALSE,"CASH";"CASH REPORT",#N/A,FALSE,"CASH"}</definedName>
    <definedName name="New_Fig1" localSheetId="90" hidden="1">{"CASH BALANCING",#N/A,FALSE,"CASH";"CASH REPORT",#N/A,FALSE,"CASH"}</definedName>
    <definedName name="New_Fig1" localSheetId="79" hidden="1">{"CASH BALANCING",#N/A,FALSE,"CASH";"CASH REPORT",#N/A,FALSE,"CASH"}</definedName>
    <definedName name="New_Fig1" localSheetId="93" hidden="1">{"CASH BALANCING",#N/A,FALSE,"CASH";"CASH REPORT",#N/A,FALSE,"CASH"}</definedName>
    <definedName name="New_Fig1" hidden="1">{"CASH BALANCING",#N/A,FALSE,"CASH";"CASH REPORT",#N/A,FALSE,"CASH"}</definedName>
    <definedName name="new_ver">#REF!</definedName>
    <definedName name="ninf" localSheetId="55">#REF!</definedName>
    <definedName name="ninf" localSheetId="94">#REF!</definedName>
    <definedName name="ninf" localSheetId="0">#REF!</definedName>
    <definedName name="ninf" localSheetId="35">#REF!</definedName>
    <definedName name="ninf" localSheetId="90">#REF!</definedName>
    <definedName name="ninf" localSheetId="80">#REF!</definedName>
    <definedName name="ninf" localSheetId="81">#REF!</definedName>
    <definedName name="ninf" localSheetId="85">#REF!</definedName>
    <definedName name="ninf" localSheetId="93">#REF!</definedName>
    <definedName name="ninf">#REF!</definedName>
    <definedName name="nRC" localSheetId="94">#REF!</definedName>
    <definedName name="nRC" localSheetId="90">#REF!</definedName>
    <definedName name="nRC" localSheetId="79">#REF!</definedName>
    <definedName name="nRC" localSheetId="93">#REF!</definedName>
    <definedName name="nRC">#REF!</definedName>
    <definedName name="nRet" localSheetId="94">#REF!</definedName>
    <definedName name="nRet" localSheetId="90">#REF!</definedName>
    <definedName name="nRet" localSheetId="79">#REF!</definedName>
    <definedName name="nRet" localSheetId="93">#REF!</definedName>
    <definedName name="nRet">#REF!</definedName>
    <definedName name="nRR" localSheetId="94">#REF!</definedName>
    <definedName name="nRR" localSheetId="90">#REF!</definedName>
    <definedName name="nRR" localSheetId="79">#REF!</definedName>
    <definedName name="nRR" localSheetId="93">#REF!</definedName>
    <definedName name="nRR">#REF!</definedName>
    <definedName name="NvsASD">"V1999-07-31"</definedName>
    <definedName name="NvsAutoDrillOk">"VN"</definedName>
    <definedName name="NvsElapsedTime">0.0000799768531578593</definedName>
    <definedName name="NvsEndTime">37831.507665162</definedName>
    <definedName name="NvsLayoutType">"M3"</definedName>
    <definedName name="NvsPanelEffdt">"V1999-07-27"</definedName>
    <definedName name="NvsPanelSetid">"VSHARE"</definedName>
    <definedName name="NvsReqBU">"VMEL01"</definedName>
    <definedName name="NvsReqBUOnly">"VY"</definedName>
    <definedName name="NvsTransLed">"VN"</definedName>
    <definedName name="NvsTreeASD">"V1999-07-31"</definedName>
    <definedName name="NvsValTbl.SCENARIO">"BD_SCENARIO_TBL"</definedName>
    <definedName name="Pal_Workbook_GUID" localSheetId="94" hidden="1">"VMK4UAUR6BMN53K5RKPR45SN"</definedName>
    <definedName name="Pal_Workbook_GUID" localSheetId="90" hidden="1">"9AP16616LWPZUH5ABK5MW346"</definedName>
    <definedName name="Pal_Workbook_GUID" hidden="1">"9AP16616LWPZUH5ABK5MW346"</definedName>
    <definedName name="PalisadeReportWorkbookCreatedBy">"AtRisk"</definedName>
    <definedName name="param_compare_db">#REF!</definedName>
    <definedName name="param_compare_fcastvers">#REF!</definedName>
    <definedName name="param_compare_numseries">#REF!</definedName>
    <definedName name="param_compare_startdate">#REF!</definedName>
    <definedName name="Pasterange1" localSheetId="80">#REF!</definedName>
    <definedName name="Pasterange1" localSheetId="81">#REF!</definedName>
    <definedName name="Pasterange1" localSheetId="85">#REF!</definedName>
    <definedName name="Pasterange1">#REF!</definedName>
    <definedName name="Pasterange10" localSheetId="80">#REF!</definedName>
    <definedName name="Pasterange10" localSheetId="81">#REF!</definedName>
    <definedName name="Pasterange10" localSheetId="85">#REF!</definedName>
    <definedName name="Pasterange10">#REF!</definedName>
    <definedName name="Pasterange11" localSheetId="80">#REF!</definedName>
    <definedName name="Pasterange11" localSheetId="81">#REF!</definedName>
    <definedName name="Pasterange11" localSheetId="85">#REF!</definedName>
    <definedName name="Pasterange11">#REF!</definedName>
    <definedName name="Pasterange12" localSheetId="80">#REF!</definedName>
    <definedName name="Pasterange12" localSheetId="81">#REF!</definedName>
    <definedName name="Pasterange12" localSheetId="85">#REF!</definedName>
    <definedName name="Pasterange12">#REF!</definedName>
    <definedName name="Pasterange13" localSheetId="80">#REF!</definedName>
    <definedName name="Pasterange13" localSheetId="81">#REF!</definedName>
    <definedName name="Pasterange13" localSheetId="85">#REF!</definedName>
    <definedName name="Pasterange13">#REF!</definedName>
    <definedName name="Pasterange14" localSheetId="80">#REF!</definedName>
    <definedName name="Pasterange14" localSheetId="81">#REF!</definedName>
    <definedName name="Pasterange14" localSheetId="85">#REF!</definedName>
    <definedName name="Pasterange14">#REF!</definedName>
    <definedName name="Pasterange15" localSheetId="80">#REF!</definedName>
    <definedName name="Pasterange15" localSheetId="81">#REF!</definedName>
    <definedName name="Pasterange15" localSheetId="85">#REF!</definedName>
    <definedName name="Pasterange15">#REF!</definedName>
    <definedName name="Pasterange16" localSheetId="80">#REF!</definedName>
    <definedName name="Pasterange16" localSheetId="81">#REF!</definedName>
    <definedName name="Pasterange16" localSheetId="85">#REF!</definedName>
    <definedName name="Pasterange16">#REF!</definedName>
    <definedName name="Pasterange17" localSheetId="80">#REF!</definedName>
    <definedName name="Pasterange17" localSheetId="81">#REF!</definedName>
    <definedName name="Pasterange17" localSheetId="85">#REF!</definedName>
    <definedName name="Pasterange17">#REF!</definedName>
    <definedName name="Pasterange18" localSheetId="80">#REF!</definedName>
    <definedName name="Pasterange18" localSheetId="81">#REF!</definedName>
    <definedName name="Pasterange18" localSheetId="85">#REF!</definedName>
    <definedName name="Pasterange18">#REF!</definedName>
    <definedName name="Pasterange19" localSheetId="80">#REF!</definedName>
    <definedName name="Pasterange19" localSheetId="81">#REF!</definedName>
    <definedName name="Pasterange19" localSheetId="85">#REF!</definedName>
    <definedName name="Pasterange19">#REF!</definedName>
    <definedName name="Pasterange2" localSheetId="80">#REF!</definedName>
    <definedName name="Pasterange2" localSheetId="81">#REF!</definedName>
    <definedName name="Pasterange2" localSheetId="85">#REF!</definedName>
    <definedName name="Pasterange2">#REF!</definedName>
    <definedName name="Pasterange20" localSheetId="80">#REF!</definedName>
    <definedName name="Pasterange20" localSheetId="81">#REF!</definedName>
    <definedName name="Pasterange20" localSheetId="85">#REF!</definedName>
    <definedName name="Pasterange20">#REF!</definedName>
    <definedName name="Pasterange21" localSheetId="80">#REF!</definedName>
    <definedName name="Pasterange21" localSheetId="81">#REF!</definedName>
    <definedName name="Pasterange21" localSheetId="85">#REF!</definedName>
    <definedName name="Pasterange21">#REF!</definedName>
    <definedName name="Pasterange22" localSheetId="80">#REF!</definedName>
    <definedName name="Pasterange22" localSheetId="81">#REF!</definedName>
    <definedName name="Pasterange22" localSheetId="85">#REF!</definedName>
    <definedName name="Pasterange22">#REF!</definedName>
    <definedName name="Pasterange23" localSheetId="80">#REF!</definedName>
    <definedName name="Pasterange23" localSheetId="81">#REF!</definedName>
    <definedName name="Pasterange23" localSheetId="85">#REF!</definedName>
    <definedName name="Pasterange23">#REF!</definedName>
    <definedName name="Pasterange24" localSheetId="80">#REF!</definedName>
    <definedName name="Pasterange24" localSheetId="81">#REF!</definedName>
    <definedName name="Pasterange24" localSheetId="85">#REF!</definedName>
    <definedName name="Pasterange24">#REF!</definedName>
    <definedName name="Pasterange25" localSheetId="80">#REF!</definedName>
    <definedName name="Pasterange25" localSheetId="81">#REF!</definedName>
    <definedName name="Pasterange25" localSheetId="85">#REF!</definedName>
    <definedName name="Pasterange25">#REF!</definedName>
    <definedName name="Pasterange26" localSheetId="80">#REF!</definedName>
    <definedName name="Pasterange26" localSheetId="81">#REF!</definedName>
    <definedName name="Pasterange26" localSheetId="85">#REF!</definedName>
    <definedName name="Pasterange26">#REF!</definedName>
    <definedName name="Pasterange27" localSheetId="80">#REF!</definedName>
    <definedName name="Pasterange27" localSheetId="81">#REF!</definedName>
    <definedName name="Pasterange27" localSheetId="85">#REF!</definedName>
    <definedName name="Pasterange27">#REF!</definedName>
    <definedName name="Pasterange28" localSheetId="80">#REF!</definedName>
    <definedName name="Pasterange28" localSheetId="81">#REF!</definedName>
    <definedName name="Pasterange28" localSheetId="85">#REF!</definedName>
    <definedName name="Pasterange28">#REF!</definedName>
    <definedName name="Pasterange29" localSheetId="80">#REF!</definedName>
    <definedName name="Pasterange29" localSheetId="81">#REF!</definedName>
    <definedName name="Pasterange29" localSheetId="85">#REF!</definedName>
    <definedName name="Pasterange29">#REF!</definedName>
    <definedName name="Pasterange3" localSheetId="80">#REF!</definedName>
    <definedName name="Pasterange3" localSheetId="81">#REF!</definedName>
    <definedName name="Pasterange3" localSheetId="85">#REF!</definedName>
    <definedName name="Pasterange3">#REF!</definedName>
    <definedName name="Pasterange30" localSheetId="80">#REF!</definedName>
    <definedName name="Pasterange30" localSheetId="81">#REF!</definedName>
    <definedName name="Pasterange30" localSheetId="85">#REF!</definedName>
    <definedName name="Pasterange30">#REF!</definedName>
    <definedName name="Pasterange31" localSheetId="80">#REF!</definedName>
    <definedName name="Pasterange31" localSheetId="81">#REF!</definedName>
    <definedName name="Pasterange31" localSheetId="85">#REF!</definedName>
    <definedName name="Pasterange31">#REF!</definedName>
    <definedName name="Pasterange32" localSheetId="80">#REF!</definedName>
    <definedName name="Pasterange32" localSheetId="81">#REF!</definedName>
    <definedName name="Pasterange32" localSheetId="85">#REF!</definedName>
    <definedName name="Pasterange32">#REF!</definedName>
    <definedName name="Pasterange33" localSheetId="80">#REF!</definedName>
    <definedName name="Pasterange33" localSheetId="81">#REF!</definedName>
    <definedName name="Pasterange33" localSheetId="85">#REF!</definedName>
    <definedName name="Pasterange33">#REF!</definedName>
    <definedName name="Pasterange34" localSheetId="80">#REF!</definedName>
    <definedName name="Pasterange34" localSheetId="81">#REF!</definedName>
    <definedName name="Pasterange34" localSheetId="85">#REF!</definedName>
    <definedName name="Pasterange34">#REF!</definedName>
    <definedName name="Pasterange35" localSheetId="80">#REF!</definedName>
    <definedName name="Pasterange35" localSheetId="81">#REF!</definedName>
    <definedName name="Pasterange35" localSheetId="85">#REF!</definedName>
    <definedName name="Pasterange35">#REF!</definedName>
    <definedName name="Pasterange36" localSheetId="80">#REF!</definedName>
    <definedName name="Pasterange36" localSheetId="81">#REF!</definedName>
    <definedName name="Pasterange36" localSheetId="85">#REF!</definedName>
    <definedName name="Pasterange36">#REF!</definedName>
    <definedName name="Pasterange37" localSheetId="80">#REF!</definedName>
    <definedName name="Pasterange37" localSheetId="81">#REF!</definedName>
    <definedName name="Pasterange37" localSheetId="85">#REF!</definedName>
    <definedName name="Pasterange37">#REF!</definedName>
    <definedName name="Pasterange38" localSheetId="80">#REF!</definedName>
    <definedName name="Pasterange38" localSheetId="81">#REF!</definedName>
    <definedName name="Pasterange38" localSheetId="85">#REF!</definedName>
    <definedName name="Pasterange38">#REF!</definedName>
    <definedName name="Pasterange39" localSheetId="80">#REF!</definedName>
    <definedName name="Pasterange39" localSheetId="81">#REF!</definedName>
    <definedName name="Pasterange39" localSheetId="85">#REF!</definedName>
    <definedName name="Pasterange39">#REF!</definedName>
    <definedName name="Pasterange4" localSheetId="80">#REF!</definedName>
    <definedName name="Pasterange4" localSheetId="81">#REF!</definedName>
    <definedName name="Pasterange4" localSheetId="85">#REF!</definedName>
    <definedName name="Pasterange4">#REF!</definedName>
    <definedName name="Pasterange40" localSheetId="80">#REF!</definedName>
    <definedName name="Pasterange40" localSheetId="81">#REF!</definedName>
    <definedName name="Pasterange40" localSheetId="85">#REF!</definedName>
    <definedName name="Pasterange40">#REF!</definedName>
    <definedName name="Pasterange41" localSheetId="80">#REF!</definedName>
    <definedName name="Pasterange41" localSheetId="81">#REF!</definedName>
    <definedName name="Pasterange41" localSheetId="85">#REF!</definedName>
    <definedName name="Pasterange41">#REF!</definedName>
    <definedName name="Pasterange42" localSheetId="80">#REF!</definedName>
    <definedName name="Pasterange42" localSheetId="81">#REF!</definedName>
    <definedName name="Pasterange42" localSheetId="85">#REF!</definedName>
    <definedName name="Pasterange42">#REF!</definedName>
    <definedName name="Pasterange43" localSheetId="80">#REF!</definedName>
    <definedName name="Pasterange43" localSheetId="81">#REF!</definedName>
    <definedName name="Pasterange43" localSheetId="85">#REF!</definedName>
    <definedName name="Pasterange43">#REF!</definedName>
    <definedName name="Pasterange44" localSheetId="80">#REF!</definedName>
    <definedName name="Pasterange44" localSheetId="81">#REF!</definedName>
    <definedName name="Pasterange44" localSheetId="85">#REF!</definedName>
    <definedName name="Pasterange44">#REF!</definedName>
    <definedName name="Pasterange45" localSheetId="80">#REF!</definedName>
    <definedName name="Pasterange45" localSheetId="81">#REF!</definedName>
    <definedName name="Pasterange45" localSheetId="85">#REF!</definedName>
    <definedName name="Pasterange45">#REF!</definedName>
    <definedName name="Pasterange46" localSheetId="80">#REF!</definedName>
    <definedName name="Pasterange46" localSheetId="81">#REF!</definedName>
    <definedName name="Pasterange46" localSheetId="85">#REF!</definedName>
    <definedName name="Pasterange46">#REF!</definedName>
    <definedName name="Pasterange47" localSheetId="80">#REF!</definedName>
    <definedName name="Pasterange47" localSheetId="81">#REF!</definedName>
    <definedName name="Pasterange47" localSheetId="85">#REF!</definedName>
    <definedName name="Pasterange47">#REF!</definedName>
    <definedName name="Pasterange48" localSheetId="80">#REF!</definedName>
    <definedName name="Pasterange48" localSheetId="81">#REF!</definedName>
    <definedName name="Pasterange48" localSheetId="85">#REF!</definedName>
    <definedName name="Pasterange48">#REF!</definedName>
    <definedName name="Pasterange49" localSheetId="80">#REF!</definedName>
    <definedName name="Pasterange49" localSheetId="81">#REF!</definedName>
    <definedName name="Pasterange49" localSheetId="85">#REF!</definedName>
    <definedName name="Pasterange49">#REF!</definedName>
    <definedName name="Pasterange5" localSheetId="80">#REF!</definedName>
    <definedName name="Pasterange5" localSheetId="81">#REF!</definedName>
    <definedName name="Pasterange5" localSheetId="85">#REF!</definedName>
    <definedName name="Pasterange5">#REF!</definedName>
    <definedName name="Pasterange50" localSheetId="80">#REF!</definedName>
    <definedName name="Pasterange50" localSheetId="81">#REF!</definedName>
    <definedName name="Pasterange50" localSheetId="85">#REF!</definedName>
    <definedName name="Pasterange50">#REF!</definedName>
    <definedName name="Pasterange51" localSheetId="80">#REF!</definedName>
    <definedName name="Pasterange51" localSheetId="81">#REF!</definedName>
    <definedName name="Pasterange51" localSheetId="85">#REF!</definedName>
    <definedName name="Pasterange51">#REF!</definedName>
    <definedName name="Pasterange52" localSheetId="80">#REF!</definedName>
    <definedName name="Pasterange52" localSheetId="81">#REF!</definedName>
    <definedName name="Pasterange52" localSheetId="85">#REF!</definedName>
    <definedName name="Pasterange52">#REF!</definedName>
    <definedName name="Pasterange53" localSheetId="80">#REF!</definedName>
    <definedName name="Pasterange53" localSheetId="81">#REF!</definedName>
    <definedName name="Pasterange53" localSheetId="85">#REF!</definedName>
    <definedName name="Pasterange53">#REF!</definedName>
    <definedName name="Pasterange54" localSheetId="80">#REF!</definedName>
    <definedName name="Pasterange54" localSheetId="81">#REF!</definedName>
    <definedName name="Pasterange54" localSheetId="85">#REF!</definedName>
    <definedName name="Pasterange54">#REF!</definedName>
    <definedName name="Pasterange55" localSheetId="80">#REF!</definedName>
    <definedName name="Pasterange55" localSheetId="81">#REF!</definedName>
    <definedName name="Pasterange55" localSheetId="85">#REF!</definedName>
    <definedName name="Pasterange55">#REF!</definedName>
    <definedName name="Pasterange56" localSheetId="80">#REF!</definedName>
    <definedName name="Pasterange56" localSheetId="81">#REF!</definedName>
    <definedName name="Pasterange56" localSheetId="85">#REF!</definedName>
    <definedName name="Pasterange56">#REF!</definedName>
    <definedName name="Pasterange57" localSheetId="80">#REF!</definedName>
    <definedName name="Pasterange57" localSheetId="81">#REF!</definedName>
    <definedName name="Pasterange57" localSheetId="85">#REF!</definedName>
    <definedName name="Pasterange57">#REF!</definedName>
    <definedName name="Pasterange58" localSheetId="80">#REF!</definedName>
    <definedName name="Pasterange58" localSheetId="81">#REF!</definedName>
    <definedName name="Pasterange58" localSheetId="85">#REF!</definedName>
    <definedName name="Pasterange58">#REF!</definedName>
    <definedName name="Pasterange59" localSheetId="80">#REF!</definedName>
    <definedName name="Pasterange59" localSheetId="81">#REF!</definedName>
    <definedName name="Pasterange59" localSheetId="85">#REF!</definedName>
    <definedName name="Pasterange59">#REF!</definedName>
    <definedName name="Pasterange6" localSheetId="80">#REF!</definedName>
    <definedName name="Pasterange6" localSheetId="81">#REF!</definedName>
    <definedName name="Pasterange6" localSheetId="85">#REF!</definedName>
    <definedName name="Pasterange6">#REF!</definedName>
    <definedName name="Pasterange60" localSheetId="80">#REF!</definedName>
    <definedName name="Pasterange60" localSheetId="81">#REF!</definedName>
    <definedName name="Pasterange60" localSheetId="85">#REF!</definedName>
    <definedName name="Pasterange60">#REF!</definedName>
    <definedName name="Pasterange61" localSheetId="80">#REF!</definedName>
    <definedName name="Pasterange61" localSheetId="81">#REF!</definedName>
    <definedName name="Pasterange61" localSheetId="85">#REF!</definedName>
    <definedName name="Pasterange61">#REF!</definedName>
    <definedName name="Pasterange62" localSheetId="80">#REF!</definedName>
    <definedName name="Pasterange62" localSheetId="81">#REF!</definedName>
    <definedName name="Pasterange62" localSheetId="85">#REF!</definedName>
    <definedName name="Pasterange62">#REF!</definedName>
    <definedName name="Pasterange63" localSheetId="80">#REF!</definedName>
    <definedName name="Pasterange63" localSheetId="81">#REF!</definedName>
    <definedName name="Pasterange63" localSheetId="85">#REF!</definedName>
    <definedName name="Pasterange63">#REF!</definedName>
    <definedName name="Pasterange64" localSheetId="80">#REF!</definedName>
    <definedName name="Pasterange64" localSheetId="81">#REF!</definedName>
    <definedName name="Pasterange64" localSheetId="85">#REF!</definedName>
    <definedName name="Pasterange64">#REF!</definedName>
    <definedName name="Pasterange65" localSheetId="80">#REF!</definedName>
    <definedName name="Pasterange65" localSheetId="81">#REF!</definedName>
    <definedName name="Pasterange65" localSheetId="85">#REF!</definedName>
    <definedName name="Pasterange65">#REF!</definedName>
    <definedName name="Pasterange66" localSheetId="80">#REF!</definedName>
    <definedName name="Pasterange66" localSheetId="81">#REF!</definedName>
    <definedName name="Pasterange66" localSheetId="85">#REF!</definedName>
    <definedName name="Pasterange66">#REF!</definedName>
    <definedName name="Pasterange67" localSheetId="80">#REF!</definedName>
    <definedName name="Pasterange67" localSheetId="81">#REF!</definedName>
    <definedName name="Pasterange67" localSheetId="85">#REF!</definedName>
    <definedName name="Pasterange67">#REF!</definedName>
    <definedName name="Pasterange68" localSheetId="80">#REF!</definedName>
    <definedName name="Pasterange68" localSheetId="81">#REF!</definedName>
    <definedName name="Pasterange68" localSheetId="85">#REF!</definedName>
    <definedName name="Pasterange68">#REF!</definedName>
    <definedName name="Pasterange7" localSheetId="80">#REF!</definedName>
    <definedName name="Pasterange7" localSheetId="81">#REF!</definedName>
    <definedName name="Pasterange7" localSheetId="85">#REF!</definedName>
    <definedName name="Pasterange7">#REF!</definedName>
    <definedName name="Pasterange8" localSheetId="80">#REF!</definedName>
    <definedName name="Pasterange8" localSheetId="81">#REF!</definedName>
    <definedName name="Pasterange8" localSheetId="85">#REF!</definedName>
    <definedName name="Pasterange8">#REF!</definedName>
    <definedName name="Pasterange9" localSheetId="80">#REF!</definedName>
    <definedName name="Pasterange9" localSheetId="81">#REF!</definedName>
    <definedName name="Pasterange9" localSheetId="85">#REF!</definedName>
    <definedName name="Pasterange9">#REF!</definedName>
    <definedName name="path_control">#REF!</definedName>
    <definedName name="path_eviewsdatapull">#REF!</definedName>
    <definedName name="path_pub">#REF!</definedName>
    <definedName name="period02_3">#REF!</definedName>
    <definedName name="pft_now" localSheetId="94">OFFSET(#REF!,#REF!,0,#REF!,1)</definedName>
    <definedName name="pft_now" localSheetId="90">OFFSET(#REF!,#REF!,0,#REF!,1)</definedName>
    <definedName name="pft_now" localSheetId="79">OFFSET(#REF!,#REF!,0,#REF!,1)</definedName>
    <definedName name="pft_now" localSheetId="93">OFFSET(#REF!,#REF!,0,#REF!,1)</definedName>
    <definedName name="pft_now">OFFSET(#REF!,#REF!,0,#REF!,1)</definedName>
    <definedName name="_xlnm.Print_Area" localSheetId="94">'Fiscal Time Series'!$A$2:$Q$59</definedName>
    <definedName name="_xlnm.Print_Area" localSheetId="93">'Table 4.1'!$A$1:$J$23</definedName>
    <definedName name="Print_Area_MI" localSheetId="55">#REF!</definedName>
    <definedName name="Print_Area_MI" localSheetId="94">#REF!</definedName>
    <definedName name="Print_Area_MI" localSheetId="0">#REF!</definedName>
    <definedName name="Print_Area_MI" localSheetId="8">#REF!</definedName>
    <definedName name="Print_Area_MI" localSheetId="35">#REF!</definedName>
    <definedName name="Print_Area_MI" localSheetId="90">#REF!</definedName>
    <definedName name="Print_Area_MI" localSheetId="79">#REF!</definedName>
    <definedName name="Print_Area_MI" localSheetId="80">#REF!</definedName>
    <definedName name="Print_Area_MI" localSheetId="81">#REF!</definedName>
    <definedName name="Print_Area_MI" localSheetId="85">#REF!</definedName>
    <definedName name="Print_Area_MI" localSheetId="93">#REF!</definedName>
    <definedName name="Print_Area_MI">#REF!</definedName>
    <definedName name="PriorityArea" localSheetId="94">OFFSET(#REF!,0,0,#REF!,1)</definedName>
    <definedName name="PriorityArea" localSheetId="90">OFFSET(#REF!,0,0,#REF!,1)</definedName>
    <definedName name="PriorityArea" localSheetId="79">OFFSET(#REF!,0,0,#REF!,1)</definedName>
    <definedName name="PriorityArea" localSheetId="93">OFFSET(#REF!,0,0,#REF!,1)</definedName>
    <definedName name="PriorityArea">OFFSET(#REF!,0,0,#REF!,1)</definedName>
    <definedName name="RBN" localSheetId="55">#REF!</definedName>
    <definedName name="RBN" localSheetId="94">#REF!</definedName>
    <definedName name="RBN" localSheetId="0">#REF!</definedName>
    <definedName name="RBN" localSheetId="8">#REF!</definedName>
    <definedName name="RBN" localSheetId="35">#REF!</definedName>
    <definedName name="RBN" localSheetId="90">#REF!</definedName>
    <definedName name="RBN" localSheetId="79">#REF!</definedName>
    <definedName name="RBN" localSheetId="80">#REF!</definedName>
    <definedName name="RBN" localSheetId="81">#REF!</definedName>
    <definedName name="RBN" localSheetId="85">#REF!</definedName>
    <definedName name="RBN" localSheetId="93">#REF!</definedName>
    <definedName name="RBN">#REF!</definedName>
    <definedName name="rbnz_bank" localSheetId="55">#REF!</definedName>
    <definedName name="rbnz_bank" localSheetId="94">#REF!</definedName>
    <definedName name="rbnz_bank" localSheetId="0">#REF!</definedName>
    <definedName name="rbnz_bank" localSheetId="8">#REF!</definedName>
    <definedName name="rbnz_bank" localSheetId="35">#REF!</definedName>
    <definedName name="rbnz_bank" localSheetId="90">#REF!</definedName>
    <definedName name="rbnz_bank" localSheetId="93">#REF!</definedName>
    <definedName name="rbnz_bank">#REF!</definedName>
    <definedName name="rcc" localSheetId="55">#REF!</definedName>
    <definedName name="rcc" localSheetId="94">#REF!</definedName>
    <definedName name="rcc" localSheetId="0">#REF!</definedName>
    <definedName name="rcc" localSheetId="8">#REF!</definedName>
    <definedName name="rcc" localSheetId="90">#REF!</definedName>
    <definedName name="rcc" localSheetId="80">#REF!</definedName>
    <definedName name="rcc" localSheetId="81">#REF!</definedName>
    <definedName name="rcc" localSheetId="85">#REF!</definedName>
    <definedName name="rcc" localSheetId="93">#REF!</definedName>
    <definedName name="rcc">#REF!</definedName>
    <definedName name="rec_last1" localSheetId="94">OFFSET(#REF!,#REF!,0,#REF!,1)</definedName>
    <definedName name="rec_last1" localSheetId="90">OFFSET(#REF!,#REF!,0,#REF!,1)</definedName>
    <definedName name="rec_last1" localSheetId="79">OFFSET(#REF!,#REF!,0,#REF!,1)</definedName>
    <definedName name="rec_last1" localSheetId="93">OFFSET(#REF!,#REF!,0,#REF!,1)</definedName>
    <definedName name="rec_last1">OFFSET(#REF!,#REF!,0,#REF!,1)</definedName>
    <definedName name="rec_last2" localSheetId="94">OFFSET(#REF!,#REF!,0,#REF!,1)</definedName>
    <definedName name="rec_last2" localSheetId="90">OFFSET(#REF!,#REF!,0,#REF!,1)</definedName>
    <definedName name="rec_last2" localSheetId="79">OFFSET(#REF!,#REF!,0,#REF!,1)</definedName>
    <definedName name="rec_last2" localSheetId="93">OFFSET(#REF!,#REF!,0,#REF!,1)</definedName>
    <definedName name="rec_last2">OFFSET(#REF!,#REF!,0,#REF!,1)</definedName>
    <definedName name="rec_now" localSheetId="94">OFFSET(#REF!,#REF!,0,#REF!,1)</definedName>
    <definedName name="rec_now" localSheetId="90">OFFSET(#REF!,#REF!,0,#REF!,1)</definedName>
    <definedName name="rec_now" localSheetId="79">OFFSET(#REF!,#REF!,0,#REF!,1)</definedName>
    <definedName name="rec_now" localSheetId="93">OFFSET(#REF!,#REF!,0,#REF!,1)</definedName>
    <definedName name="rec_now">OFFSET(#REF!,#REF!,0,#REF!,1)</definedName>
    <definedName name="rev_last1" localSheetId="94">OFFSET(#REF!,#REF!,0,#REF!,1)</definedName>
    <definedName name="rev_last1" localSheetId="90">OFFSET(#REF!,#REF!,0,#REF!,1)</definedName>
    <definedName name="rev_last1" localSheetId="79">OFFSET(#REF!,#REF!,0,#REF!,1)</definedName>
    <definedName name="rev_last1" localSheetId="93">OFFSET(#REF!,#REF!,0,#REF!,1)</definedName>
    <definedName name="rev_last1">OFFSET(#REF!,#REF!,0,#REF!,1)</definedName>
    <definedName name="rev_last2" localSheetId="94">OFFSET(#REF!,#REF!,0,#REF!,1)</definedName>
    <definedName name="rev_last2" localSheetId="90">OFFSET(#REF!,#REF!,0,#REF!,1)</definedName>
    <definedName name="rev_last2" localSheetId="79">OFFSET(#REF!,#REF!,0,#REF!,1)</definedName>
    <definedName name="rev_last2" localSheetId="93">OFFSET(#REF!,#REF!,0,#REF!,1)</definedName>
    <definedName name="rev_last2">OFFSET(#REF!,#REF!,0,#REF!,1)</definedName>
    <definedName name="rev_now" localSheetId="94">OFFSET(#REF!,#REF!,0,#REF!,1)</definedName>
    <definedName name="rev_now" localSheetId="90">OFFSET(#REF!,#REF!,0,#REF!,1)</definedName>
    <definedName name="rev_now" localSheetId="79">OFFSET(#REF!,#REF!,0,#REF!,1)</definedName>
    <definedName name="rev_now" localSheetId="93">OFFSET(#REF!,#REF!,0,#REF!,1)</definedName>
    <definedName name="rev_now">OFFSET(#REF!,#REF!,0,#REF!,1)</definedName>
    <definedName name="RFRR" localSheetId="94">#REF!</definedName>
    <definedName name="RFRR" localSheetId="90">#REF!</definedName>
    <definedName name="RFRR" localSheetId="79">#REF!</definedName>
    <definedName name="RFRR" localSheetId="93">#REF!</definedName>
    <definedName name="RFR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5</definedName>
    <definedName name="RiskMinimizeOnStart" hidden="1">FALSE</definedName>
    <definedName name="RiskMonitorConvergence" hidden="1">FALSE</definedName>
    <definedName name="RiskMultipleCPUSupportEnabled" hidden="1">TRUE</definedName>
    <definedName name="RiskNumIterations" hidden="1">500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 localSheetId="55" hidden="1">{"CASH BALANCING",#N/A,FALSE,"CASH";"CASH REPORT",#N/A,FALSE,"CASH"}</definedName>
    <definedName name="risks" localSheetId="94" hidden="1">{"CASH BALANCING",#N/A,FALSE,"CASH";"CASH REPORT",#N/A,FALSE,"CASH"}</definedName>
    <definedName name="risks" localSheetId="0" hidden="1">{"CASH BALANCING",#N/A,FALSE,"CASH";"CASH REPORT",#N/A,FALSE,"CASH"}</definedName>
    <definedName name="risks" localSheetId="8" hidden="1">{"CASH BALANCING",#N/A,FALSE,"CASH";"CASH REPORT",#N/A,FALSE,"CASH"}</definedName>
    <definedName name="risks" localSheetId="35" hidden="1">{"CASH BALANCING",#N/A,FALSE,"CASH";"CASH REPORT",#N/A,FALSE,"CASH"}</definedName>
    <definedName name="risks" localSheetId="90" hidden="1">{"CASH BALANCING",#N/A,FALSE,"CASH";"CASH REPORT",#N/A,FALSE,"CASH"}</definedName>
    <definedName name="risks" localSheetId="79" hidden="1">{"CASH BALANCING",#N/A,FALSE,"CASH";"CASH REPORT",#N/A,FALSE,"CASH"}</definedName>
    <definedName name="risks" localSheetId="93" hidden="1">{"CASH BALANCING",#N/A,FALSE,"CASH";"CASH REPORT",#N/A,FALSE,"CASH"}</definedName>
    <definedName name="risks" hidden="1">{"CASH BALANCING",#N/A,FALSE,"CASH";"CASH REPORT",#N/A,FALSE,"CASH"}</definedName>
    <definedName name="risks2" localSheetId="55" hidden="1">{"CASH BALANCING",#N/A,FALSE,"CASH";"CASH REPORT",#N/A,FALSE,"CASH"}</definedName>
    <definedName name="risks2" localSheetId="94" hidden="1">{"CASH BALANCING",#N/A,FALSE,"CASH";"CASH REPORT",#N/A,FALSE,"CASH"}</definedName>
    <definedName name="risks2" localSheetId="0" hidden="1">{"CASH BALANCING",#N/A,FALSE,"CASH";"CASH REPORT",#N/A,FALSE,"CASH"}</definedName>
    <definedName name="risks2" localSheetId="8" hidden="1">{"CASH BALANCING",#N/A,FALSE,"CASH";"CASH REPORT",#N/A,FALSE,"CASH"}</definedName>
    <definedName name="risks2" localSheetId="35" hidden="1">{"CASH BALANCING",#N/A,FALSE,"CASH";"CASH REPORT",#N/A,FALSE,"CASH"}</definedName>
    <definedName name="risks2" localSheetId="90" hidden="1">{"CASH BALANCING",#N/A,FALSE,"CASH";"CASH REPORT",#N/A,FALSE,"CASH"}</definedName>
    <definedName name="risks2" localSheetId="79" hidden="1">{"CASH BALANCING",#N/A,FALSE,"CASH";"CASH REPORT",#N/A,FALSE,"CASH"}</definedName>
    <definedName name="risks2" localSheetId="93" hidden="1">{"CASH BALANCING",#N/A,FALSE,"CASH";"CASH REPORT",#N/A,FALSE,"CASH"}</definedName>
    <definedName name="risks2" hidden="1">{"CASH BALANCING",#N/A,FALSE,"CASH";"CASH REPORT",#N/A,FALSE,"CASH"}</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iver" localSheetId="94" hidden="1">{"CASH BALANCING",#N/A,FALSE,"CASH";"CASH REPORT",#N/A,FALSE,"CASH"}</definedName>
    <definedName name="river" localSheetId="0" hidden="1">{"CASH BALANCING",#N/A,FALSE,"CASH";"CASH REPORT",#N/A,FALSE,"CASH"}</definedName>
    <definedName name="river" localSheetId="8" hidden="1">{"CASH BALANCING",#N/A,FALSE,"CASH";"CASH REPORT",#N/A,FALSE,"CASH"}</definedName>
    <definedName name="river" localSheetId="35" hidden="1">{"CASH BALANCING",#N/A,FALSE,"CASH";"CASH REPORT",#N/A,FALSE,"CASH"}</definedName>
    <definedName name="river" localSheetId="90" hidden="1">{"CASH BALANCING",#N/A,FALSE,"CASH";"CASH REPORT",#N/A,FALSE,"CASH"}</definedName>
    <definedName name="river" localSheetId="79" hidden="1">{"CASH BALANCING",#N/A,FALSE,"CASH";"CASH REPORT",#N/A,FALSE,"CASH"}</definedName>
    <definedName name="river" localSheetId="93" hidden="1">{"CASH BALANCING",#N/A,FALSE,"CASH";"CASH REPORT",#N/A,FALSE,"CASH"}</definedName>
    <definedName name="river" hidden="1">{"CASH BALANCING",#N/A,FALSE,"CASH";"CASH REPORT",#N/A,FALSE,"CASH"}</definedName>
    <definedName name="rr" localSheetId="55">#REF!</definedName>
    <definedName name="rr" localSheetId="94">#REF!</definedName>
    <definedName name="rr" localSheetId="0">#REF!</definedName>
    <definedName name="rr" localSheetId="35">#REF!</definedName>
    <definedName name="rr" localSheetId="90">#REF!</definedName>
    <definedName name="rr" localSheetId="80">#REF!</definedName>
    <definedName name="rr" localSheetId="81">#REF!</definedName>
    <definedName name="rr" localSheetId="85">#REF!</definedName>
    <definedName name="rr" localSheetId="93">#REF!</definedName>
    <definedName name="rr">#REF!</definedName>
    <definedName name="s" localSheetId="55" hidden="1">{"CASH BALANCING",#N/A,FALSE,"CASH";"CASH REPORT",#N/A,FALSE,"CASH"}</definedName>
    <definedName name="s" localSheetId="94">#REF!</definedName>
    <definedName name="s" localSheetId="0" hidden="1">{"CASH BALANCING",#N/A,FALSE,"CASH";"CASH REPORT",#N/A,FALSE,"CASH"}</definedName>
    <definedName name="s" localSheetId="8" hidden="1">{"CASH BALANCING",#N/A,FALSE,"CASH";"CASH REPORT",#N/A,FALSE,"CASH"}</definedName>
    <definedName name="s" localSheetId="35" hidden="1">{"CASH BALANCING",#N/A,FALSE,"CASH";"CASH REPORT",#N/A,FALSE,"CASH"}</definedName>
    <definedName name="s" localSheetId="90" hidden="1">{"CASH BALANCING",#N/A,FALSE,"CASH";"CASH REPORT",#N/A,FALSE,"CASH"}</definedName>
    <definedName name="s" localSheetId="80">#REF!</definedName>
    <definedName name="s" localSheetId="81">#REF!</definedName>
    <definedName name="s" localSheetId="85">#REF!</definedName>
    <definedName name="s" localSheetId="93">#REF!</definedName>
    <definedName name="s" hidden="1">{"CASH BALANCING",#N/A,FALSE,"CASH";"CASH REPORT",#N/A,FALSE,"CASH"}</definedName>
    <definedName name="Scale">1000</definedName>
    <definedName name="Scenario" localSheetId="94">#REF!</definedName>
    <definedName name="Scenario" localSheetId="0">#REF!</definedName>
    <definedName name="Scenario" localSheetId="35">#REF!</definedName>
    <definedName name="Scenario" localSheetId="90">#REF!</definedName>
    <definedName name="Scenario" localSheetId="93">#REF!</definedName>
    <definedName name="Scenario">#REF!</definedName>
    <definedName name="Scenario_1" localSheetId="94">#REF!</definedName>
    <definedName name="Scenario_1" localSheetId="0">#REF!</definedName>
    <definedName name="Scenario_1" localSheetId="35">#REF!</definedName>
    <definedName name="Scenario_1" localSheetId="90">#REF!</definedName>
    <definedName name="Scenario_1" localSheetId="93">#REF!</definedName>
    <definedName name="Scenario_1">#REF!</definedName>
    <definedName name="Scenario_2" localSheetId="94">#REF!</definedName>
    <definedName name="Scenario_2" localSheetId="0">#REF!</definedName>
    <definedName name="Scenario_2" localSheetId="35">#REF!</definedName>
    <definedName name="Scenario_2" localSheetId="90">#REF!</definedName>
    <definedName name="Scenario_2" localSheetId="93">#REF!</definedName>
    <definedName name="Scenario_2">#REF!</definedName>
    <definedName name="Scenario_3" localSheetId="94">#REF!</definedName>
    <definedName name="Scenario_3" localSheetId="0">#REF!</definedName>
    <definedName name="Scenario_3">#REF!</definedName>
    <definedName name="scenario_select" localSheetId="0">#REF!</definedName>
    <definedName name="scenario_select">#REF!</definedName>
    <definedName name="sheet_CAB" localSheetId="0">#REF!</definedName>
    <definedName name="sheet_CAB">#REF!</definedName>
    <definedName name="sheet_FI">#REF!</definedName>
    <definedName name="sheet_INPUT">#REF!</definedName>
    <definedName name="sss" localSheetId="94">#REF!</definedName>
    <definedName name="sss" localSheetId="90">#REF!</definedName>
    <definedName name="sss" localSheetId="79">#REF!</definedName>
    <definedName name="sss" localSheetId="80">#REF!</definedName>
    <definedName name="sss" localSheetId="81">#REF!</definedName>
    <definedName name="sss" localSheetId="85">#REF!</definedName>
    <definedName name="sss" localSheetId="93">#REF!</definedName>
    <definedName name="sss">#REF!</definedName>
    <definedName name="start" localSheetId="94">#REF!</definedName>
    <definedName name="start" localSheetId="90">#REF!</definedName>
    <definedName name="start" localSheetId="79">#REF!</definedName>
    <definedName name="start" localSheetId="93">#REF!</definedName>
    <definedName name="start">#REF!</definedName>
    <definedName name="start_ED" localSheetId="0">#REF!</definedName>
    <definedName name="start_ED" localSheetId="8">#REF!</definedName>
    <definedName name="start_ED" localSheetId="35">#REF!</definedName>
    <definedName name="start_ED" localSheetId="90">#REF!</definedName>
    <definedName name="start_ED" localSheetId="93">#REF!</definedName>
    <definedName name="start_ED">#REF!</definedName>
    <definedName name="Summary" localSheetId="55">#REF!</definedName>
    <definedName name="Summary" localSheetId="0">#REF!</definedName>
    <definedName name="Summary" localSheetId="8">#REF!</definedName>
    <definedName name="Summary" localSheetId="90">#REF!</definedName>
    <definedName name="Summary" localSheetId="80">#REF!</definedName>
    <definedName name="Summary" localSheetId="81">#REF!</definedName>
    <definedName name="Summary" localSheetId="85">#REF!</definedName>
    <definedName name="Summary" localSheetId="93">#REF!</definedName>
    <definedName name="Summary">#REF!</definedName>
    <definedName name="switch_ED" localSheetId="0">#REF!</definedName>
    <definedName name="switch_ED" localSheetId="8">#REF!</definedName>
    <definedName name="switch_ED" localSheetId="90">#REF!</definedName>
    <definedName name="switch_ED" localSheetId="93">#REF!</definedName>
    <definedName name="switch_ED">#REF!</definedName>
    <definedName name="tags_FDCAB_hist" localSheetId="35">#REF!</definedName>
    <definedName name="tags_FDCAB_hist" localSheetId="90">#REF!</definedName>
    <definedName name="tags_FDCAB_hist" localSheetId="79">#REF!</definedName>
    <definedName name="tags_FDCAB_hist" localSheetId="93">#REF!</definedName>
    <definedName name="tags_FDCAB_hist">#REF!</definedName>
    <definedName name="tags_FDCAB_new" localSheetId="35">#REF!</definedName>
    <definedName name="tags_FDCAB_new" localSheetId="90">#REF!</definedName>
    <definedName name="tags_FDCAB_new" localSheetId="79">#REF!</definedName>
    <definedName name="tags_FDCAB_new" localSheetId="93">#REF!</definedName>
    <definedName name="tags_FDCAB_new">#REF!</definedName>
    <definedName name="tags_FDFI_hist" localSheetId="35">#REF!</definedName>
    <definedName name="tags_FDFI_hist" localSheetId="90">#REF!</definedName>
    <definedName name="tags_FDFI_hist" localSheetId="79">#REF!</definedName>
    <definedName name="tags_FDFI_hist" localSheetId="93">#REF!</definedName>
    <definedName name="tags_FDFI_hist">#REF!</definedName>
    <definedName name="tags_FDFI_new" localSheetId="35">#REF!</definedName>
    <definedName name="tags_FDFI_new" localSheetId="90">#REF!</definedName>
    <definedName name="tags_FDFI_new" localSheetId="79">#REF!</definedName>
    <definedName name="tags_FDFI_new" localSheetId="93">#REF!</definedName>
    <definedName name="tags_FDFI_new">#REF!</definedName>
    <definedName name="tags_new_fiscaldata_CAB" localSheetId="55">#REF!</definedName>
    <definedName name="tags_new_fiscaldata_CAB" localSheetId="94">#REF!</definedName>
    <definedName name="tags_new_fiscaldata_CAB" localSheetId="90">#REF!</definedName>
    <definedName name="tags_new_fiscaldata_CAB" localSheetId="79">#REF!</definedName>
    <definedName name="tags_new_fiscaldata_CAB" localSheetId="93">#REF!</definedName>
    <definedName name="tags_new_fiscaldata_CAB">#REF!</definedName>
    <definedName name="tags_new_fiscaldata_FI" localSheetId="55">#REF!</definedName>
    <definedName name="tags_new_fiscaldata_FI" localSheetId="94">#REF!</definedName>
    <definedName name="tags_new_fiscaldata_FI" localSheetId="90">#REF!</definedName>
    <definedName name="tags_new_fiscaldata_FI" localSheetId="79">#REF!</definedName>
    <definedName name="tags_new_fiscaldata_FI" localSheetId="93">#REF!</definedName>
    <definedName name="tags_new_fiscaldata_FI">#REF!</definedName>
    <definedName name="tax_doc_num" localSheetId="0">#REF!</definedName>
    <definedName name="tax_doc_num" localSheetId="8">#REF!</definedName>
    <definedName name="tax_doc_num" localSheetId="35">#REF!</definedName>
    <definedName name="tax_doc_num" localSheetId="90">#REF!</definedName>
    <definedName name="tax_doc_num" localSheetId="93">#REF!</definedName>
    <definedName name="tax_doc_num">#REF!</definedName>
    <definedName name="tax_doc_ver" localSheetId="0">#REF!</definedName>
    <definedName name="tax_doc_ver" localSheetId="8">#REF!</definedName>
    <definedName name="tax_doc_ver" localSheetId="90">#REF!</definedName>
    <definedName name="tax_doc_ver">#REF!</definedName>
    <definedName name="TBills" localSheetId="55">#REF!</definedName>
    <definedName name="TBills" localSheetId="94">#REF!</definedName>
    <definedName name="TBills" localSheetId="0">#REF!</definedName>
    <definedName name="TBills" localSheetId="8">#REF!</definedName>
    <definedName name="TBills" localSheetId="90">#REF!</definedName>
    <definedName name="TBills" localSheetId="79">#REF!</definedName>
    <definedName name="TBills" localSheetId="80">#REF!</definedName>
    <definedName name="TBills" localSheetId="81">#REF!</definedName>
    <definedName name="TBills" localSheetId="85">#REF!</definedName>
    <definedName name="TBills" localSheetId="93">#REF!</definedName>
    <definedName name="TBills">#REF!</definedName>
    <definedName name="tdisc" localSheetId="94">#REF!</definedName>
    <definedName name="tdisc" localSheetId="90">#REF!</definedName>
    <definedName name="tdisc" localSheetId="79">#REF!</definedName>
    <definedName name="tdisc" localSheetId="93">#REF!</definedName>
    <definedName name="tdisc">#REF!</definedName>
    <definedName name="TEMPLATE" localSheetId="94">#REF!</definedName>
    <definedName name="TEMPLATE" localSheetId="90">#REF!</definedName>
    <definedName name="TEMPLATE" localSheetId="79">#REF!</definedName>
    <definedName name="TEMPLATE" localSheetId="93">#REF!</definedName>
    <definedName name="TEMPLATE">#REF!</definedName>
    <definedName name="TemplateB" localSheetId="94">#REF!</definedName>
    <definedName name="TemplateB" localSheetId="90">#REF!</definedName>
    <definedName name="TemplateB" localSheetId="79">#REF!</definedName>
    <definedName name="TemplateB" localSheetId="93">#REF!</definedName>
    <definedName name="TemplateB">#REF!</definedName>
    <definedName name="TemplateC" localSheetId="0">#REF!</definedName>
    <definedName name="TemplateC" localSheetId="8">#REF!</definedName>
    <definedName name="TemplateC" localSheetId="35">#REF!</definedName>
    <definedName name="TemplateC" localSheetId="90">#REF!</definedName>
    <definedName name="TemplateC" localSheetId="93">#REF!</definedName>
    <definedName name="TemplateC">#REF!</definedName>
    <definedName name="tlow" localSheetId="55">#REF!</definedName>
    <definedName name="tlow" localSheetId="0">#REF!</definedName>
    <definedName name="tlow" localSheetId="8">#REF!</definedName>
    <definedName name="tlow" localSheetId="90">#REF!</definedName>
    <definedName name="tlow" localSheetId="80">#REF!</definedName>
    <definedName name="tlow" localSheetId="81">#REF!</definedName>
    <definedName name="tlow" localSheetId="85">#REF!</definedName>
    <definedName name="tlow" localSheetId="93">#REF!</definedName>
    <definedName name="tlow">#REF!</definedName>
    <definedName name="Tstats" localSheetId="94">#REF!</definedName>
    <definedName name="Tstats" localSheetId="90">#REF!</definedName>
    <definedName name="Tstats" localSheetId="79">#REF!</definedName>
    <definedName name="Tstats" localSheetId="93">#REF!</definedName>
    <definedName name="Tstats">#REF!</definedName>
    <definedName name="Type" localSheetId="94">OFFSET(#REF!,0,0,#REF!,1)</definedName>
    <definedName name="Type" localSheetId="90">OFFSET(#REF!,0,0,#REF!,1)</definedName>
    <definedName name="Type" localSheetId="79">OFFSET(#REF!,0,0,#REF!,1)</definedName>
    <definedName name="Type" localSheetId="93">OFFSET(#REF!,0,0,#REF!,1)</definedName>
    <definedName name="Type">OFFSET(#REF!,0,0,#REF!,1)</definedName>
    <definedName name="ULCcty" localSheetId="94">#REF!</definedName>
    <definedName name="ULCcty" localSheetId="90">#REF!</definedName>
    <definedName name="ULCcty" localSheetId="79">#REF!</definedName>
    <definedName name="ULCcty" localSheetId="93">#REF!</definedName>
    <definedName name="ULCcty">#REF!</definedName>
    <definedName name="USD" localSheetId="55">#REF!</definedName>
    <definedName name="USD" localSheetId="94">#REF!</definedName>
    <definedName name="USD" localSheetId="0">#REF!</definedName>
    <definedName name="USD" localSheetId="35">#REF!</definedName>
    <definedName name="USD" localSheetId="90">#REF!</definedName>
    <definedName name="USD" localSheetId="79">#REF!</definedName>
    <definedName name="USD" localSheetId="80">#REF!</definedName>
    <definedName name="USD" localSheetId="81">#REF!</definedName>
    <definedName name="USD" localSheetId="85">#REF!</definedName>
    <definedName name="USD" localSheetId="93">#REF!</definedName>
    <definedName name="USD">#REF!</definedName>
    <definedName name="wfwr" localSheetId="55" hidden="1">{"CASH BALANCING",#N/A,FALSE,"CASH";"CASH REPORT",#N/A,FALSE,"CASH"}</definedName>
    <definedName name="wfwr" localSheetId="94" hidden="1">{"CASH BALANCING",#N/A,FALSE,"CASH";"CASH REPORT",#N/A,FALSE,"CASH"}</definedName>
    <definedName name="wfwr" localSheetId="0" hidden="1">{"CASH BALANCING",#N/A,FALSE,"CASH";"CASH REPORT",#N/A,FALSE,"CASH"}</definedName>
    <definedName name="wfwr" localSheetId="8" hidden="1">{"CASH BALANCING",#N/A,FALSE,"CASH";"CASH REPORT",#N/A,FALSE,"CASH"}</definedName>
    <definedName name="wfwr" localSheetId="35" hidden="1">{"CASH BALANCING",#N/A,FALSE,"CASH";"CASH REPORT",#N/A,FALSE,"CASH"}</definedName>
    <definedName name="wfwr" localSheetId="90" hidden="1">{"CASH BALANCING",#N/A,FALSE,"CASH";"CASH REPORT",#N/A,FALSE,"CASH"}</definedName>
    <definedName name="wfwr" localSheetId="79" hidden="1">{"CASH BALANCING",#N/A,FALSE,"CASH";"CASH REPORT",#N/A,FALSE,"CASH"}</definedName>
    <definedName name="wfwr" localSheetId="93" hidden="1">{"CASH BALANCING",#N/A,FALSE,"CASH";"CASH REPORT",#N/A,FALSE,"CASH"}</definedName>
    <definedName name="wfwr" hidden="1">{"CASH BALANCING",#N/A,FALSE,"CASH";"CASH REPORT",#N/A,FALSE,"CASH"}</definedName>
    <definedName name="wfwr2" localSheetId="55" hidden="1">{"CASH BALANCING",#N/A,FALSE,"CASH";"CASH REPORT",#N/A,FALSE,"CASH"}</definedName>
    <definedName name="wfwr2" localSheetId="94" hidden="1">{"CASH BALANCING",#N/A,FALSE,"CASH";"CASH REPORT",#N/A,FALSE,"CASH"}</definedName>
    <definedName name="wfwr2" localSheetId="0" hidden="1">{"CASH BALANCING",#N/A,FALSE,"CASH";"CASH REPORT",#N/A,FALSE,"CASH"}</definedName>
    <definedName name="wfwr2" localSheetId="8" hidden="1">{"CASH BALANCING",#N/A,FALSE,"CASH";"CASH REPORT",#N/A,FALSE,"CASH"}</definedName>
    <definedName name="wfwr2" localSheetId="35" hidden="1">{"CASH BALANCING",#N/A,FALSE,"CASH";"CASH REPORT",#N/A,FALSE,"CASH"}</definedName>
    <definedName name="wfwr2" localSheetId="90" hidden="1">{"CASH BALANCING",#N/A,FALSE,"CASH";"CASH REPORT",#N/A,FALSE,"CASH"}</definedName>
    <definedName name="wfwr2" localSheetId="79" hidden="1">{"CASH BALANCING",#N/A,FALSE,"CASH";"CASH REPORT",#N/A,FALSE,"CASH"}</definedName>
    <definedName name="wfwr2" localSheetId="93" hidden="1">{"CASH BALANCING",#N/A,FALSE,"CASH";"CASH REPORT",#N/A,FALSE,"CASH"}</definedName>
    <definedName name="wfwr2" hidden="1">{"CASH BALANCING",#N/A,FALSE,"CASH";"CASH REPORT",#N/A,FALSE,"CASH"}</definedName>
    <definedName name="Workstream" localSheetId="94">OFFSET(#REF!,0,0,#REF!,1)</definedName>
    <definedName name="Workstream" localSheetId="90">OFFSET(#REF!,0,0,#REF!,1)</definedName>
    <definedName name="Workstream" localSheetId="79">OFFSET(#REF!,0,0,#REF!,1)</definedName>
    <definedName name="Workstream" localSheetId="93">OFFSET(#REF!,0,0,#REF!,1)</definedName>
    <definedName name="Workstream">OFFSET(#REF!,0,0,#REF!,1)</definedName>
    <definedName name="wrn.CASH._.REPORT." localSheetId="41" hidden="1">{"CASH BALANCING",#N/A,FALSE,"CASH";"CASH REPORT",#N/A,FALSE,"CASH"}</definedName>
    <definedName name="wrn.CASH._.REPORT." localSheetId="43" hidden="1">{"CASH BALANCING",#N/A,FALSE,"CASH";"CASH REPORT",#N/A,FALSE,"CASH"}</definedName>
    <definedName name="wrn.CASH._.REPORT." localSheetId="45" hidden="1">{"CASH BALANCING",#N/A,FALSE,"CASH";"CASH REPORT",#N/A,FALSE,"CASH"}</definedName>
    <definedName name="wrn.CASH._.REPORT." localSheetId="47" hidden="1">{"CASH BALANCING",#N/A,FALSE,"CASH";"CASH REPORT",#N/A,FALSE,"CASH"}</definedName>
    <definedName name="wrn.CASH._.REPORT." localSheetId="49" hidden="1">{"CASH BALANCING",#N/A,FALSE,"CASH";"CASH REPORT",#N/A,FALSE,"CASH"}</definedName>
    <definedName name="wrn.CASH._.REPORT." localSheetId="51" hidden="1">{"CASH BALANCING",#N/A,FALSE,"CASH";"CASH REPORT",#N/A,FALSE,"CASH"}</definedName>
    <definedName name="wrn.CASH._.REPORT." localSheetId="55" hidden="1">{"CASH BALANCING",#N/A,FALSE,"CASH";"CASH REPORT",#N/A,FALSE,"CASH"}</definedName>
    <definedName name="wrn.CASH._.REPORT." localSheetId="94" hidden="1">{"CASH BALANCING",#N/A,FALSE,"CASH";"CASH REPORT",#N/A,FALSE,"CASH"}</definedName>
    <definedName name="wrn.CASH._.REPORT." localSheetId="0" hidden="1">{"CASH BALANCING",#N/A,FALSE,"CASH";"CASH REPORT",#N/A,FALSE,"CASH"}</definedName>
    <definedName name="wrn.CASH._.REPORT." localSheetId="8" hidden="1">{"CASH BALANCING",#N/A,FALSE,"CASH";"CASH REPORT",#N/A,FALSE,"CASH"}</definedName>
    <definedName name="wrn.CASH._.REPORT." localSheetId="35" hidden="1">{"CASH BALANCING",#N/A,FALSE,"CASH";"CASH REPORT",#N/A,FALSE,"CASH"}</definedName>
    <definedName name="wrn.CASH._.REPORT." localSheetId="88" hidden="1">{"CASH BALANCING",#N/A,FALSE,"CASH";"CASH REPORT",#N/A,FALSE,"CASH"}</definedName>
    <definedName name="wrn.CASH._.REPORT." localSheetId="90" hidden="1">{"CASH BALANCING",#N/A,FALSE,"CASH";"CASH REPORT",#N/A,FALSE,"CASH"}</definedName>
    <definedName name="wrn.CASH._.REPORT." localSheetId="79" hidden="1">{"CASH BALANCING",#N/A,FALSE,"CASH";"CASH REPORT",#N/A,FALSE,"CASH"}</definedName>
    <definedName name="wrn.CASH._.REPORT." localSheetId="80" hidden="1">{"CASH BALANCING",#N/A,FALSE,"CASH";"CASH REPORT",#N/A,FALSE,"CASH"}</definedName>
    <definedName name="wrn.CASH._.REPORT." localSheetId="81" hidden="1">{"CASH BALANCING",#N/A,FALSE,"CASH";"CASH REPORT",#N/A,FALSE,"CASH"}</definedName>
    <definedName name="wrn.CASH._.REPORT." localSheetId="85" hidden="1">{"CASH BALANCING",#N/A,FALSE,"CASH";"CASH REPORT",#N/A,FALSE,"CASH"}</definedName>
    <definedName name="wrn.CASH._.REPORT." localSheetId="93" hidden="1">{"CASH BALANCING",#N/A,FALSE,"CASH";"CASH REPORT",#N/A,FALSE,"CASH"}</definedName>
    <definedName name="wrn.CASH._.REPORT." hidden="1">{"CASH BALANCING",#N/A,FALSE,"CASH";"CASH REPORT",#N/A,FALSE,"CASH"}</definedName>
    <definedName name="wrn.CASH._.SCHEDULE." localSheetId="41" hidden="1">{"DSBT",#N/A,FALSE,"DSBT";"CASHPAY",#N/A,FALSE,"CASHPAY"}</definedName>
    <definedName name="wrn.CASH._.SCHEDULE." localSheetId="43" hidden="1">{"DSBT",#N/A,FALSE,"DSBT";"CASHPAY",#N/A,FALSE,"CASHPAY"}</definedName>
    <definedName name="wrn.CASH._.SCHEDULE." localSheetId="45" hidden="1">{"DSBT",#N/A,FALSE,"DSBT";"CASHPAY",#N/A,FALSE,"CASHPAY"}</definedName>
    <definedName name="wrn.CASH._.SCHEDULE." localSheetId="47" hidden="1">{"DSBT",#N/A,FALSE,"DSBT";"CASHPAY",#N/A,FALSE,"CASHPAY"}</definedName>
    <definedName name="wrn.CASH._.SCHEDULE." localSheetId="49" hidden="1">{"DSBT",#N/A,FALSE,"DSBT";"CASHPAY",#N/A,FALSE,"CASHPAY"}</definedName>
    <definedName name="wrn.CASH._.SCHEDULE." localSheetId="51" hidden="1">{"DSBT",#N/A,FALSE,"DSBT";"CASHPAY",#N/A,FALSE,"CASHPAY"}</definedName>
    <definedName name="wrn.CASH._.SCHEDULE." localSheetId="55" hidden="1">{"DSBT",#N/A,FALSE,"DSBT";"CASHPAY",#N/A,FALSE,"CASHPAY"}</definedName>
    <definedName name="wrn.CASH._.SCHEDULE." localSheetId="94" hidden="1">{"DSBT",#N/A,FALSE,"DSBT";"CASHPAY",#N/A,FALSE,"CASHPAY"}</definedName>
    <definedName name="wrn.CASH._.SCHEDULE." localSheetId="0" hidden="1">{"DSBT",#N/A,FALSE,"DSBT";"CASHPAY",#N/A,FALSE,"CASHPAY"}</definedName>
    <definedName name="wrn.CASH._.SCHEDULE." localSheetId="8" hidden="1">{"DSBT",#N/A,FALSE,"DSBT";"CASHPAY",#N/A,FALSE,"CASHPAY"}</definedName>
    <definedName name="wrn.CASH._.SCHEDULE." localSheetId="35" hidden="1">{"DSBT",#N/A,FALSE,"DSBT";"CASHPAY",#N/A,FALSE,"CASHPAY"}</definedName>
    <definedName name="wrn.CASH._.SCHEDULE." localSheetId="88" hidden="1">{"DSBT",#N/A,FALSE,"DSBT";"CASHPAY",#N/A,FALSE,"CASHPAY"}</definedName>
    <definedName name="wrn.CASH._.SCHEDULE." localSheetId="90" hidden="1">{"DSBT",#N/A,FALSE,"DSBT";"CASHPAY",#N/A,FALSE,"CASHPAY"}</definedName>
    <definedName name="wrn.CASH._.SCHEDULE." localSheetId="79" hidden="1">{"DSBT",#N/A,FALSE,"DSBT";"CASHPAY",#N/A,FALSE,"CASHPAY"}</definedName>
    <definedName name="wrn.CASH._.SCHEDULE." localSheetId="80" hidden="1">{"DSBT",#N/A,FALSE,"DSBT";"CASHPAY",#N/A,FALSE,"CASHPAY"}</definedName>
    <definedName name="wrn.CASH._.SCHEDULE." localSheetId="81" hidden="1">{"DSBT",#N/A,FALSE,"DSBT";"CASHPAY",#N/A,FALSE,"CASHPAY"}</definedName>
    <definedName name="wrn.CASH._.SCHEDULE." localSheetId="85" hidden="1">{"DSBT",#N/A,FALSE,"DSBT";"CASHPAY",#N/A,FALSE,"CASHPAY"}</definedName>
    <definedName name="wrn.CASH._.SCHEDULE." localSheetId="93" hidden="1">{"DSBT",#N/A,FALSE,"DSBT";"CASHPAY",#N/A,FALSE,"CASHPAY"}</definedName>
    <definedName name="wrn.CASH._.SCHEDULE." hidden="1">{"DSBT",#N/A,FALSE,"DSBT";"CASHPAY",#N/A,FALSE,"CASHPAY"}</definedName>
    <definedName name="wrn.CASHDR._.PORT." localSheetId="41" hidden="1">{"CASH BALANCING",#N/A,FALSE,"CASH";"CASH REPORT",#N/A,FALSE,"CASH"}</definedName>
    <definedName name="wrn.CASHDR._.PORT." localSheetId="43" hidden="1">{"CASH BALANCING",#N/A,FALSE,"CASH";"CASH REPORT",#N/A,FALSE,"CASH"}</definedName>
    <definedName name="wrn.CASHDR._.PORT." localSheetId="45" hidden="1">{"CASH BALANCING",#N/A,FALSE,"CASH";"CASH REPORT",#N/A,FALSE,"CASH"}</definedName>
    <definedName name="wrn.CASHDR._.PORT." localSheetId="47" hidden="1">{"CASH BALANCING",#N/A,FALSE,"CASH";"CASH REPORT",#N/A,FALSE,"CASH"}</definedName>
    <definedName name="wrn.CASHDR._.PORT." localSheetId="49" hidden="1">{"CASH BALANCING",#N/A,FALSE,"CASH";"CASH REPORT",#N/A,FALSE,"CASH"}</definedName>
    <definedName name="wrn.CASHDR._.PORT." localSheetId="51" hidden="1">{"CASH BALANCING",#N/A,FALSE,"CASH";"CASH REPORT",#N/A,FALSE,"CASH"}</definedName>
    <definedName name="wrn.CASHDR._.PORT." localSheetId="55" hidden="1">{"CASH BALANCING",#N/A,FALSE,"CASH";"CASH REPORT",#N/A,FALSE,"CASH"}</definedName>
    <definedName name="wrn.CASHDR._.PORT." localSheetId="94" hidden="1">{"CASH BALANCING",#N/A,FALSE,"CASH";"CASH REPORT",#N/A,FALSE,"CASH"}</definedName>
    <definedName name="wrn.CASHDR._.PORT." localSheetId="0" hidden="1">{"CASH BALANCING",#N/A,FALSE,"CASH";"CASH REPORT",#N/A,FALSE,"CASH"}</definedName>
    <definedName name="wrn.CASHDR._.PORT." localSheetId="8" hidden="1">{"CASH BALANCING",#N/A,FALSE,"CASH";"CASH REPORT",#N/A,FALSE,"CASH"}</definedName>
    <definedName name="wrn.CASHDR._.PORT." localSheetId="35" hidden="1">{"CASH BALANCING",#N/A,FALSE,"CASH";"CASH REPORT",#N/A,FALSE,"CASH"}</definedName>
    <definedName name="wrn.CASHDR._.PORT." localSheetId="88" hidden="1">{"CASH BALANCING",#N/A,FALSE,"CASH";"CASH REPORT",#N/A,FALSE,"CASH"}</definedName>
    <definedName name="wrn.CASHDR._.PORT." localSheetId="90" hidden="1">{"CASH BALANCING",#N/A,FALSE,"CASH";"CASH REPORT",#N/A,FALSE,"CASH"}</definedName>
    <definedName name="wrn.CASHDR._.PORT." localSheetId="79" hidden="1">{"CASH BALANCING",#N/A,FALSE,"CASH";"CASH REPORT",#N/A,FALSE,"CASH"}</definedName>
    <definedName name="wrn.CASHDR._.PORT." localSheetId="80" hidden="1">{"CASH BALANCING",#N/A,FALSE,"CASH";"CASH REPORT",#N/A,FALSE,"CASH"}</definedName>
    <definedName name="wrn.CASHDR._.PORT." localSheetId="81" hidden="1">{"CASH BALANCING",#N/A,FALSE,"CASH";"CASH REPORT",#N/A,FALSE,"CASH"}</definedName>
    <definedName name="wrn.CASHDR._.PORT." localSheetId="85" hidden="1">{"CASH BALANCING",#N/A,FALSE,"CASH";"CASH REPORT",#N/A,FALSE,"CASH"}</definedName>
    <definedName name="wrn.CASHDR._.PORT." localSheetId="93" hidden="1">{"CASH BALANCING",#N/A,FALSE,"CASH";"CASH REPORT",#N/A,FALSE,"CASH"}</definedName>
    <definedName name="wrn.CASHDR._.PORT." hidden="1">{"CASH BALANCING",#N/A,FALSE,"CASH";"CASH REPORT",#N/A,FALSE,"CASH"}</definedName>
    <definedName name="wrn.DISBURSE." localSheetId="41" hidden="1">{"DISPAG1",#N/A,FALSE,"DISBURSE";"DISPAG2",#N/A,FALSE,"DISBURSE";"ACTDIS",#N/A,FALSE,"DISBURSE";"ACTOUT",#N/A,FALSE,"DISBURSE";"TOTDIFF",#N/A,FALSE,"DISBURSE";"REVDIS",#N/A,FALSE,"DISBURSE"}</definedName>
    <definedName name="wrn.DISBURSE." localSheetId="43" hidden="1">{"DISPAG1",#N/A,FALSE,"DISBURSE";"DISPAG2",#N/A,FALSE,"DISBURSE";"ACTDIS",#N/A,FALSE,"DISBURSE";"ACTOUT",#N/A,FALSE,"DISBURSE";"TOTDIFF",#N/A,FALSE,"DISBURSE";"REVDIS",#N/A,FALSE,"DISBURSE"}</definedName>
    <definedName name="wrn.DISBURSE." localSheetId="45" hidden="1">{"DISPAG1",#N/A,FALSE,"DISBURSE";"DISPAG2",#N/A,FALSE,"DISBURSE";"ACTDIS",#N/A,FALSE,"DISBURSE";"ACTOUT",#N/A,FALSE,"DISBURSE";"TOTDIFF",#N/A,FALSE,"DISBURSE";"REVDIS",#N/A,FALSE,"DISBURSE"}</definedName>
    <definedName name="wrn.DISBURSE." localSheetId="47" hidden="1">{"DISPAG1",#N/A,FALSE,"DISBURSE";"DISPAG2",#N/A,FALSE,"DISBURSE";"ACTDIS",#N/A,FALSE,"DISBURSE";"ACTOUT",#N/A,FALSE,"DISBURSE";"TOTDIFF",#N/A,FALSE,"DISBURSE";"REVDIS",#N/A,FALSE,"DISBURSE"}</definedName>
    <definedName name="wrn.DISBURSE." localSheetId="49" hidden="1">{"DISPAG1",#N/A,FALSE,"DISBURSE";"DISPAG2",#N/A,FALSE,"DISBURSE";"ACTDIS",#N/A,FALSE,"DISBURSE";"ACTOUT",#N/A,FALSE,"DISBURSE";"TOTDIFF",#N/A,FALSE,"DISBURSE";"REVDIS",#N/A,FALSE,"DISBURSE"}</definedName>
    <definedName name="wrn.DISBURSE." localSheetId="51" hidden="1">{"DISPAG1",#N/A,FALSE,"DISBURSE";"DISPAG2",#N/A,FALSE,"DISBURSE";"ACTDIS",#N/A,FALSE,"DISBURSE";"ACTOUT",#N/A,FALSE,"DISBURSE";"TOTDIFF",#N/A,FALSE,"DISBURSE";"REVDIS",#N/A,FALSE,"DISBURSE"}</definedName>
    <definedName name="wrn.DISBURSE." localSheetId="55" hidden="1">{"DISPAG1",#N/A,FALSE,"DISBURSE";"DISPAG2",#N/A,FALSE,"DISBURSE";"ACTDIS",#N/A,FALSE,"DISBURSE";"ACTOUT",#N/A,FALSE,"DISBURSE";"TOTDIFF",#N/A,FALSE,"DISBURSE";"REVDIS",#N/A,FALSE,"DISBURSE"}</definedName>
    <definedName name="wrn.DISBURSE." localSheetId="94" hidden="1">{"DISPAG1",#N/A,FALSE,"DISBURSE";"DISPAG2",#N/A,FALSE,"DISBURSE";"ACTDIS",#N/A,FALSE,"DISBURSE";"ACTOUT",#N/A,FALSE,"DISBURSE";"TOTDIFF",#N/A,FALSE,"DISBURSE";"REVDIS",#N/A,FALSE,"DISBURSE"}</definedName>
    <definedName name="wrn.DISBURSE." localSheetId="0" hidden="1">{"DISPAG1",#N/A,FALSE,"DISBURSE";"DISPAG2",#N/A,FALSE,"DISBURSE";"ACTDIS",#N/A,FALSE,"DISBURSE";"ACTOUT",#N/A,FALSE,"DISBURSE";"TOTDIFF",#N/A,FALSE,"DISBURSE";"REVDIS",#N/A,FALSE,"DISBURSE"}</definedName>
    <definedName name="wrn.DISBURSE." localSheetId="8" hidden="1">{"DISPAG1",#N/A,FALSE,"DISBURSE";"DISPAG2",#N/A,FALSE,"DISBURSE";"ACTDIS",#N/A,FALSE,"DISBURSE";"ACTOUT",#N/A,FALSE,"DISBURSE";"TOTDIFF",#N/A,FALSE,"DISBURSE";"REVDIS",#N/A,FALSE,"DISBURSE"}</definedName>
    <definedName name="wrn.DISBURSE." localSheetId="35" hidden="1">{"DISPAG1",#N/A,FALSE,"DISBURSE";"DISPAG2",#N/A,FALSE,"DISBURSE";"ACTDIS",#N/A,FALSE,"DISBURSE";"ACTOUT",#N/A,FALSE,"DISBURSE";"TOTDIFF",#N/A,FALSE,"DISBURSE";"REVDIS",#N/A,FALSE,"DISBURSE"}</definedName>
    <definedName name="wrn.DISBURSE." localSheetId="88" hidden="1">{"DISPAG1",#N/A,FALSE,"DISBURSE";"DISPAG2",#N/A,FALSE,"DISBURSE";"ACTDIS",#N/A,FALSE,"DISBURSE";"ACTOUT",#N/A,FALSE,"DISBURSE";"TOTDIFF",#N/A,FALSE,"DISBURSE";"REVDIS",#N/A,FALSE,"DISBURSE"}</definedName>
    <definedName name="wrn.DISBURSE." localSheetId="90" hidden="1">{"DISPAG1",#N/A,FALSE,"DISBURSE";"DISPAG2",#N/A,FALSE,"DISBURSE";"ACTDIS",#N/A,FALSE,"DISBURSE";"ACTOUT",#N/A,FALSE,"DISBURSE";"TOTDIFF",#N/A,FALSE,"DISBURSE";"REVDIS",#N/A,FALSE,"DISBURSE"}</definedName>
    <definedName name="wrn.DISBURSE." localSheetId="79" hidden="1">{"DISPAG1",#N/A,FALSE,"DISBURSE";"DISPAG2",#N/A,FALSE,"DISBURSE";"ACTDIS",#N/A,FALSE,"DISBURSE";"ACTOUT",#N/A,FALSE,"DISBURSE";"TOTDIFF",#N/A,FALSE,"DISBURSE";"REVDIS",#N/A,FALSE,"DISBURSE"}</definedName>
    <definedName name="wrn.DISBURSE." localSheetId="80" hidden="1">{"DISPAG1",#N/A,FALSE,"DISBURSE";"DISPAG2",#N/A,FALSE,"DISBURSE";"ACTDIS",#N/A,FALSE,"DISBURSE";"ACTOUT",#N/A,FALSE,"DISBURSE";"TOTDIFF",#N/A,FALSE,"DISBURSE";"REVDIS",#N/A,FALSE,"DISBURSE"}</definedName>
    <definedName name="wrn.DISBURSE." localSheetId="81" hidden="1">{"DISPAG1",#N/A,FALSE,"DISBURSE";"DISPAG2",#N/A,FALSE,"DISBURSE";"ACTDIS",#N/A,FALSE,"DISBURSE";"ACTOUT",#N/A,FALSE,"DISBURSE";"TOTDIFF",#N/A,FALSE,"DISBURSE";"REVDIS",#N/A,FALSE,"DISBURSE"}</definedName>
    <definedName name="wrn.DISBURSE." localSheetId="85" hidden="1">{"DISPAG1",#N/A,FALSE,"DISBURSE";"DISPAG2",#N/A,FALSE,"DISBURSE";"ACTDIS",#N/A,FALSE,"DISBURSE";"ACTOUT",#N/A,FALSE,"DISBURSE";"TOTDIFF",#N/A,FALSE,"DISBURSE";"REVDIS",#N/A,FALSE,"DISBURSE"}</definedName>
    <definedName name="wrn.DISBURSE." localSheetId="93" hidden="1">{"DISPAG1",#N/A,FALSE,"DISBURSE";"DISPAG2",#N/A,FALSE,"DISBURSE";"ACTDIS",#N/A,FALSE,"DISBURSE";"ACTOUT",#N/A,FALSE,"DISBURSE";"TOTDIFF",#N/A,FALSE,"DISBURSE";"REVDIS",#N/A,FALSE,"DISBURSE"}</definedName>
    <definedName name="wrn.DISBURSE." hidden="1">{"DISPAG1",#N/A,FALSE,"DISBURSE";"DISPAG2",#N/A,FALSE,"DISBURSE";"ACTDIS",#N/A,FALSE,"DISBURSE";"ACTOUT",#N/A,FALSE,"DISBURSE";"TOTDIFF",#N/A,FALSE,"DISBURSE";"REVDIS",#N/A,FALSE,"DISBURSE"}</definedName>
    <definedName name="wrn.FMRB." localSheetId="41" hidden="1">{"ESTIMATES",#N/A,FALSE,"CASH"}</definedName>
    <definedName name="wrn.FMRB." localSheetId="43" hidden="1">{"ESTIMATES",#N/A,FALSE,"CASH"}</definedName>
    <definedName name="wrn.FMRB." localSheetId="45" hidden="1">{"ESTIMATES",#N/A,FALSE,"CASH"}</definedName>
    <definedName name="wrn.FMRB." localSheetId="47" hidden="1">{"ESTIMATES",#N/A,FALSE,"CASH"}</definedName>
    <definedName name="wrn.FMRB." localSheetId="49" hidden="1">{"ESTIMATES",#N/A,FALSE,"CASH"}</definedName>
    <definedName name="wrn.FMRB." localSheetId="51" hidden="1">{"ESTIMATES",#N/A,FALSE,"CASH"}</definedName>
    <definedName name="wrn.FMRB." localSheetId="55" hidden="1">{"ESTIMATES",#N/A,FALSE,"CASH"}</definedName>
    <definedName name="wrn.FMRB." localSheetId="94" hidden="1">{"ESTIMATES",#N/A,FALSE,"CASH"}</definedName>
    <definedName name="wrn.FMRB." localSheetId="0" hidden="1">{"ESTIMATES",#N/A,FALSE,"CASH"}</definedName>
    <definedName name="wrn.FMRB." localSheetId="8" hidden="1">{"ESTIMATES",#N/A,FALSE,"CASH"}</definedName>
    <definedName name="wrn.FMRB." localSheetId="35" hidden="1">{"ESTIMATES",#N/A,FALSE,"CASH"}</definedName>
    <definedName name="wrn.FMRB." localSheetId="88" hidden="1">{"ESTIMATES",#N/A,FALSE,"CASH"}</definedName>
    <definedName name="wrn.FMRB." localSheetId="90" hidden="1">{"ESTIMATES",#N/A,FALSE,"CASH"}</definedName>
    <definedName name="wrn.FMRB." localSheetId="79" hidden="1">{"ESTIMATES",#N/A,FALSE,"CASH"}</definedName>
    <definedName name="wrn.FMRB." localSheetId="80" hidden="1">{"ESTIMATES",#N/A,FALSE,"CASH"}</definedName>
    <definedName name="wrn.FMRB." localSheetId="81" hidden="1">{"ESTIMATES",#N/A,FALSE,"CASH"}</definedName>
    <definedName name="wrn.FMRB." localSheetId="85" hidden="1">{"ESTIMATES",#N/A,FALSE,"CASH"}</definedName>
    <definedName name="wrn.FMRB." localSheetId="93" hidden="1">{"ESTIMATES",#N/A,FALSE,"CASH"}</definedName>
    <definedName name="wrn.FMRB." hidden="1">{"ESTIMATES",#N/A,FALSE,"CASH"}</definedName>
    <definedName name="x" localSheetId="55">#REF!</definedName>
    <definedName name="x" localSheetId="94">#REF!</definedName>
    <definedName name="x" localSheetId="0">#REF!</definedName>
    <definedName name="x" localSheetId="35">#REF!</definedName>
    <definedName name="x" localSheetId="90">#REF!</definedName>
    <definedName name="x" localSheetId="80">#REF!</definedName>
    <definedName name="x" localSheetId="81">#REF!</definedName>
    <definedName name="x" localSheetId="85">#REF!</definedName>
    <definedName name="x" localSheetId="93">#REF!</definedName>
    <definedName name="x">#REF!</definedName>
    <definedName name="x_axis" localSheetId="94">OFFSET(#REF!,#REF!,0,#REF!,1)</definedName>
    <definedName name="x_axis" localSheetId="90">OFFSET(#REF!,#REF!,0,#REF!,1)</definedName>
    <definedName name="x_axis" localSheetId="79">OFFSET(#REF!,#REF!,0,#REF!,1)</definedName>
    <definedName name="x_axis" localSheetId="93">OFFSET(#REF!,#REF!,0,#REF!,1)</definedName>
    <definedName name="x_axis">OFFSET(#REF!,#REF!,0,#REF!,1)</definedName>
    <definedName name="XEU" localSheetId="55">#REF!</definedName>
    <definedName name="XEU" localSheetId="94">#REF!</definedName>
    <definedName name="XEU" localSheetId="0">#REF!</definedName>
    <definedName name="XEU" localSheetId="8">#REF!</definedName>
    <definedName name="XEU" localSheetId="35">#REF!</definedName>
    <definedName name="XEU" localSheetId="90">#REF!</definedName>
    <definedName name="XEU" localSheetId="79">#REF!</definedName>
    <definedName name="XEU" localSheetId="80">#REF!</definedName>
    <definedName name="XEU" localSheetId="81">#REF!</definedName>
    <definedName name="XEU" localSheetId="85">#REF!</definedName>
    <definedName name="XEU" localSheetId="93">#REF!</definedName>
    <definedName name="XEU">#REF!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185" l="1" a="1"/>
  <c r="B1" i="185" s="1"/>
  <c r="B1" i="183" a="1"/>
  <c r="B1" i="183" s="1"/>
  <c r="B1" i="181" a="1"/>
  <c r="B1" i="181" s="1"/>
  <c r="B1" i="179" a="1"/>
  <c r="B1" i="179" s="1"/>
  <c r="B1" i="177" a="1"/>
  <c r="B1" i="177" s="1"/>
  <c r="B1" i="175" a="1"/>
  <c r="B1" i="175" s="1"/>
  <c r="B1" i="173" a="1"/>
  <c r="B1" i="173" s="1"/>
  <c r="B1" i="169" a="1"/>
  <c r="B1" i="169" s="1"/>
  <c r="B1" i="167" a="1"/>
  <c r="B1" i="167" s="1"/>
  <c r="C12" i="165"/>
  <c r="F10" i="165"/>
  <c r="F9" i="165"/>
  <c r="F8" i="165"/>
  <c r="F7" i="165"/>
  <c r="B1" i="163" a="1"/>
  <c r="B1" i="163" s="1"/>
  <c r="B1" i="161" a="1"/>
  <c r="B1" i="161" s="1"/>
  <c r="B1" i="159" a="1"/>
  <c r="B1" i="159" s="1"/>
  <c r="B1" i="157" a="1"/>
  <c r="B1" i="157" s="1"/>
  <c r="B1" i="155" a="1"/>
  <c r="B1" i="155" s="1"/>
  <c r="D9" i="153"/>
  <c r="B1" i="153" a="1"/>
  <c r="B1" i="153" s="1"/>
  <c r="K6" i="141" l="1"/>
  <c r="M6" i="141"/>
  <c r="K7" i="141"/>
  <c r="M7" i="141"/>
  <c r="L7" i="141" s="1"/>
  <c r="K8" i="141"/>
  <c r="M8" i="141"/>
  <c r="L8" i="141" s="1"/>
  <c r="K9" i="141"/>
  <c r="M9" i="141"/>
  <c r="L9" i="141" s="1"/>
  <c r="K10" i="141"/>
  <c r="M10" i="141"/>
  <c r="K11" i="141"/>
  <c r="M11" i="141"/>
  <c r="L11" i="141" s="1"/>
  <c r="K12" i="141"/>
  <c r="M12" i="141"/>
  <c r="L12" i="141" s="1"/>
  <c r="K13" i="141"/>
  <c r="M13" i="141"/>
  <c r="L13" i="141" s="1"/>
  <c r="K14" i="141"/>
  <c r="M14" i="141"/>
  <c r="K15" i="141"/>
  <c r="M15" i="141"/>
  <c r="L15" i="141" s="1"/>
  <c r="K16" i="141"/>
  <c r="M16" i="141"/>
  <c r="L16" i="141" s="1"/>
  <c r="K17" i="141"/>
  <c r="M17" i="141"/>
  <c r="L17" i="141" s="1"/>
  <c r="K18" i="141"/>
  <c r="M18" i="141"/>
  <c r="K19" i="141"/>
  <c r="M19" i="141"/>
  <c r="L19" i="141" s="1"/>
  <c r="K20" i="141"/>
  <c r="M20" i="141"/>
  <c r="L20" i="141" s="1"/>
  <c r="K21" i="141"/>
  <c r="M21" i="141"/>
  <c r="L21" i="141" s="1"/>
  <c r="K22" i="141"/>
  <c r="M22" i="141"/>
  <c r="K23" i="141"/>
  <c r="M23" i="141"/>
  <c r="L23" i="141" s="1"/>
  <c r="K24" i="141"/>
  <c r="M24" i="141"/>
  <c r="L24" i="141" s="1"/>
  <c r="K25" i="141"/>
  <c r="M25" i="141"/>
  <c r="L25" i="141" s="1"/>
  <c r="K26" i="141"/>
  <c r="M26" i="141"/>
  <c r="K27" i="141"/>
  <c r="M27" i="141"/>
  <c r="L27" i="141" s="1"/>
  <c r="K28" i="141"/>
  <c r="M28" i="141"/>
  <c r="L28" i="141" s="1"/>
  <c r="K29" i="141"/>
  <c r="M29" i="141"/>
  <c r="L29" i="141" s="1"/>
  <c r="K30" i="141"/>
  <c r="M30" i="141"/>
  <c r="K31" i="141"/>
  <c r="M31" i="141"/>
  <c r="L31" i="141" s="1"/>
  <c r="K32" i="141"/>
  <c r="M32" i="141"/>
  <c r="L32" i="141" s="1"/>
  <c r="K33" i="141"/>
  <c r="M33" i="141"/>
  <c r="L33" i="141" s="1"/>
  <c r="K34" i="141"/>
  <c r="M34" i="141"/>
  <c r="K35" i="141"/>
  <c r="M35" i="141"/>
  <c r="L35" i="141" s="1"/>
  <c r="K36" i="141"/>
  <c r="M36" i="141"/>
  <c r="L36" i="141" s="1"/>
  <c r="M5" i="141"/>
  <c r="K5" i="141"/>
  <c r="L5" i="141" s="1"/>
  <c r="L34" i="141" l="1"/>
  <c r="L30" i="141"/>
  <c r="L26" i="141"/>
  <c r="L22" i="141"/>
  <c r="L18" i="141"/>
  <c r="L14" i="141"/>
  <c r="L10" i="141"/>
  <c r="L6" i="14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<sst xmlns="http://schemas.openxmlformats.org/spreadsheetml/2006/main" count="1072" uniqueCount="499">
  <si>
    <t>Sources: Stats NZ, the Treasury</t>
  </si>
  <si>
    <t>CPI inflation (annual % change)</t>
  </si>
  <si>
    <t>Forecast</t>
  </si>
  <si>
    <t>Actual</t>
  </si>
  <si>
    <t>June years</t>
  </si>
  <si>
    <t>Real GDP per capita</t>
  </si>
  <si>
    <t>%</t>
  </si>
  <si>
    <t>forecast</t>
  </si>
  <si>
    <t>Table 1.1 Economic forecasts</t>
  </si>
  <si>
    <r>
      <rPr>
        <i/>
        <sz val="11"/>
        <rFont val="Arial Narrow"/>
        <family val="2"/>
      </rPr>
      <t>Sources</t>
    </r>
    <r>
      <rPr>
        <sz val="11"/>
        <rFont val="Arial Narrow"/>
        <family val="2"/>
      </rPr>
      <t>: Stats NZ, Reserve Bank of New Zealand, CoreLogic, the Treasury</t>
    </r>
  </si>
  <si>
    <t xml:space="preserve">Year ending June </t>
  </si>
  <si>
    <t>Annual average % change</t>
  </si>
  <si>
    <t>Private consumption</t>
  </si>
  <si>
    <t>Public consumption</t>
  </si>
  <si>
    <t>Total consumption</t>
  </si>
  <si>
    <t>Residential investment</t>
  </si>
  <si>
    <r>
      <t>Business investment</t>
    </r>
    <r>
      <rPr>
        <vertAlign val="superscript"/>
        <sz val="9"/>
        <rFont val="Arial"/>
        <family val="2"/>
      </rPr>
      <t>1</t>
    </r>
  </si>
  <si>
    <t>Total investment</t>
  </si>
  <si>
    <r>
      <t>Stock change</t>
    </r>
    <r>
      <rPr>
        <vertAlign val="superscript"/>
        <sz val="9"/>
        <rFont val="Arial"/>
        <family val="2"/>
      </rPr>
      <t>2</t>
    </r>
  </si>
  <si>
    <t>Gross national expenditure</t>
  </si>
  <si>
    <t>Exports</t>
  </si>
  <si>
    <t>Imports</t>
  </si>
  <si>
    <t>GDP (expenditure measure)</t>
  </si>
  <si>
    <t>GDP (production measure)</t>
  </si>
  <si>
    <t>Nominal GDP (expenditure measure)</t>
  </si>
  <si>
    <t>GDP deflator</t>
  </si>
  <si>
    <t>Potential GDP</t>
  </si>
  <si>
    <r>
      <t>Output gap (% of potential, June quarter)</t>
    </r>
    <r>
      <rPr>
        <vertAlign val="superscript"/>
        <sz val="9"/>
        <rFont val="Arial"/>
        <family val="2"/>
      </rPr>
      <t>3</t>
    </r>
  </si>
  <si>
    <t>Employment</t>
  </si>
  <si>
    <r>
      <t>Unemployment rate</t>
    </r>
    <r>
      <rPr>
        <vertAlign val="superscript"/>
        <sz val="9"/>
        <rFont val="Arial"/>
        <family val="2"/>
      </rPr>
      <t>4</t>
    </r>
  </si>
  <si>
    <r>
      <t>Participation rate</t>
    </r>
    <r>
      <rPr>
        <vertAlign val="superscript"/>
        <sz val="9"/>
        <color theme="1"/>
        <rFont val="Arial"/>
        <family val="2"/>
      </rPr>
      <t>5</t>
    </r>
  </si>
  <si>
    <r>
      <t>Hourly wages (annual % change)</t>
    </r>
    <r>
      <rPr>
        <vertAlign val="superscript"/>
        <sz val="9"/>
        <rFont val="Arial"/>
        <family val="2"/>
      </rPr>
      <t>6</t>
    </r>
  </si>
  <si>
    <r>
      <t>Terms of trade (goods)</t>
    </r>
    <r>
      <rPr>
        <vertAlign val="superscript"/>
        <sz val="9"/>
        <rFont val="Arial"/>
        <family val="2"/>
      </rPr>
      <t>7</t>
    </r>
  </si>
  <si>
    <r>
      <t>House prices (annual % change)</t>
    </r>
    <r>
      <rPr>
        <vertAlign val="superscript"/>
        <sz val="9"/>
        <rFont val="Arial"/>
        <family val="2"/>
      </rPr>
      <t>8</t>
    </r>
  </si>
  <si>
    <t>Current account balance (annual)</t>
  </si>
  <si>
    <t xml:space="preserve">  $billions</t>
  </si>
  <si>
    <t xml:space="preserve">  % of GDP</t>
  </si>
  <si>
    <t>Net international investment position (% of GDP)</t>
  </si>
  <si>
    <r>
      <t>Exchange rate (TWI)</t>
    </r>
    <r>
      <rPr>
        <vertAlign val="superscript"/>
        <sz val="9"/>
        <rFont val="Arial"/>
        <family val="2"/>
      </rPr>
      <t>9</t>
    </r>
  </si>
  <si>
    <r>
      <t>90-day bank bill rate</t>
    </r>
    <r>
      <rPr>
        <vertAlign val="superscript"/>
        <sz val="9"/>
        <rFont val="Arial"/>
        <family val="2"/>
      </rPr>
      <t>10</t>
    </r>
  </si>
  <si>
    <r>
      <t>10-year bond rate</t>
    </r>
    <r>
      <rPr>
        <vertAlign val="superscript"/>
        <sz val="9"/>
        <rFont val="Arial"/>
        <family val="2"/>
      </rPr>
      <t>10</t>
    </r>
  </si>
  <si>
    <t>Population growth</t>
  </si>
  <si>
    <t>Net migration (4-quarter sum, 000s)</t>
  </si>
  <si>
    <t xml:space="preserve">Notes:       1  Business investment is non-residential public and private investment. </t>
  </si>
  <si>
    <t>2  Contribution to GDP growth.</t>
  </si>
  <si>
    <t>3  Percentage difference between actual real GDP and potential real GDP.</t>
  </si>
  <si>
    <t>4  Percent of the labour force, June quarter, seasonally adjusted.</t>
  </si>
  <si>
    <t>5  Percent of working-age population, June quarter, seasonally adjusted.</t>
  </si>
  <si>
    <t>6  Quarterly Employment Survey (QES), average ordinary time hourly earnings.</t>
  </si>
  <si>
    <t xml:space="preserve">7  System of National Accounts. </t>
  </si>
  <si>
    <t>8  CoreLogic Quarterly House Price Index.</t>
  </si>
  <si>
    <t>9  Trade-weighted index (TWI), average for the June quarter.</t>
  </si>
  <si>
    <t>10  Average for the June quarter.</t>
  </si>
  <si>
    <t>June Years</t>
  </si>
  <si>
    <t xml:space="preserve"> Actual </t>
  </si>
  <si>
    <t xml:space="preserve">Forecast </t>
  </si>
  <si>
    <t>TOTAL CONSUMPTION</t>
  </si>
  <si>
    <t xml:space="preserve">Residential investment                </t>
  </si>
  <si>
    <t xml:space="preserve">Business investment                 </t>
  </si>
  <si>
    <t>TOTAL INVESTMENT</t>
  </si>
  <si>
    <t xml:space="preserve">Stock change (contribution to growth) </t>
  </si>
  <si>
    <t>GROSS NATIONAL EXPENDITURE</t>
  </si>
  <si>
    <t>EXPENDITURE ON GDP</t>
  </si>
  <si>
    <t xml:space="preserve"> - annual % change</t>
  </si>
  <si>
    <t>Nominal GDP (expenditure basis)</t>
  </si>
  <si>
    <t>Output gap (% deviation, June year average)</t>
  </si>
  <si>
    <t xml:space="preserve">                                      </t>
  </si>
  <si>
    <t xml:space="preserve">Unemployment (% June quarter s.a.)          </t>
  </si>
  <si>
    <t xml:space="preserve">                                             </t>
  </si>
  <si>
    <t xml:space="preserve">Wages (average ordinary-time hourly, ann % change)         </t>
  </si>
  <si>
    <t xml:space="preserve">CPI inflation (ann % change)      </t>
  </si>
  <si>
    <t xml:space="preserve">Merchandise terms of trade (SNA basis)       </t>
  </si>
  <si>
    <t>House prices (ann % change)</t>
  </si>
  <si>
    <t xml:space="preserve">Current account balance - $billion           </t>
  </si>
  <si>
    <t xml:space="preserve">Current account balance - % of GDP           </t>
  </si>
  <si>
    <t xml:space="preserve">TWI (June quarter)                          </t>
  </si>
  <si>
    <t xml:space="preserve">90-day bank bill rate (June quarter)        </t>
  </si>
  <si>
    <t xml:space="preserve">10-year bond rate (June quarter)            </t>
  </si>
  <si>
    <t>Real GDP (annual average % change)</t>
  </si>
  <si>
    <t>Main forecast</t>
  </si>
  <si>
    <t>Upside</t>
  </si>
  <si>
    <t>Downside</t>
  </si>
  <si>
    <t>Inflation (annual % change)</t>
  </si>
  <si>
    <t xml:space="preserve">Main forecast </t>
  </si>
  <si>
    <t>OBEGAL (% of GDP)</t>
  </si>
  <si>
    <t>Sources: Stats NZ, RBNZ, the Treasury</t>
  </si>
  <si>
    <t>Main</t>
  </si>
  <si>
    <t>Unemployment rate</t>
  </si>
  <si>
    <t>Output gap (RHS, inverted)</t>
  </si>
  <si>
    <t>Real production GDP</t>
  </si>
  <si>
    <t>Real GDP per capita (RHS)</t>
  </si>
  <si>
    <t>Budget Update 2024</t>
  </si>
  <si>
    <t>Half Year Update 2023</t>
  </si>
  <si>
    <t>Average (2010-19)</t>
  </si>
  <si>
    <t>Headline CPI</t>
  </si>
  <si>
    <t>90-day interest rate</t>
  </si>
  <si>
    <t>Mortgage interest payments</t>
  </si>
  <si>
    <t>Average of 90-day and 5-yr rates (RHS)</t>
  </si>
  <si>
    <t>Household net wealth</t>
  </si>
  <si>
    <t>Real house prices (RHS)</t>
  </si>
  <si>
    <t>New dwelling consents (RHS)</t>
  </si>
  <si>
    <t>Figure 1.1: Real GDP and GDP per capita</t>
  </si>
  <si>
    <t>Sources:  Stats NZ, the Treasury</t>
  </si>
  <si>
    <t>Figure 1.2: Inflation and interest rates</t>
  </si>
  <si>
    <t>$billions (2009/10 prices)</t>
  </si>
  <si>
    <t>$thousands (2009/10 prices)</t>
  </si>
  <si>
    <t>CPI inflation</t>
  </si>
  <si>
    <t xml:space="preserve">Tradables </t>
  </si>
  <si>
    <t xml:space="preserve">Non-tradables </t>
  </si>
  <si>
    <t>annual % change</t>
  </si>
  <si>
    <t>%pt contribution</t>
  </si>
  <si>
    <t>% of labour force</t>
  </si>
  <si>
    <t>% of potential output</t>
  </si>
  <si>
    <t>Figure 1.6: Interest servicing and interest rates</t>
  </si>
  <si>
    <t>Sources: RBNZ, the Treasury</t>
  </si>
  <si>
    <t>% of disposable income</t>
  </si>
  <si>
    <t>Figure 1.7: House prices and net wealth</t>
  </si>
  <si>
    <t>Sources: Stats NZ, CoreLogic, the Treasury</t>
  </si>
  <si>
    <t>Index</t>
  </si>
  <si>
    <t>Annual avg % change</t>
  </si>
  <si>
    <t>$billions</t>
  </si>
  <si>
    <t>Number</t>
  </si>
  <si>
    <t>$ (2009/10 prices)</t>
  </si>
  <si>
    <t>Figure 1.13: Trading partner growth</t>
  </si>
  <si>
    <t>% of GDP</t>
  </si>
  <si>
    <t>Sources: Stats NZ, The Treasury</t>
  </si>
  <si>
    <t>Table 1.2: Summary of key economic variables for main forecast and scenarios</t>
  </si>
  <si>
    <t>Year ending 30 June</t>
  </si>
  <si>
    <r>
      <t>Real GDP</t>
    </r>
    <r>
      <rPr>
        <vertAlign val="superscript"/>
        <sz val="9"/>
        <color theme="1"/>
        <rFont val="Arial"/>
        <family val="2"/>
      </rPr>
      <t>1</t>
    </r>
    <r>
      <rPr>
        <sz val="9"/>
        <color theme="1"/>
        <rFont val="Arial"/>
        <family val="2"/>
      </rPr>
      <t xml:space="preserve"> (ann avg % chg)</t>
    </r>
  </si>
  <si>
    <r>
      <t>Nominal GDP</t>
    </r>
    <r>
      <rPr>
        <vertAlign val="superscript"/>
        <sz val="9"/>
        <color theme="1"/>
        <rFont val="Arial"/>
        <family val="2"/>
      </rPr>
      <t>2</t>
    </r>
    <r>
      <rPr>
        <sz val="9"/>
        <color theme="1"/>
        <rFont val="Arial"/>
        <family val="2"/>
      </rPr>
      <t xml:space="preserve"> ($b)</t>
    </r>
  </si>
  <si>
    <t>CPI (ann avg % chg)</t>
  </si>
  <si>
    <t>Govt 10-year bonds (ann avg, %)</t>
  </si>
  <si>
    <t>5-year bonds (ann avg, %)</t>
  </si>
  <si>
    <t>90-day bill rate (ann avg, %)</t>
  </si>
  <si>
    <t>Unemployment rate (ann avg, %)</t>
  </si>
  <si>
    <t>Employment (ann avg % chg)</t>
  </si>
  <si>
    <t>Trading partner growth</t>
  </si>
  <si>
    <t>Year ending June</t>
  </si>
  <si>
    <t>Annual % change</t>
  </si>
  <si>
    <t>Australia</t>
  </si>
  <si>
    <t>Euro area</t>
  </si>
  <si>
    <t>China</t>
  </si>
  <si>
    <t xml:space="preserve">US </t>
  </si>
  <si>
    <t>Japan</t>
  </si>
  <si>
    <t>Budget Update 2023</t>
  </si>
  <si>
    <t>Canada</t>
  </si>
  <si>
    <t>United Kingdom</t>
  </si>
  <si>
    <t>United States</t>
  </si>
  <si>
    <t>Core Crown revenue ($billions)</t>
  </si>
  <si>
    <r>
      <t>Net debt</t>
    </r>
    <r>
      <rPr>
        <b/>
        <vertAlign val="superscript"/>
        <sz val="9"/>
        <color rgb="FF0083AC"/>
        <rFont val="Arial"/>
        <family val="2"/>
      </rPr>
      <t>1</t>
    </r>
    <r>
      <rPr>
        <b/>
        <sz val="9"/>
        <color rgb="FF0083AC"/>
        <rFont val="Arial"/>
        <family val="2"/>
      </rPr>
      <t xml:space="preserve"> (% of GDP)</t>
    </r>
  </si>
  <si>
    <r>
      <rPr>
        <i/>
        <sz val="11"/>
        <color theme="1"/>
        <rFont val="Arial Narrow"/>
        <family val="2"/>
      </rPr>
      <t>Source</t>
    </r>
    <r>
      <rPr>
        <sz val="11"/>
        <color theme="1"/>
        <rFont val="Arial Narrow"/>
        <family val="2"/>
      </rPr>
      <t>:  the Treasury</t>
    </r>
  </si>
  <si>
    <t>Figure 1.18: Core Crown revenue</t>
  </si>
  <si>
    <t>New Zealand</t>
  </si>
  <si>
    <t>France</t>
  </si>
  <si>
    <t>Germany</t>
  </si>
  <si>
    <t>Sweden</t>
  </si>
  <si>
    <t>Figure 1.3: International real GDP recoveries</t>
  </si>
  <si>
    <t>Min</t>
  </si>
  <si>
    <t>Max</t>
  </si>
  <si>
    <t>Range of comparator countries</t>
  </si>
  <si>
    <t>Sources: Stats NZ, ABS,  Haver, IMF, the Treasury</t>
  </si>
  <si>
    <r>
      <rPr>
        <i/>
        <sz val="11"/>
        <color theme="1"/>
        <rFont val="Arial Narrow"/>
        <family val="2"/>
      </rPr>
      <t>Sources</t>
    </r>
    <r>
      <rPr>
        <sz val="11"/>
        <color theme="1"/>
        <rFont val="Arial Narrow"/>
        <family val="2"/>
      </rPr>
      <t>: Stats NZ, the Treasury</t>
    </r>
  </si>
  <si>
    <t>Visitor arrivals</t>
  </si>
  <si>
    <t>Services exports (RHS)</t>
  </si>
  <si>
    <t>Thousands</t>
  </si>
  <si>
    <r>
      <rPr>
        <i/>
        <sz val="11"/>
        <color rgb="FF000000"/>
        <rFont val="Arial Narrow"/>
        <family val="2"/>
      </rPr>
      <t>Sources</t>
    </r>
    <r>
      <rPr>
        <sz val="11"/>
        <color indexed="8"/>
        <rFont val="Arial Narrow"/>
        <family val="2"/>
      </rPr>
      <t>: Stats NZ, the Treasury</t>
    </r>
  </si>
  <si>
    <t>Year ending june</t>
  </si>
  <si>
    <t>Figure 1.15: Annual current account balance</t>
  </si>
  <si>
    <t>Figure 1.16: Nominal expenditure GDP growth</t>
  </si>
  <si>
    <t>Figure 1.17: Nominal expenditure GDP</t>
  </si>
  <si>
    <t>Figure 1.14: Residential investment and consents</t>
  </si>
  <si>
    <t>Figure 1.13: Real government consumption per capita</t>
  </si>
  <si>
    <t>Figure 1.11: Labour productivity (GDP per hour worked, Index)</t>
  </si>
  <si>
    <r>
      <rPr>
        <i/>
        <sz val="11"/>
        <color rgb="FF000000"/>
        <rFont val="Arial Narrow"/>
        <family val="2"/>
      </rPr>
      <t>Sources</t>
    </r>
    <r>
      <rPr>
        <sz val="11"/>
        <color indexed="8"/>
        <rFont val="Arial Narrow"/>
        <family val="2"/>
      </rPr>
      <t>: Haver, the Treasury</t>
    </r>
  </si>
  <si>
    <t>Figure 1.9: CPI inflation</t>
  </si>
  <si>
    <r>
      <rPr>
        <i/>
        <sz val="11"/>
        <color rgb="FF000000"/>
        <rFont val="Arial Narrow"/>
        <family val="2"/>
      </rPr>
      <t>Source</t>
    </r>
    <r>
      <rPr>
        <sz val="11"/>
        <color indexed="8"/>
        <rFont val="Arial Narrow"/>
        <family val="2"/>
      </rPr>
      <t>: Haver</t>
    </r>
  </si>
  <si>
    <t>Figure 1.8: Visitors and services exports</t>
  </si>
  <si>
    <t>Figure 1.5: Unemployment and spare capacity</t>
  </si>
  <si>
    <t>Figure 1.4: Contributions to annual inflation</t>
  </si>
  <si>
    <r>
      <rPr>
        <vertAlign val="superscript"/>
        <sz val="9"/>
        <color theme="1"/>
        <rFont val="Arial Narrow"/>
        <family val="2"/>
      </rPr>
      <t>1</t>
    </r>
    <r>
      <rPr>
        <sz val="9"/>
        <color theme="1"/>
        <rFont val="Arial Narrow"/>
        <family val="2"/>
      </rPr>
      <t>Net core Crown debt (excluding New Zealand Superannuation Fund and advances)</t>
    </r>
  </si>
  <si>
    <t>Unemployment rate (%, June quarter)</t>
  </si>
  <si>
    <t xml:space="preserve"> </t>
  </si>
  <si>
    <t>Key economic and fiscal indicators</t>
  </si>
  <si>
    <r>
      <rPr>
        <i/>
        <sz val="11"/>
        <color indexed="8"/>
        <rFont val="Ariall"/>
      </rPr>
      <t>Sources</t>
    </r>
    <r>
      <rPr>
        <sz val="11"/>
        <color indexed="8"/>
        <rFont val="Ariall"/>
      </rPr>
      <t>: Stats NZ, the Treasury</t>
    </r>
  </si>
  <si>
    <t>Real production GDP (annual average % change)</t>
  </si>
  <si>
    <t>(0.2)</t>
  </si>
  <si>
    <t>1.7</t>
  </si>
  <si>
    <t>Unemployment rate (June quarter)</t>
  </si>
  <si>
    <t>Current account (annual, % of GDP)</t>
  </si>
  <si>
    <t>(7.5)</t>
  </si>
  <si>
    <t>(6.0)</t>
  </si>
  <si>
    <t>(4.7)</t>
  </si>
  <si>
    <t>(4.2)</t>
  </si>
  <si>
    <t>(3.7)</t>
  </si>
  <si>
    <t>(3.4)</t>
  </si>
  <si>
    <t>Total Crown OBEGAL ($ billion)</t>
  </si>
  <si>
    <t>(9.4)</t>
  </si>
  <si>
    <t>(11.1)</t>
  </si>
  <si>
    <t>(13.4)</t>
  </si>
  <si>
    <t>(8.5)</t>
  </si>
  <si>
    <t>(3.1)</t>
  </si>
  <si>
    <r>
      <t xml:space="preserve">       </t>
    </r>
    <r>
      <rPr>
        <i/>
        <sz val="9"/>
        <color rgb="FF000000"/>
        <rFont val="Ariall"/>
      </rPr>
      <t>as a percentage of GDP</t>
    </r>
  </si>
  <si>
    <t>(2.4)</t>
  </si>
  <si>
    <t>(2.7)</t>
  </si>
  <si>
    <t>(1.9)</t>
  </si>
  <si>
    <t>(0.6)</t>
  </si>
  <si>
    <t>0.3</t>
  </si>
  <si>
    <t>Net core Crown debt ($ billion)</t>
  </si>
  <si>
    <t>Figure 1: OBEGAL and Net core Crown Debt</t>
  </si>
  <si>
    <t>Sources: The Treasury</t>
  </si>
  <si>
    <t>Total Crown OBEGAL</t>
  </si>
  <si>
    <t>Net core Crown debt (RHS)</t>
  </si>
  <si>
    <t>Published by the New Zealand Treasury at:</t>
  </si>
  <si>
    <t>Crown copyright ©</t>
  </si>
  <si>
    <t>This copyright work is licensed under the Creative Commons Attribution 4.0 International licence. In essence, you are free to copy, distribute and adapt the work, as long as you attribute the work to the Crown and abide by the other licence terms.</t>
  </si>
  <si>
    <t>To view a copy of this licence, visit http://creativecommons.org/licenses/by/4.0/. Please note that no departmental or governmental emblem, logo or Coat of Arms may be used in any way which infringes any provision of the Flags, Emblems, and Names Protection Act 1981 or would infringe such provision if the relevant use occurred within New Zealand. Attribution to the Crown should be in written form and not by reproduction of any such emblem, logo or Coat of Arms.</t>
  </si>
  <si>
    <t>Published 30 May 2024</t>
  </si>
  <si>
    <r>
      <t xml:space="preserve">Source: </t>
    </r>
    <r>
      <rPr>
        <sz val="11"/>
        <rFont val="Arial Narrow"/>
        <family val="2"/>
      </rPr>
      <t>The Treasury</t>
    </r>
  </si>
  <si>
    <t>Gross cost</t>
  </si>
  <si>
    <t>Funding</t>
  </si>
  <si>
    <t>Tax package</t>
  </si>
  <si>
    <t>New spending initiatives</t>
  </si>
  <si>
    <t>Savings initiatives</t>
  </si>
  <si>
    <t>NRP and CERF</t>
  </si>
  <si>
    <t>Revenue raising initiatives</t>
  </si>
  <si>
    <t>Budget allowance</t>
  </si>
  <si>
    <r>
      <t xml:space="preserve">Source: </t>
    </r>
    <r>
      <rPr>
        <sz val="10"/>
        <rFont val="Arial Narrow"/>
        <family val="2"/>
      </rPr>
      <t>The Treasury</t>
    </r>
  </si>
  <si>
    <t>Core crown tax revenue in $millions</t>
  </si>
  <si>
    <t>Core Crown tax revenue as % of nominal GDP (RHS)</t>
  </si>
  <si>
    <t>2019</t>
  </si>
  <si>
    <t>2020</t>
  </si>
  <si>
    <t>2021</t>
  </si>
  <si>
    <t>2022</t>
  </si>
  <si>
    <t>2023</t>
  </si>
  <si>
    <t>2024</t>
  </si>
  <si>
    <t>2025</t>
  </si>
  <si>
    <t>2026</t>
  </si>
  <si>
    <t>2027</t>
  </si>
  <si>
    <t>2028</t>
  </si>
  <si>
    <t>Core Crown expenses in $millions</t>
  </si>
  <si>
    <t>Core Crown expenses as % of nominal GDP (RHS)</t>
  </si>
  <si>
    <t>Core Crown finance costs in $millions</t>
  </si>
  <si>
    <t>Core Crown finance costs as % of nominal GDP (RHS)</t>
  </si>
  <si>
    <t>Budget 2025</t>
  </si>
  <si>
    <t>Budget 2026</t>
  </si>
  <si>
    <t>Budget 2027</t>
  </si>
  <si>
    <t>Operating balance in $millions</t>
  </si>
  <si>
    <t>Figure 2.7 - Components of OBEGAL by segment</t>
  </si>
  <si>
    <r>
      <t xml:space="preserve">Source: </t>
    </r>
    <r>
      <rPr>
        <sz val="10"/>
        <rFont val="Arial Narrow"/>
        <family val="2"/>
      </rPr>
      <t xml:space="preserve"> The Treasury</t>
    </r>
  </si>
  <si>
    <t>Core Crown</t>
  </si>
  <si>
    <t>Crown entities</t>
  </si>
  <si>
    <t>SOEs</t>
  </si>
  <si>
    <t>Elims</t>
  </si>
  <si>
    <t>OBEGAL (after inter-segment eliminations)</t>
  </si>
  <si>
    <t>2014</t>
  </si>
  <si>
    <t>2015</t>
  </si>
  <si>
    <t>2016</t>
  </si>
  <si>
    <t>2017</t>
  </si>
  <si>
    <t>2018</t>
  </si>
  <si>
    <t>Growth in core Crown revenue</t>
  </si>
  <si>
    <t>Growth in core Crown expenses</t>
  </si>
  <si>
    <t xml:space="preserve">Net core Crown debt in $millions </t>
  </si>
  <si>
    <t>% of nominal GDP (RHS)</t>
  </si>
  <si>
    <t>Net debt as a % of GDP</t>
  </si>
  <si>
    <t>Net core Crown debt as a % of GDP</t>
  </si>
  <si>
    <t>Gross debt as a % of GDP</t>
  </si>
  <si>
    <t>Total Borrowing as a % of GDP</t>
  </si>
  <si>
    <t>2013</t>
  </si>
  <si>
    <t>Operating</t>
  </si>
  <si>
    <t>Capital</t>
  </si>
  <si>
    <t>Residual cash</t>
  </si>
  <si>
    <t>Residual cash (without FLP)</t>
  </si>
  <si>
    <t>OBEGAL</t>
  </si>
  <si>
    <t>OBEGAL with higher operating allowances</t>
  </si>
  <si>
    <t>Table 2. 1 - Change to OBEGAL since the Half Year Update</t>
  </si>
  <si>
    <r>
      <rPr>
        <i/>
        <sz val="11"/>
        <color theme="1"/>
        <rFont val="Arial"/>
        <family val="2"/>
      </rPr>
      <t>Source:</t>
    </r>
    <r>
      <rPr>
        <sz val="11"/>
        <color theme="1"/>
        <rFont val="Arial"/>
        <family val="2"/>
      </rPr>
      <t xml:space="preserve"> </t>
    </r>
    <r>
      <rPr>
        <sz val="10"/>
        <rFont val="Arial"/>
        <family val="2"/>
      </rPr>
      <t>The Treasury</t>
    </r>
  </si>
  <si>
    <t>Total</t>
  </si>
  <si>
    <t>change</t>
  </si>
  <si>
    <r>
      <t>OBEGAL -</t>
    </r>
    <r>
      <rPr>
        <b/>
        <i/>
        <sz val="9"/>
        <rFont val="Arial"/>
        <family val="2"/>
      </rPr>
      <t xml:space="preserve"> Half Year Update 2023 </t>
    </r>
  </si>
  <si>
    <t>Tax forecasting changes (Table 2.12)</t>
  </si>
  <si>
    <t>Reduction to Budget operating allowances</t>
  </si>
  <si>
    <t>Benefit forecast changes</t>
  </si>
  <si>
    <t xml:space="preserve">Net finance costs </t>
  </si>
  <si>
    <t>Budget 2024 operating package</t>
  </si>
  <si>
    <t>Net Emissions Trading Scheme revenue</t>
  </si>
  <si>
    <t>Baseline savings</t>
  </si>
  <si>
    <t>Asset impairments</t>
  </si>
  <si>
    <t>Crown entity and SOE results</t>
  </si>
  <si>
    <t>Other</t>
  </si>
  <si>
    <t xml:space="preserve">Total change </t>
  </si>
  <si>
    <r>
      <t xml:space="preserve">OBEGAL - </t>
    </r>
    <r>
      <rPr>
        <b/>
        <i/>
        <sz val="9"/>
        <rFont val="Arial"/>
        <family val="2"/>
      </rPr>
      <t xml:space="preserve">Budget Update 2024 </t>
    </r>
  </si>
  <si>
    <t xml:space="preserve">Core Crown revenue </t>
  </si>
  <si>
    <t>Budget Update</t>
  </si>
  <si>
    <t>Half Year Update</t>
  </si>
  <si>
    <t>Core Crown tax revenue</t>
  </si>
  <si>
    <t>Core Crown expenses</t>
  </si>
  <si>
    <t>Operating balance</t>
  </si>
  <si>
    <t xml:space="preserve">Core Crown residual cash </t>
  </si>
  <si>
    <t>Net core Crown debt</t>
  </si>
  <si>
    <t>Net worth</t>
  </si>
  <si>
    <t>Core Crown revenue</t>
  </si>
  <si>
    <t xml:space="preserve">Core Crown tax revenue </t>
  </si>
  <si>
    <t xml:space="preserve">Core Crown expenses </t>
  </si>
  <si>
    <t>Core Crown residual cash</t>
  </si>
  <si>
    <t>Table 2.3 - Impact of Budget 2024 operating package on key fiscal indicators</t>
  </si>
  <si>
    <r>
      <rPr>
        <i/>
        <sz val="11"/>
        <color theme="1"/>
        <rFont val="Arial Narrow"/>
        <family val="2"/>
      </rPr>
      <t>Source:</t>
    </r>
    <r>
      <rPr>
        <sz val="11"/>
        <color theme="1"/>
        <rFont val="Arial Narrow"/>
        <family val="2"/>
      </rPr>
      <t xml:space="preserve"> </t>
    </r>
    <r>
      <rPr>
        <sz val="10"/>
        <rFont val="Arial"/>
        <family val="2"/>
      </rPr>
      <t>The Treasury</t>
    </r>
  </si>
  <si>
    <t>5-year</t>
  </si>
  <si>
    <t>4-year</t>
  </si>
  <si>
    <t>$millions</t>
  </si>
  <si>
    <t>Average</t>
  </si>
  <si>
    <t xml:space="preserve">Budget 2024 package, Mini Budget and pre-commitments </t>
  </si>
  <si>
    <t>Gross cost of Budget 2024</t>
  </si>
  <si>
    <t>Savings and revenue raising initiatives</t>
  </si>
  <si>
    <t>Net Budget 2024 package</t>
  </si>
  <si>
    <t>Impact of total new spending on key fiscal indicators</t>
  </si>
  <si>
    <r>
      <t>Tax revenue policy changes</t>
    </r>
    <r>
      <rPr>
        <vertAlign val="superscript"/>
        <sz val="8"/>
        <color theme="1"/>
        <rFont val="Arial"/>
        <family val="2"/>
      </rPr>
      <t>1</t>
    </r>
  </si>
  <si>
    <t>Change in other revenue</t>
  </si>
  <si>
    <t>Change in core Crown revenue</t>
  </si>
  <si>
    <t>Core Crown expense changes</t>
  </si>
  <si>
    <t>Change in other expenses</t>
  </si>
  <si>
    <t>Budget 2024 allowance</t>
  </si>
  <si>
    <t>Increase in OBEGAL</t>
  </si>
  <si>
    <t xml:space="preserve">1        Tax revenue policy changes reflects all new tax policy changes taken as part of Budget 2024, including pre-commitments against the Budget 2024 allowance. </t>
  </si>
  <si>
    <t xml:space="preserve">Table 2.4 - Composition of tax policy changes by tax types </t>
  </si>
  <si>
    <t>Source deductions</t>
  </si>
  <si>
    <t>Corporate tax</t>
  </si>
  <si>
    <t>Net other persons tax</t>
  </si>
  <si>
    <t>Other tax types</t>
  </si>
  <si>
    <t xml:space="preserve">Total tax policy changes </t>
  </si>
  <si>
    <t>Table 2.5  - Composition of the net increase in core Crown expenditure by functional classification from Budget 2024 decisions1</t>
  </si>
  <si>
    <t>Health</t>
  </si>
  <si>
    <t>Law and order</t>
  </si>
  <si>
    <t>Education (including tertiary)</t>
  </si>
  <si>
    <t>Social security and welfare</t>
  </si>
  <si>
    <t>Core government services</t>
  </si>
  <si>
    <t>Housing and community development</t>
  </si>
  <si>
    <t>Transport and communications</t>
  </si>
  <si>
    <t>Economic and industrial services</t>
  </si>
  <si>
    <t>Unallocated contingencies</t>
  </si>
  <si>
    <t>All other functional classifications</t>
  </si>
  <si>
    <t>Net increase in core Crown expenses</t>
  </si>
  <si>
    <t>The breakdown by functional classification above is based on a framework developed by the OECD so may be different</t>
  </si>
  <si>
    <t>from the classification by portfolio in the other Budget documents.</t>
  </si>
  <si>
    <t>Table 2.6 - Movements in core Crown tax revenue by major tax type</t>
  </si>
  <si>
    <t>Change</t>
  </si>
  <si>
    <t>Movement in core Crown tax revenue owing to:</t>
  </si>
  <si>
    <t>Goods and services tax (GST)</t>
  </si>
  <si>
    <t>Motor vehicle fees (MVF) and road user charges (RUC)</t>
  </si>
  <si>
    <t>Other taxes</t>
  </si>
  <si>
    <t>Total movement in core Crown tax revenue</t>
  </si>
  <si>
    <t>Plus, previous year</t>
  </si>
  <si>
    <t>as a % of GDP</t>
  </si>
  <si>
    <t>Table 2.7 - Increase in core Crown expenses from 2022/23 to 2024/25</t>
  </si>
  <si>
    <t>Core Crown expenses - 2022/23</t>
  </si>
  <si>
    <t>Movement in core Crown expenses</t>
  </si>
  <si>
    <t>Budget 2023 decisions</t>
  </si>
  <si>
    <t>Benefit expenses</t>
  </si>
  <si>
    <t>Finance costs</t>
  </si>
  <si>
    <t>Significant North Island weather event spending</t>
  </si>
  <si>
    <t>Budget 2024 decisions</t>
  </si>
  <si>
    <t>Total increase</t>
  </si>
  <si>
    <t>Table 2.8  - Future budget operating allowances</t>
  </si>
  <si>
    <t>$millions (average per annum)</t>
  </si>
  <si>
    <t>Announced budget operating allowance</t>
  </si>
  <si>
    <t xml:space="preserve">Pre-commitments through Budget 2024 </t>
  </si>
  <si>
    <t>Non-discretionary spending</t>
  </si>
  <si>
    <t>Remaining unallocated future operating allowances</t>
  </si>
  <si>
    <t>Table 2.9 - Breakdown of net worth</t>
  </si>
  <si>
    <t>Taxpayers' funds</t>
  </si>
  <si>
    <t>Property, plant and equipment revaluation reserve</t>
  </si>
  <si>
    <t>Other reserves</t>
  </si>
  <si>
    <t>Total net worth attributable to the Crown</t>
  </si>
  <si>
    <t>Net worth attributable to minority interest</t>
  </si>
  <si>
    <t>Total net worth</t>
  </si>
  <si>
    <t>As a % of GDP</t>
  </si>
  <si>
    <t>Table 2.10 - Composition of the total Crown balance sheet</t>
  </si>
  <si>
    <t>Property, plant and equipment</t>
  </si>
  <si>
    <t>Financial assets</t>
  </si>
  <si>
    <t>Other assets</t>
  </si>
  <si>
    <t>Total assets</t>
  </si>
  <si>
    <t>Borrowings</t>
  </si>
  <si>
    <t>Insurance liabilities</t>
  </si>
  <si>
    <t>Other liabilities</t>
  </si>
  <si>
    <t>Total liabilities</t>
  </si>
  <si>
    <r>
      <t>Table 2.11 - Net issuance of market government bonds and short-term borrowing</t>
    </r>
    <r>
      <rPr>
        <b/>
        <vertAlign val="superscript"/>
        <sz val="11"/>
        <color theme="1"/>
        <rFont val="Arial"/>
        <family val="2"/>
      </rPr>
      <t>1</t>
    </r>
  </si>
  <si>
    <t>Face value of market government bonds issued</t>
  </si>
  <si>
    <t>Debt programme cash flows</t>
  </si>
  <si>
    <t>Cash proceeds from issue of market government bonds</t>
  </si>
  <si>
    <t xml:space="preserve">Repayment of market government bonds </t>
  </si>
  <si>
    <t>Net issue/(repayment) of short-term borrowings</t>
  </si>
  <si>
    <t>Net debt programme cash flows</t>
  </si>
  <si>
    <t xml:space="preserve">Note: </t>
  </si>
  <si>
    <t xml:space="preserve">The table above only reflects the transactions forecast by New Zealand Debt Management. It is not consolidated with </t>
  </si>
  <si>
    <t>other entities within the Crown.</t>
  </si>
  <si>
    <t xml:space="preserve">More information on the bond programme can be found at </t>
  </si>
  <si>
    <t>https://debtmanagement.treasury.govt.nz/investor-resources/media-statements</t>
  </si>
  <si>
    <t>Table 2.12 - Movements in core Crown tax revenue by major tax type</t>
  </si>
  <si>
    <r>
      <t xml:space="preserve">Core Crown tax revenue - </t>
    </r>
    <r>
      <rPr>
        <b/>
        <i/>
        <sz val="9"/>
        <rFont val="Arial"/>
        <family val="2"/>
      </rPr>
      <t xml:space="preserve">Half Year Update 2023 </t>
    </r>
  </si>
  <si>
    <t>Forecasting changes by tax type</t>
  </si>
  <si>
    <t>Goods and service tax (GST)</t>
  </si>
  <si>
    <t>Resident withholding tax (RWT) on interest</t>
  </si>
  <si>
    <t>All other taxes</t>
  </si>
  <si>
    <t>Total forecasting change</t>
  </si>
  <si>
    <t xml:space="preserve">Tax policy change effects </t>
  </si>
  <si>
    <r>
      <t xml:space="preserve">Core Crown tax revenue - </t>
    </r>
    <r>
      <rPr>
        <b/>
        <i/>
        <sz val="9"/>
        <rFont val="Arial"/>
        <family val="2"/>
      </rPr>
      <t xml:space="preserve">Budget Update 2024 </t>
    </r>
  </si>
  <si>
    <t>Table 2.13  - Estimated tax effects of material initiatives announced since the Half Year Update</t>
  </si>
  <si>
    <r>
      <rPr>
        <i/>
        <sz val="11"/>
        <color indexed="8"/>
        <rFont val="Arial"/>
        <family val="2"/>
      </rPr>
      <t>Sources</t>
    </r>
    <r>
      <rPr>
        <sz val="11"/>
        <color indexed="8"/>
        <rFont val="Arial"/>
        <family val="2"/>
      </rPr>
      <t>: Inland Revenue, Ministry of Transport, The Treasury</t>
    </r>
  </si>
  <si>
    <t>Changes to the personal income tax scale and Independent Earner Tax Credit</t>
  </si>
  <si>
    <t>Interest deductions for residential rentals</t>
  </si>
  <si>
    <t>Bright-line test reverts to 2 years</t>
  </si>
  <si>
    <t>Commercial building depreciation</t>
  </si>
  <si>
    <t>Inland Revenue compliance funding</t>
  </si>
  <si>
    <t>Online casino gambling duty</t>
  </si>
  <si>
    <t>Crypto Asset Reporting Framework</t>
  </si>
  <si>
    <r>
      <t>Total tax policy changes as part of Budget 2024 package</t>
    </r>
    <r>
      <rPr>
        <b/>
        <vertAlign val="superscript"/>
        <sz val="9"/>
        <color rgb="FF000000"/>
        <rFont val="Arial"/>
        <family val="2"/>
      </rPr>
      <t>1</t>
    </r>
  </si>
  <si>
    <t>Revised fuel excise duty and Road User Charges rates increases</t>
  </si>
  <si>
    <t>Motor vehicle registration fee increases</t>
  </si>
  <si>
    <t>Other changes</t>
  </si>
  <si>
    <r>
      <t xml:space="preserve">Total tax policy changes since the </t>
    </r>
    <r>
      <rPr>
        <b/>
        <i/>
        <sz val="9"/>
        <color rgb="FF000000"/>
        <rFont val="Arial"/>
        <family val="2"/>
      </rPr>
      <t>Half Year Update</t>
    </r>
  </si>
  <si>
    <t>1      The total tax policy changes exclude any precommitments and therefore will not reconcile to Table 2.3 or Table 2.4.</t>
  </si>
  <si>
    <t xml:space="preserve">Table 2.13 only considers changes in tax revenue, therefore will not align to the Government’s tax plan which also captures </t>
  </si>
  <si>
    <t>expenditure measures.</t>
  </si>
  <si>
    <t>Table 2.14 - Movements in core Crown expenses since the Half Year Update</t>
  </si>
  <si>
    <r>
      <t xml:space="preserve">Core Crown expenses - </t>
    </r>
    <r>
      <rPr>
        <b/>
        <i/>
        <sz val="9"/>
        <rFont val="Arial"/>
        <family val="2"/>
      </rPr>
      <t>Half Year Update 2023</t>
    </r>
  </si>
  <si>
    <t>Core Crown finance costs</t>
  </si>
  <si>
    <t>Emissions Trading Scheme expenses</t>
  </si>
  <si>
    <r>
      <t xml:space="preserve">Core Crown expenses - </t>
    </r>
    <r>
      <rPr>
        <b/>
        <i/>
        <sz val="9"/>
        <rFont val="Arial"/>
        <family val="2"/>
      </rPr>
      <t xml:space="preserve">Budget Update 2024 </t>
    </r>
  </si>
  <si>
    <t>Table 2.15 - Fiscal sensitivity analysis</t>
  </si>
  <si>
    <r>
      <t>Impact on tax revenue of a one percentage point increase</t>
    </r>
    <r>
      <rPr>
        <b/>
        <vertAlign val="superscript"/>
        <sz val="9"/>
        <rFont val="Arial"/>
        <family val="2"/>
      </rPr>
      <t>1</t>
    </r>
    <r>
      <rPr>
        <b/>
        <sz val="9"/>
        <rFont val="Arial"/>
        <family val="2"/>
      </rPr>
      <t xml:space="preserve"> in growth of</t>
    </r>
  </si>
  <si>
    <t xml:space="preserve">Nominal GDP </t>
  </si>
  <si>
    <t xml:space="preserve">Wages and salaries </t>
  </si>
  <si>
    <t xml:space="preserve">Taxable business profits </t>
  </si>
  <si>
    <r>
      <t>Impact of 1% lower</t>
    </r>
    <r>
      <rPr>
        <b/>
        <vertAlign val="superscript"/>
        <sz val="9"/>
        <rFont val="Arial"/>
        <family val="2"/>
      </rPr>
      <t xml:space="preserve">1 </t>
    </r>
    <r>
      <rPr>
        <b/>
        <sz val="9"/>
        <rFont val="Arial"/>
        <family val="2"/>
      </rPr>
      <t xml:space="preserve">interest rates on </t>
    </r>
  </si>
  <si>
    <r>
      <t>Interest income</t>
    </r>
    <r>
      <rPr>
        <vertAlign val="superscript"/>
        <sz val="9"/>
        <rFont val="Arial"/>
        <family val="2"/>
      </rPr>
      <t>2</t>
    </r>
  </si>
  <si>
    <r>
      <t>Interest expenses</t>
    </r>
    <r>
      <rPr>
        <vertAlign val="superscript"/>
        <sz val="9"/>
        <rFont val="Arial"/>
        <family val="2"/>
      </rPr>
      <t>2</t>
    </r>
  </si>
  <si>
    <t xml:space="preserve">Net impact on operating balance </t>
  </si>
  <si>
    <t>These sensitivities are broadly symmetrical.</t>
  </si>
  <si>
    <t xml:space="preserve">Interest sensitivities relate to consolidated external exposures of both the Treasury (Debt Management) </t>
  </si>
  <si>
    <t>and the Reserve Bank of New Zealand.</t>
  </si>
  <si>
    <r>
      <t>Average weekly earnings</t>
    </r>
    <r>
      <rPr>
        <vertAlign val="superscript"/>
        <sz val="9"/>
        <rFont val="Arial"/>
        <family val="2"/>
      </rPr>
      <t>3</t>
    </r>
    <r>
      <rPr>
        <sz val="11"/>
        <color theme="1"/>
        <rFont val="Calibri"/>
        <family val="2"/>
        <scheme val="minor"/>
      </rPr>
      <t xml:space="preserve"> (ann % chg)</t>
    </r>
  </si>
  <si>
    <t>1  Production measure</t>
  </si>
  <si>
    <t>2  Expenditure measure</t>
  </si>
  <si>
    <t>3  Ordinary time</t>
  </si>
  <si>
    <r>
      <rPr>
        <i/>
        <sz val="11"/>
        <color theme="1"/>
        <rFont val="Arial"/>
        <family val="2"/>
      </rPr>
      <t>Source:</t>
    </r>
    <r>
      <rPr>
        <sz val="11"/>
        <color theme="1"/>
        <rFont val="Arial"/>
        <family val="2"/>
      </rPr>
      <t xml:space="preserve"> </t>
    </r>
    <r>
      <rPr>
        <sz val="11"/>
        <rFont val="Arial"/>
        <family val="2"/>
      </rPr>
      <t>The Treasury</t>
    </r>
  </si>
  <si>
    <r>
      <rPr>
        <i/>
        <sz val="11"/>
        <color theme="1"/>
        <rFont val="Arial"/>
        <family val="2"/>
      </rPr>
      <t>Sources:</t>
    </r>
    <r>
      <rPr>
        <sz val="11"/>
        <color theme="1"/>
        <rFont val="Arial"/>
        <family val="2"/>
      </rPr>
      <t xml:space="preserve"> </t>
    </r>
    <r>
      <rPr>
        <sz val="11"/>
        <rFont val="Arial"/>
        <family val="2"/>
      </rPr>
      <t>The Treasury, Stats NZ</t>
    </r>
    <r>
      <rPr>
        <sz val="11"/>
        <color theme="1"/>
        <rFont val="Arial"/>
        <family val="2"/>
      </rPr>
      <t>, Reserve Bank of New Zealand</t>
    </r>
  </si>
  <si>
    <r>
      <rPr>
        <i/>
        <sz val="11"/>
        <color indexed="8"/>
        <rFont val="Arial Narrow"/>
        <family val="2"/>
      </rPr>
      <t>Source</t>
    </r>
    <r>
      <rPr>
        <sz val="11"/>
        <color indexed="8"/>
        <rFont val="Arial Narrow"/>
        <family val="2"/>
      </rPr>
      <t>: The Treasury</t>
    </r>
  </si>
  <si>
    <t>Actual and Forecast</t>
  </si>
  <si>
    <t>CC Tax 5th percentile increment</t>
  </si>
  <si>
    <t>CC Tax 25th percentile increment</t>
  </si>
  <si>
    <t>CC Tax 50th percentile increment</t>
  </si>
  <si>
    <t>CC Tax 75th percentile increment</t>
  </si>
  <si>
    <t>CC Tax 95th percentile increment</t>
  </si>
  <si>
    <r>
      <t xml:space="preserve">Source: </t>
    </r>
    <r>
      <rPr>
        <sz val="11"/>
        <rFont val="Arial Narrow"/>
        <family val="2"/>
      </rPr>
      <t xml:space="preserve"> The Treasury</t>
    </r>
  </si>
  <si>
    <t>% Nominal Potential GDP</t>
  </si>
  <si>
    <t>Structural Balance</t>
  </si>
  <si>
    <t>Figure 2.18 - OBEGAL, CAB, and structural balance</t>
  </si>
  <si>
    <t>Cyclically-adjusted balance</t>
  </si>
  <si>
    <t>One-off adjustments</t>
  </si>
  <si>
    <t>Vertical line</t>
  </si>
  <si>
    <t>Figure 2.19 - Total fiscal impulse and fiscal balance</t>
  </si>
  <si>
    <t>Fiscal Balance</t>
  </si>
  <si>
    <t>Total Fiscal Impulse</t>
  </si>
  <si>
    <t>Figure 2.25 (a) - Policy decomposition of the total fiscal impulse</t>
  </si>
  <si>
    <t>Automatic Stabilisers</t>
  </si>
  <si>
    <t>Discretionary Residual</t>
  </si>
  <si>
    <t>Net Finance Costs</t>
  </si>
  <si>
    <t>Figure 2.25 (b) - Financial decomposition of the total fiscal impulse</t>
  </si>
  <si>
    <t>Taxes</t>
  </si>
  <si>
    <t>Other Revenue</t>
  </si>
  <si>
    <t>Operational Spending</t>
  </si>
  <si>
    <t>Capital Spending</t>
  </si>
  <si>
    <t>Table 4.1 - Key Econ Assumptions - Summary of key economic forecasts used in Forecast Financial Statements</t>
  </si>
  <si>
    <t>Notes:</t>
  </si>
  <si>
    <r>
      <t>This spreadsheet contains the tables, charts and the data used to generate the charts that appear in the Executive Summary and chapters</t>
    </r>
    <r>
      <rPr>
        <b/>
        <sz val="10"/>
        <rFont val="Arial"/>
        <family val="2"/>
      </rPr>
      <t xml:space="preserve"> 1, 2 and 4 </t>
    </r>
    <r>
      <rPr>
        <sz val="10"/>
        <rFont val="Arial"/>
        <family val="2"/>
      </rPr>
      <t xml:space="preserve">of the </t>
    </r>
    <r>
      <rPr>
        <b/>
        <sz val="10"/>
        <rFont val="Arial"/>
        <family val="2"/>
      </rPr>
      <t>Budget Economic and Fiscal Update 2024</t>
    </r>
    <r>
      <rPr>
        <sz val="10"/>
        <rFont val="Arial"/>
        <family val="2"/>
      </rPr>
      <t>.</t>
    </r>
  </si>
  <si>
    <t>https://treasury.govt.nz/publications/efu/budget-economic-and-fiscal-update-2024</t>
  </si>
  <si>
    <t>http://www.budget.govt.nz/budget/forecasts/befu2024.htm</t>
  </si>
  <si>
    <t>Data and Charts - Executive Summary and Chapters 1, 2 and 4 - Budget Economic and Fiscal Update 2024</t>
  </si>
  <si>
    <t>Revenue and expenses</t>
  </si>
  <si>
    <t xml:space="preserve">Total Crown revenue </t>
  </si>
  <si>
    <t>Total Crown expenses</t>
  </si>
  <si>
    <t>Operating balance (excluding minority interests)</t>
  </si>
  <si>
    <t>Fiscal strategy indicators</t>
  </si>
  <si>
    <t>OBEGAL (excluding minority interests)</t>
  </si>
  <si>
    <t>Net debt</t>
  </si>
  <si>
    <t>Net debt (excl. NZS Fund)</t>
  </si>
  <si>
    <r>
      <t>Gross debt</t>
    </r>
    <r>
      <rPr>
        <vertAlign val="superscript"/>
        <sz val="8.5"/>
        <rFont val="Arial"/>
        <family val="2"/>
      </rPr>
      <t>1</t>
    </r>
  </si>
  <si>
    <r>
      <t>Net core Crown debt</t>
    </r>
    <r>
      <rPr>
        <vertAlign val="superscript"/>
        <sz val="8.5"/>
        <rFont val="Arial"/>
        <family val="2"/>
      </rPr>
      <t>2</t>
    </r>
  </si>
  <si>
    <t>Statement of financial position</t>
  </si>
  <si>
    <t>Net worth attributable to the Crown</t>
  </si>
  <si>
    <t>Nominal expenditure GDP (revised)</t>
  </si>
  <si>
    <t>% GDP</t>
  </si>
  <si>
    <t>1.  Excludes Reserve Bank settlement cash and bank bills.</t>
  </si>
  <si>
    <t>2.  Excludes advances.</t>
  </si>
  <si>
    <t>3. The '2019 Actual', '2020 Actual' and '2021 Actual' comparators have been restated for the impact of new accounting standards and interpretations.  At this point in time, the earlier years in this time series have not yet been restated.</t>
  </si>
  <si>
    <t>2010</t>
  </si>
  <si>
    <t>2011</t>
  </si>
  <si>
    <t>2012</t>
  </si>
  <si>
    <t>Figure 2.16: Core Crown tax revenue fan chart</t>
  </si>
  <si>
    <t>Figure 2.10 - Debt indicators as a % of GDP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</si>
</sst>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64" formatCode="_(* #,##0.00_);_(* \(#,##0.00\);_(* &quot;-&quot;??_);_(@_)"/>
    <numFmt numFmtId="165" formatCode="_(&quot;$&quot;* #,##0.00_);_(&quot;$&quot;* \(#,##0.00\);_(&quot;$&quot;* &quot;-&quot;??_);_(@_)"/>
    <numFmt numFmtId="166" formatCode="0.0"/>
    <numFmt numFmtId="167" formatCode="0.0%"/>
    <numFmt numFmtId="168" formatCode="_-* #,##0.0_-;\-* #,##0.0_-;_-* &quot;-&quot;??_-;_-@_-"/>
    <numFmt numFmtId="169" formatCode="_-* #,##0_-;\-* #,##0_-;_-* &quot;-&quot;??_-;_-@_-"/>
    <numFmt numFmtId="170" formatCode="#,##0.0_);\(#,##0.0\);\-\ \ "/>
    <numFmt numFmtId="171" formatCode="#,##0_);\(#,##0\);\-\ \ "/>
    <numFmt numFmtId="172" formatCode="0.0000"/>
    <numFmt numFmtId="173" formatCode="&quot;$&quot;#,##0.0"/>
    <numFmt numFmtId="174" formatCode="_(* #,##0_);_(* \(#,##0\);_(* &quot;-&quot;??_);_(@_)"/>
    <numFmt numFmtId="175" formatCode="_(* #,##0.000_);_(* \(#,##0.000\);_(* &quot;-&quot;??_);_(@_)"/>
    <numFmt numFmtId="176" formatCode="_(&quot;$&quot;* #,##0_);_(&quot;$&quot;* \(#,##0\);_(&quot;$&quot;* &quot;-&quot;??_);_(@_)"/>
    <numFmt numFmtId="177" formatCode="_(&quot;$&quot;* #,##0.0_);_(&quot;$&quot;* \(#,##0.0\);_(&quot;$&quot;* &quot;-&quot;??_);_(@_)"/>
    <numFmt numFmtId="178" formatCode="0.000"/>
    <numFmt numFmtId="179" formatCode="_(* #,##0.0_);_(* \(#,##0.0\);_(* &quot;-&quot;??_);_(@_)"/>
    <numFmt numFmtId="180" formatCode="#,##0.0_);\(#,##0.0\);&quot;-  &quot;"/>
    <numFmt numFmtId="181" formatCode="#,##0.0"/>
    <numFmt numFmtId="182" formatCode="#,##0;\ \(#,##0\)"/>
    <numFmt numFmtId="183" formatCode="#,##0.00;\(#,##0.00\)"/>
    <numFmt numFmtId="184" formatCode="#,##0_);\(#,##0\);&quot;..  &quot;"/>
    <numFmt numFmtId="185" formatCode="#,##0.0%;\(#,##0.0%\)"/>
    <numFmt numFmtId="186" formatCode="#,##0.0_);\(#,##0.0\);&quot;..  &quot;"/>
  </numFmts>
  <fonts count="94">
    <font>
      <sz val="11"/>
      <color theme="1"/>
      <name val="Calibri"/>
      <family val="2"/>
      <scheme val="minor"/>
    </font>
    <font>
      <sz val="11"/>
      <color theme="1"/>
      <name val="Calibri"/>
      <family val="2"/>
      <scheme val="minor"/>
    </font>
    <font>
      <sz val="10"/>
      <name val="Arial"/>
      <family val="2"/>
    </font>
    <font>
      <b/>
      <sz val="11"/>
      <color theme="1"/>
      <name val="Arial Narrow"/>
      <family val="2"/>
    </font>
    <font>
      <sz val="11"/>
      <color theme="1"/>
      <name val="Arial Narrow"/>
      <family val="2"/>
    </font>
    <font>
      <i/>
      <sz val="11"/>
      <color theme="1"/>
      <name val="Arial Narrow"/>
      <family val="2"/>
    </font>
    <font>
      <sz val="12"/>
      <color theme="1"/>
      <name val="Calibri"/>
      <family val="2"/>
      <scheme val="minor"/>
    </font>
    <font>
      <i/>
      <sz val="11"/>
      <name val="Arial Narrow"/>
      <family val="2"/>
    </font>
    <font>
      <sz val="11"/>
      <name val="Arial Narrow"/>
      <family val="2"/>
    </font>
    <font>
      <b/>
      <sz val="9"/>
      <name val="Arial"/>
      <family val="2"/>
    </font>
    <font>
      <b/>
      <sz val="11"/>
      <name val="Arial Narrow"/>
      <family val="2"/>
    </font>
    <font>
      <sz val="11"/>
      <color indexed="8"/>
      <name val="Arial Narrow"/>
      <family val="2"/>
    </font>
    <font>
      <b/>
      <sz val="12"/>
      <color theme="1"/>
      <name val="Calibri"/>
      <family val="2"/>
      <scheme val="minor"/>
    </font>
    <font>
      <sz val="9"/>
      <name val="Arial"/>
      <family val="2"/>
    </font>
    <font>
      <sz val="11"/>
      <color rgb="FF000000"/>
      <name val="Arial Narrow"/>
      <family val="2"/>
    </font>
    <font>
      <vertAlign val="superscript"/>
      <sz val="9"/>
      <name val="Arial"/>
      <family val="2"/>
    </font>
    <font>
      <sz val="9"/>
      <color theme="1"/>
      <name val="Arial"/>
      <family val="2"/>
    </font>
    <font>
      <vertAlign val="superscript"/>
      <sz val="9"/>
      <color theme="1"/>
      <name val="Arial"/>
      <family val="2"/>
    </font>
    <font>
      <sz val="9"/>
      <name val="Times New Roman"/>
      <family val="1"/>
    </font>
    <font>
      <b/>
      <sz val="8.25"/>
      <color rgb="FF000000"/>
      <name val="Arial"/>
      <family val="2"/>
    </font>
    <font>
      <sz val="8.25"/>
      <color rgb="FF000000"/>
      <name val="Arial"/>
      <family val="2"/>
    </font>
    <font>
      <i/>
      <sz val="11"/>
      <color rgb="FF000000"/>
      <name val="Arial Narrow"/>
      <family val="2"/>
    </font>
    <font>
      <b/>
      <sz val="9"/>
      <color rgb="FF0C0C0C"/>
      <name val="Arial"/>
      <family val="2"/>
    </font>
    <font>
      <b/>
      <sz val="9"/>
      <color theme="1"/>
      <name val="Arial"/>
      <family val="2"/>
    </font>
    <font>
      <b/>
      <sz val="9"/>
      <color rgb="FF0083AC"/>
      <name val="Arial"/>
      <family val="2"/>
    </font>
    <font>
      <sz val="11"/>
      <color theme="1"/>
      <name val="Arial"/>
      <family val="2"/>
    </font>
    <font>
      <b/>
      <sz val="9"/>
      <color rgb="FF000000"/>
      <name val="Arial"/>
      <family val="2"/>
    </font>
    <font>
      <sz val="9"/>
      <color rgb="FF000000"/>
      <name val="Arial"/>
      <family val="2"/>
    </font>
    <font>
      <sz val="12"/>
      <color rgb="FFFF0000"/>
      <name val="Calibri"/>
      <family val="2"/>
      <scheme val="minor"/>
    </font>
    <font>
      <b/>
      <sz val="11"/>
      <color rgb="FFFF0000"/>
      <name val="Arial"/>
      <family val="2"/>
    </font>
    <font>
      <sz val="11"/>
      <name val="Calibri"/>
      <family val="2"/>
      <scheme val="minor"/>
    </font>
    <font>
      <sz val="11"/>
      <color rgb="FF3E403A"/>
      <name val="Arial Narrow"/>
      <family val="2"/>
    </font>
    <font>
      <b/>
      <sz val="12"/>
      <color theme="1"/>
      <name val="Arial"/>
      <family val="2"/>
    </font>
    <font>
      <sz val="10"/>
      <color theme="1"/>
      <name val="Arial"/>
      <family val="2"/>
    </font>
    <font>
      <i/>
      <sz val="10"/>
      <name val="Arial"/>
      <family val="2"/>
    </font>
    <font>
      <b/>
      <vertAlign val="superscript"/>
      <sz val="9"/>
      <color rgb="FF0083AC"/>
      <name val="Arial"/>
      <family val="2"/>
    </font>
    <font>
      <sz val="9"/>
      <color theme="1"/>
      <name val="Arial Narrow"/>
      <family val="2"/>
    </font>
    <font>
      <vertAlign val="superscript"/>
      <sz val="9"/>
      <color theme="1"/>
      <name val="Arial Narrow"/>
      <family val="2"/>
    </font>
    <font>
      <sz val="11"/>
      <color theme="0"/>
      <name val="Calibri"/>
      <family val="2"/>
      <scheme val="minor"/>
    </font>
    <font>
      <b/>
      <sz val="11"/>
      <name val="Ariall"/>
    </font>
    <font>
      <sz val="11"/>
      <color theme="1"/>
      <name val="Ariall"/>
    </font>
    <font>
      <sz val="11"/>
      <color indexed="8"/>
      <name val="Ariall"/>
    </font>
    <font>
      <i/>
      <sz val="11"/>
      <color indexed="8"/>
      <name val="Ariall"/>
    </font>
    <font>
      <b/>
      <sz val="9"/>
      <color rgb="FF0C0C0C"/>
      <name val="Ariall"/>
    </font>
    <font>
      <b/>
      <sz val="9"/>
      <color rgb="FF000000"/>
      <name val="Ariall"/>
    </font>
    <font>
      <sz val="9"/>
      <color theme="1"/>
      <name val="Ariall"/>
    </font>
    <font>
      <sz val="9"/>
      <color rgb="FF0C0C0C"/>
      <name val="Ariall"/>
    </font>
    <font>
      <sz val="9"/>
      <color rgb="FF000000"/>
      <name val="Ariall"/>
    </font>
    <font>
      <sz val="9"/>
      <name val="Ariall"/>
    </font>
    <font>
      <i/>
      <sz val="9"/>
      <color rgb="FF000000"/>
      <name val="Ariall"/>
    </font>
    <font>
      <i/>
      <sz val="9"/>
      <name val="Ariall"/>
    </font>
    <font>
      <u/>
      <sz val="11"/>
      <color theme="10"/>
      <name val="Calibri"/>
      <family val="2"/>
      <scheme val="minor"/>
    </font>
    <font>
      <b/>
      <sz val="14"/>
      <name val="Arial"/>
      <family val="2"/>
    </font>
    <font>
      <b/>
      <sz val="10"/>
      <name val="Arial"/>
      <family val="2"/>
    </font>
    <font>
      <b/>
      <sz val="10"/>
      <color theme="1"/>
      <name val="Arial"/>
      <family val="2"/>
    </font>
    <font>
      <i/>
      <sz val="10"/>
      <name val="Arial Narrow"/>
      <family val="2"/>
    </font>
    <font>
      <b/>
      <sz val="12"/>
      <color theme="1"/>
      <name val="Arial Narrow"/>
      <family val="2"/>
    </font>
    <font>
      <sz val="10"/>
      <color theme="1"/>
      <name val="Arial Narrow"/>
      <family val="2"/>
    </font>
    <font>
      <sz val="10"/>
      <name val="Arial Narrow"/>
      <family val="2"/>
    </font>
    <font>
      <b/>
      <sz val="10"/>
      <name val="Arial Narrow"/>
      <family val="2"/>
    </font>
    <font>
      <sz val="8.5"/>
      <name val="Arial Narrow"/>
      <family val="2"/>
    </font>
    <font>
      <b/>
      <i/>
      <sz val="10"/>
      <name val="Arial Narrow"/>
      <family val="2"/>
    </font>
    <font>
      <b/>
      <sz val="11"/>
      <color theme="1"/>
      <name val="Arial"/>
      <family val="2"/>
    </font>
    <font>
      <i/>
      <sz val="11"/>
      <color theme="1"/>
      <name val="Arial"/>
      <family val="2"/>
    </font>
    <font>
      <b/>
      <i/>
      <sz val="9"/>
      <name val="Arial"/>
      <family val="2"/>
    </font>
    <font>
      <i/>
      <sz val="9"/>
      <color rgb="FF0C0C0C"/>
      <name val="Arial"/>
      <family val="2"/>
    </font>
    <font>
      <i/>
      <sz val="8"/>
      <name val="Arial"/>
      <family val="2"/>
    </font>
    <font>
      <sz val="8"/>
      <color rgb="FF0C0C0C"/>
      <name val="Arial"/>
      <family val="2"/>
    </font>
    <font>
      <sz val="8"/>
      <name val="Arial"/>
      <family val="2"/>
    </font>
    <font>
      <sz val="10"/>
      <color theme="1"/>
      <name val="Times New Roman"/>
      <family val="1"/>
    </font>
    <font>
      <sz val="9"/>
      <color rgb="FF0C0C0C"/>
      <name val="Arial"/>
      <family val="2"/>
    </font>
    <font>
      <b/>
      <i/>
      <sz val="8"/>
      <color rgb="FFFF0000"/>
      <name val="Arial"/>
      <family val="2"/>
    </font>
    <font>
      <b/>
      <sz val="8"/>
      <color rgb="FFFF0000"/>
      <name val="Arial"/>
      <family val="2"/>
    </font>
    <font>
      <b/>
      <sz val="8"/>
      <color theme="1"/>
      <name val="Arial"/>
      <family val="2"/>
    </font>
    <font>
      <sz val="8"/>
      <color theme="1"/>
      <name val="Arial"/>
      <family val="2"/>
    </font>
    <font>
      <sz val="8"/>
      <color rgb="FF000000"/>
      <name val="Arial"/>
      <family val="2"/>
    </font>
    <font>
      <b/>
      <sz val="8"/>
      <name val="Arial"/>
      <family val="2"/>
    </font>
    <font>
      <vertAlign val="superscript"/>
      <sz val="8"/>
      <color theme="1"/>
      <name val="Arial"/>
      <family val="2"/>
    </font>
    <font>
      <b/>
      <sz val="8"/>
      <color rgb="FF000000"/>
      <name val="Arial"/>
      <family val="2"/>
    </font>
    <font>
      <i/>
      <sz val="9"/>
      <name val="Arial"/>
      <family val="2"/>
    </font>
    <font>
      <b/>
      <vertAlign val="superscript"/>
      <sz val="11"/>
      <color theme="1"/>
      <name val="Arial"/>
      <family val="2"/>
    </font>
    <font>
      <sz val="9"/>
      <color rgb="FF0083AC"/>
      <name val="Arial"/>
      <family val="2"/>
    </font>
    <font>
      <b/>
      <sz val="11"/>
      <name val="Arial"/>
      <family val="2"/>
    </font>
    <font>
      <sz val="11"/>
      <color indexed="8"/>
      <name val="Arial"/>
      <family val="2"/>
    </font>
    <font>
      <i/>
      <sz val="11"/>
      <color indexed="8"/>
      <name val="Arial"/>
      <family val="2"/>
    </font>
    <font>
      <b/>
      <vertAlign val="superscript"/>
      <sz val="9"/>
      <color rgb="FF000000"/>
      <name val="Arial"/>
      <family val="2"/>
    </font>
    <font>
      <b/>
      <i/>
      <sz val="9"/>
      <color rgb="FF000000"/>
      <name val="Arial"/>
      <family val="2"/>
    </font>
    <font>
      <b/>
      <vertAlign val="superscript"/>
      <sz val="9"/>
      <name val="Arial"/>
      <family val="2"/>
    </font>
    <font>
      <sz val="11"/>
      <name val="Arial"/>
      <family val="2"/>
    </font>
    <font>
      <i/>
      <sz val="11"/>
      <color indexed="8"/>
      <name val="Arial Narrow"/>
      <family val="2"/>
    </font>
    <font>
      <sz val="8.5"/>
      <name val="Arial"/>
      <family val="2"/>
    </font>
    <font>
      <b/>
      <sz val="8.5"/>
      <name val="Arial"/>
      <family val="2"/>
    </font>
    <font>
      <vertAlign val="superscript"/>
      <sz val="8.5"/>
      <name val="Arial"/>
      <family val="2"/>
    </font>
    <font>
      <u/>
      <sz val="10"/>
      <color rgb="FF0083AC"/>
      <name val="Arial"/>
      <family val="2"/>
    </font>
  </fonts>
  <fills count="9">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0" tint="-0.14999847407452621"/>
        <bgColor indexed="64"/>
      </patternFill>
    </fill>
    <fill>
      <patternFill patternType="solid">
        <fgColor rgb="FFD9D9D9"/>
        <bgColor indexed="64"/>
      </patternFill>
    </fill>
    <fill>
      <patternFill patternType="solid">
        <fgColor rgb="FFF2F2F2"/>
        <bgColor indexed="64"/>
      </patternFill>
    </fill>
    <fill>
      <patternFill patternType="solid">
        <fgColor theme="0" tint="-4.9989318521683403E-2"/>
        <bgColor indexed="64"/>
      </patternFill>
    </fill>
    <fill>
      <patternFill patternType="solid">
        <fgColor theme="0" tint="-0.14999847407452621"/>
        <bgColor theme="1" tint="0.749961851863155"/>
      </patternFill>
    </fill>
  </fills>
  <borders count="18">
    <border>
      <left/>
      <right/>
      <top/>
      <bottom/>
      <diagonal/>
    </border>
    <border>
      <left/>
      <right/>
      <top style="medium">
        <color rgb="FF0083AC"/>
      </top>
      <bottom/>
      <diagonal/>
    </border>
    <border>
      <left/>
      <right/>
      <top/>
      <bottom style="medium">
        <color rgb="FF0083AC"/>
      </bottom>
      <diagonal/>
    </border>
    <border>
      <left/>
      <right/>
      <top/>
      <bottom style="thin">
        <color indexed="64"/>
      </bottom>
      <diagonal/>
    </border>
    <border>
      <left/>
      <right/>
      <top/>
      <bottom style="thin">
        <color rgb="FF0083AC"/>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theme="8"/>
      </top>
      <bottom/>
      <diagonal/>
    </border>
    <border>
      <left/>
      <right/>
      <top style="thin">
        <color indexed="64"/>
      </top>
      <bottom style="thin">
        <color rgb="FF0083AC"/>
      </bottom>
      <diagonal/>
    </border>
    <border>
      <left/>
      <right/>
      <top style="thin">
        <color rgb="FF0083AC"/>
      </top>
      <bottom style="thin">
        <color indexed="64"/>
      </bottom>
      <diagonal/>
    </border>
  </borders>
  <cellStyleXfs count="34">
    <xf numFmtId="0" fontId="0" fillId="0" borderId="0"/>
    <xf numFmtId="9" fontId="1" fillId="0" borderId="0" applyFont="0" applyFill="0" applyBorder="0" applyAlignment="0" applyProtection="0"/>
    <xf numFmtId="0" fontId="1" fillId="0" borderId="0"/>
    <xf numFmtId="0" fontId="2" fillId="0" borderId="0"/>
    <xf numFmtId="0" fontId="6" fillId="0" borderId="0"/>
    <xf numFmtId="0" fontId="2" fillId="0" borderId="0"/>
    <xf numFmtId="0" fontId="1" fillId="0" borderId="0"/>
    <xf numFmtId="0" fontId="13" fillId="0" borderId="0"/>
    <xf numFmtId="0" fontId="1" fillId="0" borderId="0"/>
    <xf numFmtId="164" fontId="1" fillId="0" borderId="0" applyFont="0" applyFill="0" applyBorder="0" applyAlignment="0" applyProtection="0"/>
    <xf numFmtId="165" fontId="1" fillId="0" borderId="0" applyFont="0" applyFill="0" applyBorder="0" applyAlignment="0" applyProtection="0"/>
    <xf numFmtId="3" fontId="18" fillId="0" borderId="0"/>
    <xf numFmtId="3" fontId="18" fillId="0" borderId="0"/>
    <xf numFmtId="0" fontId="13" fillId="0" borderId="0"/>
    <xf numFmtId="0" fontId="2" fillId="0" borderId="0"/>
    <xf numFmtId="0" fontId="13" fillId="0" borderId="0"/>
    <xf numFmtId="164"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1" fillId="0" borderId="0" applyNumberFormat="0" applyFill="0" applyBorder="0" applyAlignment="0" applyProtection="0"/>
    <xf numFmtId="3" fontId="18" fillId="0" borderId="0"/>
    <xf numFmtId="0" fontId="13"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0" fontId="68" fillId="0" borderId="0"/>
    <xf numFmtId="0" fontId="6" fillId="0" borderId="0"/>
    <xf numFmtId="0" fontId="51" fillId="0" borderId="0" applyNumberFormat="0" applyFill="0" applyBorder="0" applyAlignment="0" applyProtection="0"/>
    <xf numFmtId="0" fontId="13" fillId="0" borderId="0"/>
  </cellStyleXfs>
  <cellXfs count="551">
    <xf numFmtId="0" fontId="0" fillId="0" borderId="0" xfId="0"/>
    <xf numFmtId="0" fontId="3" fillId="5" borderId="0" xfId="0" applyFont="1" applyFill="1"/>
    <xf numFmtId="0" fontId="4" fillId="5" borderId="0" xfId="0" applyFont="1" applyFill="1"/>
    <xf numFmtId="0" fontId="4" fillId="0" borderId="0" xfId="0" applyFont="1" applyAlignment="1">
      <alignment horizontal="left" vertical="top" wrapText="1"/>
    </xf>
    <xf numFmtId="0" fontId="4" fillId="0" borderId="0" xfId="0" applyFont="1" applyAlignment="1">
      <alignment horizontal="right"/>
    </xf>
    <xf numFmtId="166" fontId="4" fillId="0" borderId="0" xfId="0" applyNumberFormat="1" applyFont="1"/>
    <xf numFmtId="0" fontId="0" fillId="0" borderId="3" xfId="0" applyBorder="1"/>
    <xf numFmtId="0" fontId="4" fillId="0" borderId="3" xfId="0" applyFont="1" applyBorder="1" applyAlignment="1">
      <alignment horizontal="right"/>
    </xf>
    <xf numFmtId="0" fontId="4" fillId="0" borderId="0" xfId="0" applyFont="1"/>
    <xf numFmtId="0" fontId="4" fillId="0" borderId="0" xfId="0" applyFont="1" applyAlignment="1">
      <alignment horizontal="left"/>
    </xf>
    <xf numFmtId="17" fontId="4" fillId="0" borderId="0" xfId="0" applyNumberFormat="1" applyFont="1" applyAlignment="1">
      <alignment horizontal="right"/>
    </xf>
    <xf numFmtId="166" fontId="4" fillId="0" borderId="0" xfId="0" applyNumberFormat="1" applyFont="1" applyAlignment="1">
      <alignment horizontal="right"/>
    </xf>
    <xf numFmtId="0" fontId="4" fillId="3" borderId="0" xfId="4" applyFont="1" applyFill="1"/>
    <xf numFmtId="0" fontId="0" fillId="3" borderId="0" xfId="0" applyFill="1"/>
    <xf numFmtId="0" fontId="6" fillId="3" borderId="0" xfId="4" applyFill="1"/>
    <xf numFmtId="0" fontId="9" fillId="3" borderId="0" xfId="5" applyFont="1" applyFill="1" applyAlignment="1">
      <alignment horizontal="left"/>
    </xf>
    <xf numFmtId="0" fontId="9" fillId="3" borderId="0" xfId="5" applyFont="1" applyFill="1" applyAlignment="1">
      <alignment horizontal="right"/>
    </xf>
    <xf numFmtId="0" fontId="10" fillId="3" borderId="0" xfId="3" applyFont="1" applyFill="1"/>
    <xf numFmtId="0" fontId="9" fillId="3" borderId="4" xfId="5" applyFont="1" applyFill="1" applyBorder="1" applyAlignment="1">
      <alignment horizontal="left"/>
    </xf>
    <xf numFmtId="0" fontId="9" fillId="3" borderId="4" xfId="5" applyFont="1" applyFill="1" applyBorder="1" applyAlignment="1">
      <alignment horizontal="right"/>
    </xf>
    <xf numFmtId="0" fontId="11" fillId="3" borderId="0" xfId="3" applyFont="1" applyFill="1"/>
    <xf numFmtId="0" fontId="12" fillId="3" borderId="0" xfId="4" applyFont="1" applyFill="1"/>
    <xf numFmtId="0" fontId="13" fillId="3" borderId="0" xfId="5" applyFont="1" applyFill="1" applyAlignment="1">
      <alignment horizontal="left"/>
    </xf>
    <xf numFmtId="166" fontId="13" fillId="3" borderId="0" xfId="5" applyNumberFormat="1" applyFont="1" applyFill="1" applyAlignment="1">
      <alignment horizontal="right"/>
    </xf>
    <xf numFmtId="0" fontId="14" fillId="3" borderId="0" xfId="3" applyFont="1" applyFill="1"/>
    <xf numFmtId="166" fontId="9" fillId="3" borderId="0" xfId="5" applyNumberFormat="1" applyFont="1" applyFill="1" applyAlignment="1">
      <alignment horizontal="right"/>
    </xf>
    <xf numFmtId="0" fontId="3" fillId="3" borderId="0" xfId="4" applyFont="1" applyFill="1"/>
    <xf numFmtId="166" fontId="9" fillId="3" borderId="4" xfId="5" applyNumberFormat="1" applyFont="1" applyFill="1" applyBorder="1" applyAlignment="1">
      <alignment horizontal="right"/>
    </xf>
    <xf numFmtId="166" fontId="4" fillId="3" borderId="0" xfId="4" applyNumberFormat="1" applyFont="1" applyFill="1"/>
    <xf numFmtId="166" fontId="13" fillId="3" borderId="0" xfId="5" quotePrefix="1" applyNumberFormat="1" applyFont="1" applyFill="1" applyAlignment="1">
      <alignment horizontal="right"/>
    </xf>
    <xf numFmtId="166" fontId="13" fillId="3" borderId="4" xfId="5" applyNumberFormat="1" applyFont="1" applyFill="1" applyBorder="1" applyAlignment="1">
      <alignment horizontal="right"/>
    </xf>
    <xf numFmtId="0" fontId="13" fillId="3" borderId="0" xfId="5" applyFont="1" applyFill="1"/>
    <xf numFmtId="166" fontId="16" fillId="3" borderId="0" xfId="0" applyNumberFormat="1" applyFont="1" applyFill="1"/>
    <xf numFmtId="0" fontId="16" fillId="3" borderId="0" xfId="0" applyFont="1" applyFill="1"/>
    <xf numFmtId="0" fontId="16" fillId="3" borderId="0" xfId="4" applyFont="1" applyFill="1"/>
    <xf numFmtId="0" fontId="13" fillId="3" borderId="4" xfId="5" applyFont="1" applyFill="1" applyBorder="1" applyAlignment="1">
      <alignment horizontal="left"/>
    </xf>
    <xf numFmtId="0" fontId="4" fillId="3" borderId="0" xfId="0" applyFont="1" applyFill="1"/>
    <xf numFmtId="0" fontId="4" fillId="3" borderId="0" xfId="0" applyFont="1" applyFill="1" applyAlignment="1">
      <alignment horizontal="left"/>
    </xf>
    <xf numFmtId="0" fontId="16" fillId="3" borderId="0" xfId="0" applyFont="1" applyFill="1" applyAlignment="1">
      <alignment horizontal="left" vertical="center"/>
    </xf>
    <xf numFmtId="166" fontId="8" fillId="3" borderId="0" xfId="5" applyNumberFormat="1" applyFont="1" applyFill="1" applyAlignment="1">
      <alignment horizontal="left"/>
    </xf>
    <xf numFmtId="0" fontId="4" fillId="3" borderId="0" xfId="0" applyFont="1" applyFill="1" applyAlignment="1">
      <alignment horizontal="left" indent="6"/>
    </xf>
    <xf numFmtId="0" fontId="19" fillId="2" borderId="7" xfId="19" applyFont="1" applyFill="1" applyBorder="1" applyAlignment="1">
      <alignment horizontal="left"/>
    </xf>
    <xf numFmtId="0" fontId="19" fillId="2" borderId="6" xfId="19" applyFont="1" applyFill="1" applyBorder="1" applyAlignment="1">
      <alignment horizontal="right"/>
    </xf>
    <xf numFmtId="0" fontId="19" fillId="2" borderId="8" xfId="19" applyFont="1" applyFill="1" applyBorder="1" applyAlignment="1">
      <alignment horizontal="right"/>
    </xf>
    <xf numFmtId="0" fontId="1" fillId="0" borderId="0" xfId="19"/>
    <xf numFmtId="0" fontId="20" fillId="2" borderId="9" xfId="19" applyFont="1" applyFill="1" applyBorder="1" applyAlignment="1">
      <alignment horizontal="left"/>
    </xf>
    <xf numFmtId="0" fontId="20" fillId="2" borderId="3" xfId="19" applyFont="1" applyFill="1" applyBorder="1" applyAlignment="1">
      <alignment horizontal="right"/>
    </xf>
    <xf numFmtId="0" fontId="20" fillId="2" borderId="10" xfId="19" applyFont="1" applyFill="1" applyBorder="1" applyAlignment="1">
      <alignment horizontal="right"/>
    </xf>
    <xf numFmtId="0" fontId="20" fillId="2" borderId="11" xfId="19" applyFont="1" applyFill="1" applyBorder="1" applyAlignment="1">
      <alignment horizontal="left"/>
    </xf>
    <xf numFmtId="166" fontId="20" fillId="2" borderId="0" xfId="19" applyNumberFormat="1" applyFont="1" applyFill="1" applyAlignment="1">
      <alignment horizontal="right"/>
    </xf>
    <xf numFmtId="166" fontId="20" fillId="2" borderId="12" xfId="19" applyNumberFormat="1" applyFont="1" applyFill="1" applyBorder="1" applyAlignment="1">
      <alignment horizontal="right"/>
    </xf>
    <xf numFmtId="0" fontId="20" fillId="2" borderId="11" xfId="19" applyFont="1" applyFill="1" applyBorder="1"/>
    <xf numFmtId="0" fontId="19" fillId="2" borderId="11" xfId="19" applyFont="1" applyFill="1" applyBorder="1" applyAlignment="1">
      <alignment horizontal="left"/>
    </xf>
    <xf numFmtId="166" fontId="20" fillId="2" borderId="3" xfId="19" applyNumberFormat="1" applyFont="1" applyFill="1" applyBorder="1" applyAlignment="1">
      <alignment horizontal="right"/>
    </xf>
    <xf numFmtId="166" fontId="20" fillId="2" borderId="10" xfId="19" applyNumberFormat="1" applyFont="1" applyFill="1" applyBorder="1" applyAlignment="1">
      <alignment horizontal="right"/>
    </xf>
    <xf numFmtId="166" fontId="20" fillId="2" borderId="5" xfId="19" applyNumberFormat="1" applyFont="1" applyFill="1" applyBorder="1" applyAlignment="1">
      <alignment horizontal="right"/>
    </xf>
    <xf numFmtId="166" fontId="20" fillId="2" borderId="13" xfId="19" applyNumberFormat="1" applyFont="1" applyFill="1" applyBorder="1" applyAlignment="1">
      <alignment horizontal="right"/>
    </xf>
    <xf numFmtId="166" fontId="20" fillId="2" borderId="6" xfId="19" applyNumberFormat="1" applyFont="1" applyFill="1" applyBorder="1" applyAlignment="1">
      <alignment horizontal="right"/>
    </xf>
    <xf numFmtId="166" fontId="20" fillId="2" borderId="8" xfId="19" applyNumberFormat="1" applyFont="1" applyFill="1" applyBorder="1" applyAlignment="1">
      <alignment horizontal="right"/>
    </xf>
    <xf numFmtId="0" fontId="19" fillId="2" borderId="14" xfId="19" applyFont="1" applyFill="1" applyBorder="1" applyAlignment="1">
      <alignment horizontal="left"/>
    </xf>
    <xf numFmtId="0" fontId="20" fillId="0" borderId="0" xfId="19" applyFont="1" applyAlignment="1">
      <alignment horizontal="left"/>
    </xf>
    <xf numFmtId="0" fontId="10" fillId="5" borderId="0" xfId="3" applyFont="1" applyFill="1"/>
    <xf numFmtId="0" fontId="4" fillId="5" borderId="0" xfId="4" applyFont="1" applyFill="1"/>
    <xf numFmtId="0" fontId="4" fillId="0" borderId="0" xfId="4" applyFont="1"/>
    <xf numFmtId="0" fontId="11" fillId="5" borderId="0" xfId="3" applyFont="1" applyFill="1"/>
    <xf numFmtId="0" fontId="23" fillId="3" borderId="0" xfId="0" applyFont="1" applyFill="1" applyAlignment="1">
      <alignment horizontal="right" vertical="center" wrapText="1"/>
    </xf>
    <xf numFmtId="0" fontId="10" fillId="0" borderId="0" xfId="3" applyFont="1"/>
    <xf numFmtId="0" fontId="6" fillId="0" borderId="0" xfId="4"/>
    <xf numFmtId="0" fontId="23" fillId="3" borderId="2" xfId="0" applyFont="1" applyFill="1" applyBorder="1" applyAlignment="1">
      <alignment horizontal="right" vertical="center" wrapText="1"/>
    </xf>
    <xf numFmtId="0" fontId="11" fillId="0" borderId="0" xfId="3" applyFont="1"/>
    <xf numFmtId="0" fontId="12" fillId="0" borderId="0" xfId="4" applyFont="1"/>
    <xf numFmtId="0" fontId="24" fillId="3" borderId="0" xfId="0" applyFont="1" applyFill="1" applyAlignment="1">
      <alignment vertical="center" wrapText="1"/>
    </xf>
    <xf numFmtId="0" fontId="14" fillId="0" borderId="0" xfId="3" applyFont="1"/>
    <xf numFmtId="0" fontId="22" fillId="6" borderId="0" xfId="0" applyFont="1" applyFill="1" applyAlignment="1">
      <alignment vertical="center" wrapText="1"/>
    </xf>
    <xf numFmtId="166" fontId="22" fillId="6" borderId="0" xfId="0" applyNumberFormat="1" applyFont="1" applyFill="1" applyAlignment="1">
      <alignment vertical="center" wrapText="1"/>
    </xf>
    <xf numFmtId="166" fontId="26" fillId="6" borderId="0" xfId="0" applyNumberFormat="1" applyFont="1" applyFill="1" applyAlignment="1">
      <alignment horizontal="right" vertical="center"/>
    </xf>
    <xf numFmtId="0" fontId="16" fillId="3" borderId="0" xfId="0" applyFont="1" applyFill="1" applyAlignment="1">
      <alignment vertical="center" wrapText="1"/>
    </xf>
    <xf numFmtId="166" fontId="16" fillId="3" borderId="0" xfId="0" applyNumberFormat="1" applyFont="1" applyFill="1" applyAlignment="1">
      <alignment vertical="center" wrapText="1"/>
    </xf>
    <xf numFmtId="166" fontId="16" fillId="3" borderId="0" xfId="0" applyNumberFormat="1" applyFont="1" applyFill="1" applyAlignment="1">
      <alignment horizontal="right" vertical="center"/>
    </xf>
    <xf numFmtId="0" fontId="3" fillId="0" borderId="0" xfId="4" applyFont="1"/>
    <xf numFmtId="0" fontId="16" fillId="6" borderId="0" xfId="0" applyFont="1" applyFill="1" applyAlignment="1">
      <alignment vertical="center" wrapText="1"/>
    </xf>
    <xf numFmtId="166" fontId="16" fillId="6" borderId="0" xfId="0" applyNumberFormat="1" applyFont="1" applyFill="1" applyAlignment="1">
      <alignment vertical="center" wrapText="1"/>
    </xf>
    <xf numFmtId="166" fontId="27" fillId="6" borderId="0" xfId="0" applyNumberFormat="1" applyFont="1" applyFill="1" applyAlignment="1">
      <alignment horizontal="right" vertical="center"/>
    </xf>
    <xf numFmtId="166" fontId="4" fillId="0" borderId="0" xfId="4" applyNumberFormat="1" applyFont="1"/>
    <xf numFmtId="166" fontId="24" fillId="3" borderId="0" xfId="0" applyNumberFormat="1" applyFont="1" applyFill="1" applyAlignment="1">
      <alignment vertical="center" wrapText="1"/>
    </xf>
    <xf numFmtId="0" fontId="24" fillId="2" borderId="0" xfId="0" applyFont="1" applyFill="1" applyAlignment="1">
      <alignment vertical="center" wrapText="1"/>
    </xf>
    <xf numFmtId="166" fontId="24" fillId="2" borderId="0" xfId="0" applyNumberFormat="1" applyFont="1" applyFill="1" applyAlignment="1">
      <alignment vertical="center" wrapText="1"/>
    </xf>
    <xf numFmtId="166" fontId="6" fillId="0" borderId="0" xfId="4" applyNumberFormat="1"/>
    <xf numFmtId="0" fontId="16" fillId="3" borderId="15" xfId="0" applyFont="1" applyFill="1" applyBorder="1" applyAlignment="1">
      <alignment vertical="center"/>
    </xf>
    <xf numFmtId="17" fontId="4" fillId="0" borderId="0" xfId="4" applyNumberFormat="1" applyFont="1"/>
    <xf numFmtId="0" fontId="28" fillId="0" borderId="0" xfId="4" applyFont="1"/>
    <xf numFmtId="167" fontId="29" fillId="0" borderId="0" xfId="1" applyNumberFormat="1" applyFont="1"/>
    <xf numFmtId="166" fontId="22" fillId="6" borderId="0" xfId="0" applyNumberFormat="1" applyFont="1" applyFill="1" applyAlignment="1">
      <alignment horizontal="right" vertical="center" wrapText="1"/>
    </xf>
    <xf numFmtId="166" fontId="16" fillId="3" borderId="0" xfId="0" applyNumberFormat="1" applyFont="1" applyFill="1" applyAlignment="1">
      <alignment horizontal="right" vertical="center" wrapText="1"/>
    </xf>
    <xf numFmtId="166" fontId="16" fillId="6" borderId="0" xfId="0" applyNumberFormat="1" applyFont="1" applyFill="1" applyAlignment="1">
      <alignment horizontal="right" vertical="center" wrapText="1"/>
    </xf>
    <xf numFmtId="168" fontId="4" fillId="0" borderId="0" xfId="9" applyNumberFormat="1" applyFont="1"/>
    <xf numFmtId="17" fontId="4" fillId="0" borderId="3" xfId="0" applyNumberFormat="1" applyFont="1" applyBorder="1" applyAlignment="1">
      <alignment horizontal="right"/>
    </xf>
    <xf numFmtId="168" fontId="4" fillId="0" borderId="3" xfId="9" applyNumberFormat="1" applyFont="1" applyBorder="1"/>
    <xf numFmtId="166" fontId="4" fillId="0" borderId="3" xfId="0" applyNumberFormat="1" applyFont="1" applyBorder="1" applyAlignment="1">
      <alignment horizontal="right"/>
    </xf>
    <xf numFmtId="168" fontId="4" fillId="0" borderId="0" xfId="9" applyNumberFormat="1" applyFont="1" applyBorder="1"/>
    <xf numFmtId="166" fontId="4" fillId="0" borderId="0" xfId="0" applyNumberFormat="1" applyFont="1" applyBorder="1" applyAlignment="1">
      <alignment horizontal="right"/>
    </xf>
    <xf numFmtId="0" fontId="10" fillId="4" borderId="0" xfId="3" applyFont="1" applyFill="1"/>
    <xf numFmtId="0" fontId="8" fillId="4" borderId="0" xfId="3" applyFont="1" applyFill="1"/>
    <xf numFmtId="3" fontId="4" fillId="4" borderId="0" xfId="0" applyNumberFormat="1" applyFont="1" applyFill="1"/>
    <xf numFmtId="0" fontId="30" fillId="0" borderId="0" xfId="0" applyFont="1"/>
    <xf numFmtId="0" fontId="11" fillId="4" borderId="0" xfId="3" applyFont="1" applyFill="1"/>
    <xf numFmtId="0" fontId="4" fillId="0" borderId="0" xfId="0" applyFont="1" applyAlignment="1">
      <alignment horizontal="right" wrapText="1"/>
    </xf>
    <xf numFmtId="3" fontId="4" fillId="0" borderId="0" xfId="0" applyNumberFormat="1" applyFont="1" applyAlignment="1">
      <alignment horizontal="right" wrapText="1"/>
    </xf>
    <xf numFmtId="166" fontId="30" fillId="0" borderId="0" xfId="0" applyNumberFormat="1" applyFont="1"/>
    <xf numFmtId="166" fontId="31" fillId="0" borderId="0" xfId="0" applyNumberFormat="1" applyFont="1"/>
    <xf numFmtId="0" fontId="8" fillId="0" borderId="0" xfId="0" applyFont="1"/>
    <xf numFmtId="17" fontId="8" fillId="0" borderId="0" xfId="0" applyNumberFormat="1" applyFont="1"/>
    <xf numFmtId="2" fontId="4" fillId="0" borderId="0" xfId="0" applyNumberFormat="1" applyFont="1" applyAlignment="1">
      <alignment horizontal="right"/>
    </xf>
    <xf numFmtId="2" fontId="4" fillId="0" borderId="3" xfId="0" applyNumberFormat="1" applyFont="1" applyBorder="1" applyAlignment="1">
      <alignment horizontal="right"/>
    </xf>
    <xf numFmtId="0" fontId="4" fillId="0" borderId="0" xfId="0" applyFont="1" applyAlignment="1">
      <alignment horizontal="left" wrapText="1"/>
    </xf>
    <xf numFmtId="1" fontId="4" fillId="0" borderId="0" xfId="0" applyNumberFormat="1" applyFont="1" applyAlignment="1">
      <alignment horizontal="right"/>
    </xf>
    <xf numFmtId="169" fontId="4" fillId="0" borderId="0" xfId="22" applyNumberFormat="1" applyFont="1" applyAlignment="1">
      <alignment horizontal="right"/>
    </xf>
    <xf numFmtId="169" fontId="4" fillId="0" borderId="3" xfId="22" applyNumberFormat="1" applyFont="1" applyBorder="1" applyAlignment="1">
      <alignment horizontal="right"/>
    </xf>
    <xf numFmtId="166" fontId="8" fillId="0" borderId="0" xfId="0" applyNumberFormat="1" applyFont="1"/>
    <xf numFmtId="164" fontId="4" fillId="0" borderId="0" xfId="0" applyNumberFormat="1" applyFont="1" applyAlignment="1">
      <alignment horizontal="right"/>
    </xf>
    <xf numFmtId="0" fontId="3" fillId="4" borderId="0" xfId="0" applyFont="1" applyFill="1"/>
    <xf numFmtId="0" fontId="32" fillId="4" borderId="0" xfId="0" applyFont="1" applyFill="1"/>
    <xf numFmtId="0" fontId="33" fillId="4" borderId="0" xfId="0" applyFont="1" applyFill="1"/>
    <xf numFmtId="0" fontId="33" fillId="3" borderId="0" xfId="0" applyFont="1" applyFill="1"/>
    <xf numFmtId="0" fontId="25" fillId="3" borderId="0" xfId="0" applyFont="1" applyFill="1"/>
    <xf numFmtId="0" fontId="4" fillId="4" borderId="0" xfId="0" applyFont="1" applyFill="1" applyAlignment="1">
      <alignment horizontal="left"/>
    </xf>
    <xf numFmtId="0" fontId="34" fillId="3" borderId="0" xfId="0" applyFont="1" applyFill="1"/>
    <xf numFmtId="172" fontId="30" fillId="0" borderId="0" xfId="0" applyNumberFormat="1" applyFont="1"/>
    <xf numFmtId="169" fontId="4" fillId="0" borderId="0" xfId="23" applyNumberFormat="1" applyFont="1" applyAlignment="1">
      <alignment horizontal="right"/>
    </xf>
    <xf numFmtId="0" fontId="36" fillId="3" borderId="15" xfId="0" applyFont="1" applyFill="1" applyBorder="1" applyAlignment="1">
      <alignment horizontal="left" vertical="center"/>
    </xf>
    <xf numFmtId="0" fontId="4" fillId="0" borderId="0" xfId="0" applyNumberFormat="1" applyFont="1" applyAlignment="1">
      <alignment horizontal="right"/>
    </xf>
    <xf numFmtId="0" fontId="4" fillId="0" borderId="0" xfId="0" applyNumberFormat="1" applyFont="1" applyBorder="1" applyAlignment="1">
      <alignment horizontal="right"/>
    </xf>
    <xf numFmtId="0" fontId="4" fillId="0" borderId="3" xfId="0" applyNumberFormat="1" applyFont="1" applyBorder="1" applyAlignment="1">
      <alignment horizontal="right"/>
    </xf>
    <xf numFmtId="0" fontId="4" fillId="0" borderId="0" xfId="0" applyFont="1" applyBorder="1"/>
    <xf numFmtId="0" fontId="4" fillId="0" borderId="0" xfId="0" applyFont="1" applyProtection="1">
      <protection locked="0"/>
    </xf>
    <xf numFmtId="17" fontId="4" fillId="0" borderId="0" xfId="0" applyNumberFormat="1" applyFont="1" applyBorder="1" applyAlignment="1">
      <alignment horizontal="right"/>
    </xf>
    <xf numFmtId="1" fontId="4" fillId="0" borderId="0" xfId="0" applyNumberFormat="1" applyFont="1" applyBorder="1" applyAlignment="1">
      <alignment horizontal="right"/>
    </xf>
    <xf numFmtId="1" fontId="4" fillId="0" borderId="3" xfId="0" applyNumberFormat="1" applyFont="1" applyBorder="1" applyAlignment="1">
      <alignment horizontal="right"/>
    </xf>
    <xf numFmtId="166" fontId="4" fillId="0" borderId="3" xfId="0" applyNumberFormat="1" applyFont="1" applyBorder="1"/>
    <xf numFmtId="166" fontId="31" fillId="0" borderId="3" xfId="0" applyNumberFormat="1" applyFont="1" applyBorder="1"/>
    <xf numFmtId="169" fontId="4" fillId="0" borderId="3" xfId="23" applyNumberFormat="1" applyFont="1" applyBorder="1" applyAlignment="1">
      <alignment horizontal="right"/>
    </xf>
    <xf numFmtId="0" fontId="4" fillId="0" borderId="0" xfId="0" applyFont="1" applyBorder="1" applyAlignment="1">
      <alignment horizontal="right"/>
    </xf>
    <xf numFmtId="0" fontId="39" fillId="4" borderId="0" xfId="3" applyFont="1" applyFill="1"/>
    <xf numFmtId="0" fontId="40" fillId="4" borderId="0" xfId="0" applyFont="1" applyFill="1"/>
    <xf numFmtId="0" fontId="40" fillId="3" borderId="0" xfId="0" applyFont="1" applyFill="1"/>
    <xf numFmtId="0" fontId="41" fillId="4" borderId="0" xfId="3" applyFont="1" applyFill="1"/>
    <xf numFmtId="0" fontId="41" fillId="3" borderId="0" xfId="3" applyFont="1" applyFill="1"/>
    <xf numFmtId="0" fontId="44" fillId="2" borderId="0" xfId="0" applyFont="1" applyFill="1" applyAlignment="1">
      <alignment horizontal="right" vertical="center" wrapText="1"/>
    </xf>
    <xf numFmtId="0" fontId="44" fillId="2" borderId="2" xfId="0" applyFont="1" applyFill="1" applyBorder="1" applyAlignment="1">
      <alignment horizontal="right" vertical="center" wrapText="1"/>
    </xf>
    <xf numFmtId="0" fontId="45" fillId="2" borderId="0" xfId="0" applyFont="1" applyFill="1" applyAlignment="1">
      <alignment vertical="center" wrapText="1"/>
    </xf>
    <xf numFmtId="166" fontId="46" fillId="2" borderId="0" xfId="0" applyNumberFormat="1" applyFont="1" applyFill="1" applyAlignment="1">
      <alignment horizontal="right" vertical="center" wrapText="1"/>
    </xf>
    <xf numFmtId="166" fontId="47" fillId="2" borderId="0" xfId="0" quotePrefix="1" applyNumberFormat="1" applyFont="1" applyFill="1" applyAlignment="1">
      <alignment horizontal="right" vertical="center"/>
    </xf>
    <xf numFmtId="49" fontId="47" fillId="2" borderId="0" xfId="0" applyNumberFormat="1" applyFont="1" applyFill="1" applyAlignment="1">
      <alignment horizontal="right" vertical="center" wrapText="1"/>
    </xf>
    <xf numFmtId="166" fontId="47" fillId="2" borderId="0" xfId="0" applyNumberFormat="1" applyFont="1" applyFill="1" applyAlignment="1">
      <alignment horizontal="right" vertical="center"/>
    </xf>
    <xf numFmtId="0" fontId="47" fillId="2" borderId="0" xfId="0" applyFont="1" applyFill="1" applyAlignment="1">
      <alignment vertical="center" wrapText="1"/>
    </xf>
    <xf numFmtId="0" fontId="47" fillId="2" borderId="2" xfId="0" applyFont="1" applyFill="1" applyBorder="1" applyAlignment="1">
      <alignment vertical="center" wrapText="1"/>
    </xf>
    <xf numFmtId="49" fontId="47" fillId="2" borderId="2" xfId="0" applyNumberFormat="1" applyFont="1" applyFill="1" applyBorder="1" applyAlignment="1">
      <alignment horizontal="right" vertical="center" wrapText="1"/>
    </xf>
    <xf numFmtId="49" fontId="47" fillId="2" borderId="2" xfId="0" applyNumberFormat="1" applyFont="1" applyFill="1" applyBorder="1" applyAlignment="1">
      <alignment horizontal="right" vertical="center"/>
    </xf>
    <xf numFmtId="0" fontId="47" fillId="2" borderId="0" xfId="0" applyFont="1" applyFill="1" applyAlignment="1">
      <alignment vertical="center"/>
    </xf>
    <xf numFmtId="49" fontId="48" fillId="2" borderId="0" xfId="0" applyNumberFormat="1" applyFont="1" applyFill="1" applyAlignment="1">
      <alignment horizontal="right" vertical="center" wrapText="1"/>
    </xf>
    <xf numFmtId="166" fontId="48" fillId="2" borderId="0" xfId="0" applyNumberFormat="1" applyFont="1" applyFill="1" applyAlignment="1">
      <alignment horizontal="right" vertical="center" wrapText="1"/>
    </xf>
    <xf numFmtId="49" fontId="50" fillId="2" borderId="0" xfId="0" applyNumberFormat="1" applyFont="1" applyFill="1" applyAlignment="1">
      <alignment horizontal="right" vertical="center" wrapText="1"/>
    </xf>
    <xf numFmtId="166" fontId="50" fillId="2" borderId="0" xfId="1" applyNumberFormat="1" applyFont="1" applyFill="1" applyAlignment="1">
      <alignment horizontal="right" vertical="center" wrapText="1"/>
    </xf>
    <xf numFmtId="0" fontId="40" fillId="0" borderId="0" xfId="0" applyFont="1"/>
    <xf numFmtId="0" fontId="16" fillId="0" borderId="0" xfId="0" applyFont="1" applyAlignment="1">
      <alignment vertical="center"/>
    </xf>
    <xf numFmtId="0" fontId="13" fillId="0" borderId="0" xfId="0" applyFont="1" applyAlignment="1">
      <alignment vertical="center"/>
    </xf>
    <xf numFmtId="168" fontId="0" fillId="0" borderId="0" xfId="22" applyNumberFormat="1" applyFont="1"/>
    <xf numFmtId="166" fontId="0" fillId="0" borderId="0" xfId="0" applyNumberFormat="1"/>
    <xf numFmtId="168" fontId="4" fillId="0" borderId="0" xfId="22" applyNumberFormat="1" applyFont="1" applyAlignment="1">
      <alignment horizontal="right"/>
    </xf>
    <xf numFmtId="167" fontId="0" fillId="0" borderId="0" xfId="1" applyNumberFormat="1" applyFont="1"/>
    <xf numFmtId="0" fontId="4" fillId="0" borderId="6" xfId="0" applyFont="1" applyBorder="1"/>
    <xf numFmtId="0" fontId="52" fillId="0" borderId="0" xfId="2" applyFont="1" applyAlignment="1">
      <alignment wrapText="1"/>
    </xf>
    <xf numFmtId="0" fontId="2" fillId="0" borderId="0" xfId="2" applyFont="1" applyAlignment="1">
      <alignment wrapText="1"/>
    </xf>
    <xf numFmtId="0" fontId="25" fillId="0" borderId="0" xfId="0" applyFont="1" applyAlignment="1">
      <alignment wrapText="1"/>
    </xf>
    <xf numFmtId="0" fontId="54" fillId="0" borderId="0" xfId="0" applyFont="1" applyAlignment="1">
      <alignment wrapText="1"/>
    </xf>
    <xf numFmtId="0" fontId="33" fillId="0" borderId="0" xfId="0" applyFont="1" applyAlignment="1">
      <alignment wrapText="1"/>
    </xf>
    <xf numFmtId="0" fontId="55" fillId="4" borderId="0" xfId="0" applyFont="1" applyFill="1"/>
    <xf numFmtId="0" fontId="10" fillId="0" borderId="0" xfId="7" applyFont="1" applyAlignment="1">
      <alignment horizontal="left" vertical="top" wrapText="1"/>
    </xf>
    <xf numFmtId="0" fontId="10" fillId="0" borderId="0" xfId="3" applyFont="1" applyAlignment="1">
      <alignment horizontal="right" wrapText="1"/>
    </xf>
    <xf numFmtId="0" fontId="8" fillId="0" borderId="0" xfId="3" applyFont="1"/>
    <xf numFmtId="173" fontId="4" fillId="0" borderId="0" xfId="0" applyNumberFormat="1" applyFont="1"/>
    <xf numFmtId="49" fontId="4" fillId="0" borderId="0" xfId="0" applyNumberFormat="1" applyFont="1" applyAlignment="1">
      <alignment horizontal="left"/>
    </xf>
    <xf numFmtId="49" fontId="4" fillId="0" borderId="0" xfId="0" applyNumberFormat="1" applyFont="1" applyAlignment="1">
      <alignment horizontal="right"/>
    </xf>
    <xf numFmtId="174" fontId="4" fillId="0" borderId="0" xfId="0" applyNumberFormat="1" applyFont="1"/>
    <xf numFmtId="0" fontId="56" fillId="4" borderId="0" xfId="0" applyFont="1" applyFill="1"/>
    <xf numFmtId="0" fontId="57" fillId="4" borderId="0" xfId="0" applyFont="1" applyFill="1"/>
    <xf numFmtId="0" fontId="4" fillId="0" borderId="0" xfId="0" applyFont="1" applyAlignment="1">
      <alignment horizontal="center" wrapText="1"/>
    </xf>
    <xf numFmtId="0" fontId="59" fillId="0" borderId="0" xfId="7" applyFont="1" applyAlignment="1">
      <alignment horizontal="left" vertical="top" wrapText="1"/>
    </xf>
    <xf numFmtId="0" fontId="59" fillId="0" borderId="0" xfId="3" applyFont="1" applyAlignment="1">
      <alignment horizontal="left" vertical="top" wrapText="1"/>
    </xf>
    <xf numFmtId="174" fontId="4" fillId="0" borderId="0" xfId="22" applyNumberFormat="1" applyFont="1" applyFill="1"/>
    <xf numFmtId="166" fontId="4" fillId="0" borderId="0" xfId="1" applyNumberFormat="1" applyFont="1" applyFill="1"/>
    <xf numFmtId="175" fontId="4" fillId="0" borderId="0" xfId="22" applyNumberFormat="1" applyFont="1" applyFill="1"/>
    <xf numFmtId="167" fontId="4" fillId="0" borderId="0" xfId="0" applyNumberFormat="1" applyFont="1"/>
    <xf numFmtId="176" fontId="4" fillId="0" borderId="0" xfId="10" applyNumberFormat="1" applyFont="1" applyFill="1"/>
    <xf numFmtId="177" fontId="4" fillId="0" borderId="0" xfId="10" applyNumberFormat="1" applyFont="1" applyFill="1"/>
    <xf numFmtId="164" fontId="4" fillId="0" borderId="0" xfId="0" applyNumberFormat="1" applyFont="1"/>
    <xf numFmtId="166" fontId="3" fillId="0" borderId="0" xfId="0" applyNumberFormat="1" applyFont="1"/>
    <xf numFmtId="2" fontId="4" fillId="0" borderId="0" xfId="0" applyNumberFormat="1" applyFont="1"/>
    <xf numFmtId="0" fontId="57" fillId="0" borderId="0" xfId="0" applyFont="1"/>
    <xf numFmtId="0" fontId="59" fillId="0" borderId="0" xfId="7" applyFont="1" applyAlignment="1">
      <alignment wrapText="1"/>
    </xf>
    <xf numFmtId="0" fontId="59" fillId="0" borderId="0" xfId="3" applyFont="1" applyAlignment="1">
      <alignment horizontal="center" wrapText="1"/>
    </xf>
    <xf numFmtId="0" fontId="4" fillId="0" borderId="0" xfId="0" applyFont="1" applyAlignment="1">
      <alignment wrapText="1"/>
    </xf>
    <xf numFmtId="0" fontId="55" fillId="0" borderId="0" xfId="0" applyFont="1"/>
    <xf numFmtId="0" fontId="0" fillId="0" borderId="0" xfId="0"/>
    <xf numFmtId="0" fontId="10" fillId="0" borderId="0" xfId="7" applyFont="1"/>
    <xf numFmtId="0" fontId="10" fillId="0" borderId="0" xfId="3" applyFont="1" applyAlignment="1">
      <alignment horizontal="right"/>
    </xf>
    <xf numFmtId="166" fontId="8" fillId="0" borderId="0" xfId="3" applyNumberFormat="1" applyFont="1" applyAlignment="1">
      <alignment horizontal="right" wrapText="1"/>
    </xf>
    <xf numFmtId="178" fontId="4" fillId="0" borderId="0" xfId="0" applyNumberFormat="1" applyFont="1"/>
    <xf numFmtId="0" fontId="10" fillId="0" borderId="0" xfId="7" applyFont="1" applyAlignment="1">
      <alignment horizontal="right"/>
    </xf>
    <xf numFmtId="167" fontId="4" fillId="0" borderId="0" xfId="1" applyNumberFormat="1" applyFont="1"/>
    <xf numFmtId="3" fontId="60" fillId="0" borderId="0" xfId="25" applyFont="1"/>
    <xf numFmtId="0" fontId="59" fillId="0" borderId="0" xfId="7" applyFont="1" applyAlignment="1">
      <alignment horizontal="right"/>
    </xf>
    <xf numFmtId="0" fontId="59" fillId="0" borderId="0" xfId="3" applyFont="1" applyAlignment="1">
      <alignment horizontal="right"/>
    </xf>
    <xf numFmtId="174" fontId="4" fillId="0" borderId="0" xfId="22" applyNumberFormat="1" applyFont="1"/>
    <xf numFmtId="179" fontId="4" fillId="0" borderId="0" xfId="22" applyNumberFormat="1" applyFont="1"/>
    <xf numFmtId="174" fontId="0" fillId="0" borderId="0" xfId="0" applyNumberFormat="1"/>
    <xf numFmtId="0" fontId="59" fillId="0" borderId="0" xfId="7" applyFont="1" applyAlignment="1">
      <alignment horizontal="center" wrapText="1"/>
    </xf>
    <xf numFmtId="2" fontId="0" fillId="0" borderId="0" xfId="1" applyNumberFormat="1" applyFont="1" applyFill="1"/>
    <xf numFmtId="2" fontId="0" fillId="0" borderId="0" xfId="0" applyNumberFormat="1"/>
    <xf numFmtId="0" fontId="4" fillId="4" borderId="0" xfId="0" applyFont="1" applyFill="1"/>
    <xf numFmtId="49" fontId="3" fillId="0" borderId="0" xfId="0" applyNumberFormat="1" applyFont="1" applyAlignment="1">
      <alignment horizontal="right"/>
    </xf>
    <xf numFmtId="0" fontId="3" fillId="0" borderId="0" xfId="22" applyNumberFormat="1" applyFont="1" applyFill="1"/>
    <xf numFmtId="179" fontId="4" fillId="0" borderId="0" xfId="22" applyNumberFormat="1" applyFont="1" applyFill="1"/>
    <xf numFmtId="179" fontId="4" fillId="0" borderId="0" xfId="9" applyNumberFormat="1" applyFont="1" applyFill="1"/>
    <xf numFmtId="0" fontId="3" fillId="0" borderId="0" xfId="0" applyFont="1" applyAlignment="1">
      <alignment vertical="center"/>
    </xf>
    <xf numFmtId="0" fontId="10" fillId="0" borderId="0" xfId="3" applyFont="1" applyAlignment="1">
      <alignment horizontal="left" vertical="top" wrapText="1"/>
    </xf>
    <xf numFmtId="0" fontId="61" fillId="0" borderId="0" xfId="3" applyFont="1" applyAlignment="1">
      <alignment horizontal="left" vertical="top" wrapText="1"/>
    </xf>
    <xf numFmtId="49" fontId="4" fillId="0" borderId="0" xfId="0" applyNumberFormat="1" applyFont="1" applyAlignment="1">
      <alignment horizontal="left" vertical="top" wrapText="1"/>
    </xf>
    <xf numFmtId="179" fontId="4" fillId="0" borderId="0" xfId="22" applyNumberFormat="1" applyFont="1" applyFill="1" applyAlignment="1">
      <alignment horizontal="left" vertical="top" wrapText="1"/>
    </xf>
    <xf numFmtId="0" fontId="59" fillId="0" borderId="0" xfId="7" applyFont="1"/>
    <xf numFmtId="0" fontId="61" fillId="0" borderId="0" xfId="3" applyFont="1"/>
    <xf numFmtId="166" fontId="4" fillId="0" borderId="0" xfId="22" applyNumberFormat="1" applyFont="1" applyFill="1"/>
    <xf numFmtId="0" fontId="61" fillId="0" borderId="0" xfId="3" applyFont="1" applyAlignment="1">
      <alignment wrapText="1"/>
    </xf>
    <xf numFmtId="0" fontId="62" fillId="4" borderId="0" xfId="0" applyFont="1" applyFill="1" applyAlignment="1">
      <alignment horizontal="left" vertical="center"/>
    </xf>
    <xf numFmtId="0" fontId="25" fillId="4" borderId="0" xfId="0" applyFont="1" applyFill="1" applyAlignment="1">
      <alignment horizontal="left" vertical="center"/>
    </xf>
    <xf numFmtId="3" fontId="13" fillId="3" borderId="0" xfId="11" applyFont="1" applyFill="1"/>
    <xf numFmtId="49" fontId="9" fillId="3" borderId="0" xfId="26" applyNumberFormat="1" applyFont="1" applyFill="1" applyAlignment="1">
      <alignment horizontal="left"/>
    </xf>
    <xf numFmtId="1" fontId="9" fillId="3" borderId="0" xfId="22" quotePrefix="1" applyNumberFormat="1" applyFont="1" applyFill="1" applyBorder="1" applyAlignment="1">
      <alignment horizontal="right"/>
    </xf>
    <xf numFmtId="171" fontId="9" fillId="7" borderId="0" xfId="26" quotePrefix="1" applyNumberFormat="1" applyFont="1" applyFill="1" applyAlignment="1">
      <alignment horizontal="right"/>
    </xf>
    <xf numFmtId="49" fontId="9" fillId="3" borderId="4" xfId="26" applyNumberFormat="1" applyFont="1" applyFill="1" applyBorder="1" applyAlignment="1">
      <alignment horizontal="left" vertical="top"/>
    </xf>
    <xf numFmtId="37" fontId="9" fillId="3" borderId="4" xfId="26" applyNumberFormat="1" applyFont="1" applyFill="1" applyBorder="1" applyAlignment="1">
      <alignment horizontal="right" vertical="top"/>
    </xf>
    <xf numFmtId="37" fontId="9" fillId="7" borderId="4" xfId="26" applyNumberFormat="1" applyFont="1" applyFill="1" applyBorder="1" applyAlignment="1">
      <alignment horizontal="right" vertical="top"/>
    </xf>
    <xf numFmtId="37" fontId="9" fillId="3" borderId="0" xfId="26" applyNumberFormat="1" applyFont="1" applyFill="1" applyAlignment="1">
      <alignment horizontal="right"/>
    </xf>
    <xf numFmtId="37" fontId="9" fillId="7" borderId="0" xfId="26" applyNumberFormat="1" applyFont="1" applyFill="1" applyAlignment="1">
      <alignment horizontal="right"/>
    </xf>
    <xf numFmtId="179" fontId="9" fillId="3" borderId="3" xfId="22" applyNumberFormat="1" applyFont="1" applyFill="1" applyBorder="1" applyAlignment="1">
      <alignment horizontal="right"/>
    </xf>
    <xf numFmtId="179" fontId="13" fillId="7" borderId="0" xfId="22" applyNumberFormat="1" applyFont="1" applyFill="1" applyBorder="1" applyAlignment="1">
      <alignment horizontal="right"/>
    </xf>
    <xf numFmtId="179" fontId="13" fillId="3" borderId="0" xfId="22" applyNumberFormat="1" applyFont="1" applyFill="1" applyBorder="1" applyAlignment="1">
      <alignment horizontal="right"/>
    </xf>
    <xf numFmtId="179" fontId="9" fillId="7" borderId="0" xfId="22" applyNumberFormat="1" applyFont="1" applyFill="1" applyBorder="1" applyAlignment="1">
      <alignment horizontal="right"/>
    </xf>
    <xf numFmtId="179" fontId="13" fillId="0" borderId="0" xfId="22" applyNumberFormat="1" applyFont="1" applyFill="1" applyBorder="1" applyAlignment="1">
      <alignment horizontal="right"/>
    </xf>
    <xf numFmtId="3" fontId="9" fillId="3" borderId="0" xfId="11" applyFont="1" applyFill="1"/>
    <xf numFmtId="179" fontId="9" fillId="3" borderId="6" xfId="22" applyNumberFormat="1" applyFont="1" applyFill="1" applyBorder="1" applyAlignment="1">
      <alignment horizontal="right"/>
    </xf>
    <xf numFmtId="179" fontId="9" fillId="7" borderId="6" xfId="22" applyNumberFormat="1" applyFont="1" applyFill="1" applyBorder="1" applyAlignment="1">
      <alignment horizontal="right"/>
    </xf>
    <xf numFmtId="179" fontId="9" fillId="3" borderId="0" xfId="22" applyNumberFormat="1" applyFont="1" applyFill="1" applyBorder="1" applyAlignment="1">
      <alignment horizontal="right"/>
    </xf>
    <xf numFmtId="3" fontId="9" fillId="0" borderId="4" xfId="11" applyFont="1" applyBorder="1"/>
    <xf numFmtId="180" fontId="9" fillId="3" borderId="4" xfId="11" applyNumberFormat="1" applyFont="1" applyFill="1" applyBorder="1" applyAlignment="1">
      <alignment horizontal="left"/>
    </xf>
    <xf numFmtId="167" fontId="9" fillId="3" borderId="4" xfId="1" applyNumberFormat="1" applyFont="1" applyFill="1" applyBorder="1" applyAlignment="1">
      <alignment horizontal="right"/>
    </xf>
    <xf numFmtId="167" fontId="9" fillId="7" borderId="4" xfId="1" applyNumberFormat="1" applyFont="1" applyFill="1" applyBorder="1" applyAlignment="1">
      <alignment horizontal="right"/>
    </xf>
    <xf numFmtId="0" fontId="16" fillId="3" borderId="0" xfId="8" applyFont="1" applyFill="1"/>
    <xf numFmtId="180" fontId="13" fillId="3" borderId="0" xfId="11" applyNumberFormat="1" applyFont="1" applyFill="1" applyAlignment="1">
      <alignment horizontal="right"/>
    </xf>
    <xf numFmtId="174" fontId="33" fillId="4" borderId="0" xfId="22" applyNumberFormat="1" applyFont="1" applyFill="1" applyBorder="1"/>
    <xf numFmtId="174" fontId="33" fillId="3" borderId="0" xfId="22" applyNumberFormat="1" applyFont="1" applyFill="1" applyBorder="1"/>
    <xf numFmtId="0" fontId="25" fillId="3" borderId="0" xfId="8" applyFont="1" applyFill="1"/>
    <xf numFmtId="174" fontId="16" fillId="3" borderId="0" xfId="22" applyNumberFormat="1" applyFont="1" applyFill="1"/>
    <xf numFmtId="0" fontId="22" fillId="3" borderId="0" xfId="0" applyFont="1" applyFill="1" applyAlignment="1">
      <alignment vertical="center"/>
    </xf>
    <xf numFmtId="1" fontId="22" fillId="3" borderId="0" xfId="22" applyNumberFormat="1" applyFont="1" applyFill="1" applyAlignment="1">
      <alignment horizontal="right" vertical="center"/>
    </xf>
    <xf numFmtId="0" fontId="22" fillId="3" borderId="4" xfId="0" applyFont="1" applyFill="1" applyBorder="1" applyAlignment="1">
      <alignment vertical="center"/>
    </xf>
    <xf numFmtId="174" fontId="22" fillId="3" borderId="4" xfId="22" applyNumberFormat="1" applyFont="1" applyFill="1" applyBorder="1" applyAlignment="1">
      <alignment horizontal="right" vertical="center"/>
    </xf>
    <xf numFmtId="174" fontId="22" fillId="3" borderId="4" xfId="22" applyNumberFormat="1" applyFont="1" applyFill="1" applyBorder="1" applyAlignment="1">
      <alignment horizontal="right" vertical="center" wrapText="1"/>
    </xf>
    <xf numFmtId="0" fontId="23" fillId="3" borderId="0" xfId="8" applyFont="1" applyFill="1" applyAlignment="1">
      <alignment horizontal="left" vertical="top" wrapText="1"/>
    </xf>
    <xf numFmtId="174" fontId="23" fillId="3" borderId="0" xfId="22" applyNumberFormat="1" applyFont="1" applyFill="1" applyBorder="1" applyAlignment="1">
      <alignment horizontal="right" vertical="top" wrapText="1"/>
    </xf>
    <xf numFmtId="0" fontId="65" fillId="3" borderId="0" xfId="0" applyFont="1" applyFill="1" applyAlignment="1">
      <alignment horizontal="left" vertical="center" indent="2"/>
    </xf>
    <xf numFmtId="179" fontId="13" fillId="3" borderId="0" xfId="22" applyNumberFormat="1" applyFont="1" applyFill="1" applyBorder="1"/>
    <xf numFmtId="179" fontId="13" fillId="3" borderId="0" xfId="22" applyNumberFormat="1" applyFont="1" applyFill="1" applyBorder="1" applyAlignment="1">
      <alignment horizontal="right" wrapText="1"/>
    </xf>
    <xf numFmtId="164" fontId="25" fillId="3" borderId="0" xfId="8" applyNumberFormat="1" applyFont="1" applyFill="1"/>
    <xf numFmtId="179" fontId="66" fillId="3" borderId="0" xfId="22" applyNumberFormat="1" applyFont="1" applyFill="1" applyAlignment="1">
      <alignment horizontal="right" vertical="center"/>
    </xf>
    <xf numFmtId="179" fontId="67" fillId="3" borderId="0" xfId="22" applyNumberFormat="1" applyFont="1" applyFill="1" applyAlignment="1">
      <alignment horizontal="right" vertical="center"/>
    </xf>
    <xf numFmtId="179" fontId="68" fillId="3" borderId="0" xfId="22" applyNumberFormat="1" applyFont="1" applyFill="1" applyAlignment="1">
      <alignment horizontal="right" vertical="center"/>
    </xf>
    <xf numFmtId="179" fontId="69" fillId="3" borderId="0" xfId="22" applyNumberFormat="1" applyFont="1" applyFill="1" applyAlignment="1">
      <alignment vertical="top"/>
    </xf>
    <xf numFmtId="0" fontId="65" fillId="3" borderId="4" xfId="0" applyFont="1" applyFill="1" applyBorder="1" applyAlignment="1">
      <alignment horizontal="left" vertical="center" indent="2"/>
    </xf>
    <xf numFmtId="179" fontId="66" fillId="3" borderId="4" xfId="22" applyNumberFormat="1" applyFont="1" applyFill="1" applyBorder="1" applyAlignment="1">
      <alignment horizontal="right" vertical="center"/>
    </xf>
    <xf numFmtId="179" fontId="70" fillId="3" borderId="4" xfId="22" applyNumberFormat="1" applyFont="1" applyFill="1" applyBorder="1" applyAlignment="1">
      <alignment horizontal="right" wrapText="1"/>
    </xf>
    <xf numFmtId="0" fontId="22" fillId="6" borderId="0" xfId="0" applyFont="1" applyFill="1" applyAlignment="1">
      <alignment vertical="center"/>
    </xf>
    <xf numFmtId="179" fontId="71" fillId="6" borderId="0" xfId="22" applyNumberFormat="1" applyFont="1" applyFill="1" applyBorder="1" applyAlignment="1">
      <alignment horizontal="right" vertical="center" wrapText="1"/>
    </xf>
    <xf numFmtId="179" fontId="69" fillId="6" borderId="0" xfId="22" applyNumberFormat="1" applyFont="1" applyFill="1" applyBorder="1" applyAlignment="1">
      <alignment vertical="top" wrapText="1"/>
    </xf>
    <xf numFmtId="179" fontId="71" fillId="6" borderId="0" xfId="22" applyNumberFormat="1" applyFont="1" applyFill="1" applyAlignment="1">
      <alignment horizontal="right" vertical="center" wrapText="1"/>
    </xf>
    <xf numFmtId="179" fontId="72" fillId="6" borderId="0" xfId="22" applyNumberFormat="1" applyFont="1" applyFill="1" applyAlignment="1">
      <alignment horizontal="right" vertical="center" wrapText="1"/>
    </xf>
    <xf numFmtId="0" fontId="65" fillId="6" borderId="0" xfId="0" applyFont="1" applyFill="1" applyAlignment="1">
      <alignment horizontal="left" vertical="center" indent="2"/>
    </xf>
    <xf numFmtId="179" fontId="13" fillId="7" borderId="0" xfId="22" applyNumberFormat="1" applyFont="1" applyFill="1" applyBorder="1" applyAlignment="1">
      <alignment horizontal="right" wrapText="1"/>
    </xf>
    <xf numFmtId="179" fontId="66" fillId="6" borderId="0" xfId="22" applyNumberFormat="1" applyFont="1" applyFill="1" applyAlignment="1">
      <alignment horizontal="right" vertical="center" wrapText="1"/>
    </xf>
    <xf numFmtId="179" fontId="70" fillId="6" borderId="0" xfId="22" applyNumberFormat="1" applyFont="1" applyFill="1" applyAlignment="1">
      <alignment horizontal="right" vertical="center" wrapText="1"/>
    </xf>
    <xf numFmtId="179" fontId="70" fillId="6" borderId="0" xfId="22" applyNumberFormat="1" applyFont="1" applyFill="1" applyAlignment="1">
      <alignment horizontal="right" vertical="center"/>
    </xf>
    <xf numFmtId="174" fontId="25" fillId="3" borderId="0" xfId="22" applyNumberFormat="1" applyFont="1" applyFill="1"/>
    <xf numFmtId="0" fontId="16" fillId="7" borderId="0" xfId="0" applyFont="1" applyFill="1"/>
    <xf numFmtId="171" fontId="9" fillId="3" borderId="0" xfId="26" quotePrefix="1" applyNumberFormat="1" applyFont="1" applyFill="1" applyAlignment="1">
      <alignment horizontal="right"/>
    </xf>
    <xf numFmtId="49" fontId="9" fillId="3" borderId="4" xfId="26" applyNumberFormat="1" applyFont="1" applyFill="1" applyBorder="1" applyAlignment="1">
      <alignment horizontal="left"/>
    </xf>
    <xf numFmtId="37" fontId="9" fillId="3" borderId="4" xfId="26" applyNumberFormat="1" applyFont="1" applyFill="1" applyBorder="1" applyAlignment="1">
      <alignment horizontal="right"/>
    </xf>
    <xf numFmtId="37" fontId="9" fillId="7" borderId="4" xfId="26" applyNumberFormat="1" applyFont="1" applyFill="1" applyBorder="1" applyAlignment="1">
      <alignment horizontal="right"/>
    </xf>
    <xf numFmtId="0" fontId="73" fillId="3" borderId="0" xfId="0" applyFont="1" applyFill="1"/>
    <xf numFmtId="0" fontId="74" fillId="3" borderId="0" xfId="0" applyFont="1" applyFill="1" applyAlignment="1">
      <alignment horizontal="left" vertical="center"/>
    </xf>
    <xf numFmtId="174" fontId="75" fillId="3" borderId="0" xfId="22" applyNumberFormat="1" applyFont="1" applyFill="1" applyBorder="1" applyAlignment="1">
      <alignment horizontal="right" vertical="center" wrapText="1"/>
    </xf>
    <xf numFmtId="174" fontId="74" fillId="7" borderId="0" xfId="22" applyNumberFormat="1" applyFont="1" applyFill="1" applyBorder="1" applyAlignment="1">
      <alignment horizontal="right" vertical="center"/>
    </xf>
    <xf numFmtId="49" fontId="76" fillId="3" borderId="4" xfId="26" applyNumberFormat="1" applyFont="1" applyFill="1" applyBorder="1" applyAlignment="1">
      <alignment horizontal="left" vertical="center"/>
    </xf>
    <xf numFmtId="174" fontId="76" fillId="3" borderId="16" xfId="11" applyNumberFormat="1" applyFont="1" applyFill="1" applyBorder="1" applyAlignment="1">
      <alignment horizontal="right" vertical="center"/>
    </xf>
    <xf numFmtId="174" fontId="76" fillId="7" borderId="16" xfId="11" applyNumberFormat="1" applyFont="1" applyFill="1" applyBorder="1" applyAlignment="1">
      <alignment horizontal="right" vertical="center"/>
    </xf>
    <xf numFmtId="49" fontId="13" fillId="3" borderId="0" xfId="26" applyNumberFormat="1" applyFill="1" applyAlignment="1">
      <alignment horizontal="left" vertical="center"/>
    </xf>
    <xf numFmtId="174" fontId="74" fillId="3" borderId="0" xfId="22" applyNumberFormat="1" applyFont="1" applyFill="1" applyBorder="1" applyAlignment="1">
      <alignment horizontal="right" vertical="center"/>
    </xf>
    <xf numFmtId="0" fontId="74" fillId="0" borderId="0" xfId="0" applyFont="1" applyAlignment="1">
      <alignment horizontal="left" vertical="center"/>
    </xf>
    <xf numFmtId="0" fontId="73" fillId="3" borderId="0" xfId="0" applyFont="1" applyFill="1" applyAlignment="1">
      <alignment horizontal="left" vertical="center"/>
    </xf>
    <xf numFmtId="174" fontId="78" fillId="3" borderId="6" xfId="22" applyNumberFormat="1" applyFont="1" applyFill="1" applyBorder="1" applyAlignment="1">
      <alignment horizontal="right" vertical="center" wrapText="1"/>
    </xf>
    <xf numFmtId="174" fontId="73" fillId="7" borderId="6" xfId="22" applyNumberFormat="1" applyFont="1" applyFill="1" applyBorder="1" applyAlignment="1">
      <alignment horizontal="right" vertical="center"/>
    </xf>
    <xf numFmtId="174" fontId="75" fillId="3" borderId="6" xfId="22" applyNumberFormat="1" applyFont="1" applyFill="1" applyBorder="1" applyAlignment="1">
      <alignment horizontal="right" vertical="center" wrapText="1"/>
    </xf>
    <xf numFmtId="174" fontId="74" fillId="3" borderId="6" xfId="22" applyNumberFormat="1" applyFont="1" applyFill="1" applyBorder="1" applyAlignment="1">
      <alignment horizontal="right" vertical="center"/>
    </xf>
    <xf numFmtId="174" fontId="74" fillId="7" borderId="6" xfId="22" applyNumberFormat="1" applyFont="1" applyFill="1" applyBorder="1" applyAlignment="1">
      <alignment horizontal="right" vertical="center"/>
    </xf>
    <xf numFmtId="0" fontId="73" fillId="0" borderId="0" xfId="0" applyFont="1" applyAlignment="1">
      <alignment horizontal="left" vertical="center"/>
    </xf>
    <xf numFmtId="174" fontId="16" fillId="3" borderId="0" xfId="0" applyNumberFormat="1" applyFont="1" applyFill="1"/>
    <xf numFmtId="0" fontId="16" fillId="3" borderId="0" xfId="0" applyFont="1" applyFill="1" applyAlignment="1">
      <alignment horizontal="left" vertical="top"/>
    </xf>
    <xf numFmtId="174" fontId="16" fillId="3" borderId="0" xfId="0" applyNumberFormat="1" applyFont="1" applyFill="1" applyAlignment="1">
      <alignment horizontal="left" vertical="top"/>
    </xf>
    <xf numFmtId="174" fontId="75" fillId="0" borderId="0" xfId="22" applyNumberFormat="1" applyFont="1" applyFill="1" applyBorder="1" applyAlignment="1">
      <alignment horizontal="right" vertical="center" wrapText="1"/>
    </xf>
    <xf numFmtId="1" fontId="9" fillId="7" borderId="0" xfId="22" quotePrefix="1" applyNumberFormat="1" applyFont="1" applyFill="1" applyBorder="1" applyAlignment="1">
      <alignment horizontal="right"/>
    </xf>
    <xf numFmtId="0" fontId="16" fillId="3" borderId="0" xfId="0" applyFont="1" applyFill="1" applyAlignment="1">
      <alignment vertical="center"/>
    </xf>
    <xf numFmtId="174" fontId="16" fillId="3" borderId="0" xfId="22" applyNumberFormat="1" applyFont="1" applyFill="1" applyBorder="1" applyAlignment="1">
      <alignment horizontal="right" vertical="center" wrapText="1"/>
    </xf>
    <xf numFmtId="174" fontId="16" fillId="3" borderId="0" xfId="22" applyNumberFormat="1" applyFont="1" applyFill="1" applyBorder="1" applyAlignment="1">
      <alignment horizontal="right" vertical="center"/>
    </xf>
    <xf numFmtId="174" fontId="13" fillId="7" borderId="0" xfId="22" applyNumberFormat="1" applyFont="1" applyFill="1" applyBorder="1" applyAlignment="1">
      <alignment horizontal="right"/>
    </xf>
    <xf numFmtId="174" fontId="16" fillId="3" borderId="0" xfId="22" applyNumberFormat="1" applyFont="1" applyFill="1" applyAlignment="1">
      <alignment horizontal="right" vertical="center" wrapText="1"/>
    </xf>
    <xf numFmtId="174" fontId="16" fillId="3" borderId="0" xfId="22" applyNumberFormat="1" applyFont="1" applyFill="1" applyAlignment="1">
      <alignment horizontal="right" vertical="center"/>
    </xf>
    <xf numFmtId="3" fontId="13" fillId="3" borderId="0" xfId="11" applyFont="1" applyFill="1" applyAlignment="1">
      <alignment vertical="center" wrapText="1"/>
    </xf>
    <xf numFmtId="174" fontId="16" fillId="0" borderId="0" xfId="22" applyNumberFormat="1" applyFont="1" applyFill="1" applyAlignment="1">
      <alignment horizontal="right" vertical="center"/>
    </xf>
    <xf numFmtId="174" fontId="16" fillId="7" borderId="0" xfId="22" applyNumberFormat="1" applyFont="1" applyFill="1" applyAlignment="1">
      <alignment horizontal="right" vertical="center"/>
    </xf>
    <xf numFmtId="0" fontId="23" fillId="3" borderId="0" xfId="0" applyFont="1" applyFill="1"/>
    <xf numFmtId="174" fontId="9" fillId="3" borderId="6" xfId="22" applyNumberFormat="1" applyFont="1" applyFill="1" applyBorder="1" applyAlignment="1">
      <alignment horizontal="right"/>
    </xf>
    <xf numFmtId="174" fontId="9" fillId="0" borderId="6" xfId="22" applyNumberFormat="1" applyFont="1" applyFill="1" applyBorder="1" applyAlignment="1">
      <alignment horizontal="right"/>
    </xf>
    <xf numFmtId="174" fontId="9" fillId="7" borderId="6" xfId="22" applyNumberFormat="1" applyFont="1" applyFill="1" applyBorder="1" applyAlignment="1">
      <alignment horizontal="right"/>
    </xf>
    <xf numFmtId="3" fontId="9" fillId="3" borderId="4" xfId="11" applyFont="1" applyFill="1" applyBorder="1"/>
    <xf numFmtId="1" fontId="13" fillId="3" borderId="0" xfId="22" applyNumberFormat="1" applyFont="1" applyFill="1" applyBorder="1" applyAlignment="1">
      <alignment horizontal="left" vertical="center"/>
    </xf>
    <xf numFmtId="1" fontId="74" fillId="3" borderId="0" xfId="22" applyNumberFormat="1" applyFont="1" applyFill="1" applyAlignment="1">
      <alignment horizontal="left" vertical="center"/>
    </xf>
    <xf numFmtId="0" fontId="74" fillId="3" borderId="0" xfId="0" applyFont="1" applyFill="1" applyAlignment="1">
      <alignment horizontal="left" vertical="center" indent="5"/>
    </xf>
    <xf numFmtId="1" fontId="13" fillId="3" borderId="0" xfId="22" applyNumberFormat="1" applyFont="1" applyFill="1" applyAlignment="1">
      <alignment vertical="center"/>
    </xf>
    <xf numFmtId="0" fontId="79" fillId="3" borderId="0" xfId="0" applyFont="1" applyFill="1"/>
    <xf numFmtId="37" fontId="9" fillId="3" borderId="0" xfId="26" applyNumberFormat="1" applyFont="1" applyFill="1" applyAlignment="1">
      <alignment horizontal="right" vertical="top"/>
    </xf>
    <xf numFmtId="179" fontId="23" fillId="3" borderId="17" xfId="22" applyNumberFormat="1" applyFont="1" applyFill="1" applyBorder="1" applyAlignment="1">
      <alignment horizontal="right" wrapText="1"/>
    </xf>
    <xf numFmtId="179" fontId="16" fillId="3" borderId="0" xfId="22" applyNumberFormat="1" applyFont="1" applyFill="1" applyBorder="1" applyAlignment="1">
      <alignment horizontal="right" wrapText="1"/>
    </xf>
    <xf numFmtId="0" fontId="23" fillId="3" borderId="0" xfId="0" applyFont="1" applyFill="1" applyAlignment="1">
      <alignment vertical="center"/>
    </xf>
    <xf numFmtId="179" fontId="16" fillId="3" borderId="0" xfId="22" applyNumberFormat="1" applyFont="1" applyFill="1" applyBorder="1" applyAlignment="1">
      <alignment horizontal="right" vertical="center" wrapText="1"/>
    </xf>
    <xf numFmtId="179" fontId="16" fillId="0" borderId="0" xfId="22" applyNumberFormat="1" applyFont="1" applyFill="1" applyBorder="1" applyAlignment="1">
      <alignment horizontal="right" vertical="center" wrapText="1"/>
    </xf>
    <xf numFmtId="179" fontId="23" fillId="3" borderId="5" xfId="22" applyNumberFormat="1" applyFont="1" applyFill="1" applyBorder="1" applyAlignment="1">
      <alignment horizontal="right" vertical="center" wrapText="1"/>
    </xf>
    <xf numFmtId="0" fontId="23" fillId="3" borderId="4" xfId="0" applyFont="1" applyFill="1" applyBorder="1" applyAlignment="1">
      <alignment vertical="center"/>
    </xf>
    <xf numFmtId="0" fontId="23" fillId="3" borderId="4" xfId="0" applyFont="1" applyFill="1" applyBorder="1" applyAlignment="1">
      <alignment horizontal="right" vertical="center" wrapText="1"/>
    </xf>
    <xf numFmtId="49" fontId="9" fillId="3" borderId="4" xfId="26" applyNumberFormat="1" applyFont="1" applyFill="1" applyBorder="1" applyAlignment="1">
      <alignment horizontal="right"/>
    </xf>
    <xf numFmtId="37" fontId="9" fillId="3" borderId="0" xfId="26" quotePrefix="1" applyNumberFormat="1" applyFont="1" applyFill="1" applyAlignment="1">
      <alignment horizontal="right"/>
    </xf>
    <xf numFmtId="0" fontId="9" fillId="3" borderId="0" xfId="26" applyFont="1" applyFill="1" applyAlignment="1">
      <alignment horizontal="left"/>
    </xf>
    <xf numFmtId="174" fontId="9" fillId="3" borderId="0" xfId="22" applyNumberFormat="1" applyFont="1" applyFill="1" applyBorder="1" applyAlignment="1">
      <alignment horizontal="left"/>
    </xf>
    <xf numFmtId="0" fontId="13" fillId="3" borderId="0" xfId="26" applyFill="1" applyAlignment="1">
      <alignment horizontal="left"/>
    </xf>
    <xf numFmtId="174" fontId="13" fillId="3" borderId="0" xfId="22" applyNumberFormat="1" applyFont="1" applyFill="1" applyBorder="1" applyAlignment="1">
      <alignment horizontal="left"/>
    </xf>
    <xf numFmtId="174" fontId="13" fillId="0" borderId="0" xfId="22" applyNumberFormat="1" applyFont="1" applyFill="1" applyBorder="1" applyAlignment="1">
      <alignment horizontal="left"/>
    </xf>
    <xf numFmtId="49" fontId="13" fillId="3" borderId="4" xfId="26" applyNumberFormat="1" applyFill="1" applyBorder="1" applyAlignment="1">
      <alignment horizontal="left"/>
    </xf>
    <xf numFmtId="174" fontId="13" fillId="3" borderId="4" xfId="11" applyNumberFormat="1" applyFont="1" applyFill="1" applyBorder="1" applyAlignment="1">
      <alignment horizontal="right"/>
    </xf>
    <xf numFmtId="174" fontId="13" fillId="3" borderId="0" xfId="11" applyNumberFormat="1" applyFont="1" applyFill="1" applyAlignment="1">
      <alignment horizontal="right"/>
    </xf>
    <xf numFmtId="174" fontId="9" fillId="3" borderId="4" xfId="11" applyNumberFormat="1" applyFont="1" applyFill="1" applyBorder="1" applyAlignment="1">
      <alignment horizontal="right" vertical="center"/>
    </xf>
    <xf numFmtId="174" fontId="9" fillId="3" borderId="0" xfId="11" applyNumberFormat="1" applyFont="1" applyFill="1" applyAlignment="1">
      <alignment horizontal="right"/>
    </xf>
    <xf numFmtId="49" fontId="9" fillId="3" borderId="0" xfId="26" applyNumberFormat="1" applyFont="1" applyFill="1" applyAlignment="1">
      <alignment horizontal="left" vertical="top"/>
    </xf>
    <xf numFmtId="180" fontId="13" fillId="3" borderId="3" xfId="11" applyNumberFormat="1" applyFont="1" applyFill="1" applyBorder="1" applyAlignment="1">
      <alignment horizontal="right"/>
    </xf>
    <xf numFmtId="180" fontId="9" fillId="3" borderId="6" xfId="11" applyNumberFormat="1" applyFont="1" applyFill="1" applyBorder="1" applyAlignment="1">
      <alignment horizontal="right"/>
    </xf>
    <xf numFmtId="180" fontId="9" fillId="3" borderId="0" xfId="11" applyNumberFormat="1" applyFont="1" applyFill="1" applyAlignment="1">
      <alignment horizontal="right"/>
    </xf>
    <xf numFmtId="9" fontId="13" fillId="3" borderId="0" xfId="1" applyFont="1" applyFill="1"/>
    <xf numFmtId="181" fontId="13" fillId="3" borderId="0" xfId="11" applyNumberFormat="1" applyFont="1" applyFill="1"/>
    <xf numFmtId="180" fontId="9" fillId="3" borderId="5" xfId="11" applyNumberFormat="1" applyFont="1" applyFill="1" applyBorder="1" applyAlignment="1">
      <alignment horizontal="right"/>
    </xf>
    <xf numFmtId="180" fontId="9" fillId="0" borderId="5" xfId="11" applyNumberFormat="1" applyFont="1" applyBorder="1" applyAlignment="1">
      <alignment horizontal="right"/>
    </xf>
    <xf numFmtId="167" fontId="9" fillId="3" borderId="0" xfId="1" applyNumberFormat="1" applyFont="1" applyFill="1" applyBorder="1" applyAlignment="1">
      <alignment horizontal="right"/>
    </xf>
    <xf numFmtId="0" fontId="25" fillId="4" borderId="0" xfId="0" applyFont="1" applyFill="1"/>
    <xf numFmtId="171" fontId="13" fillId="3" borderId="0" xfId="26" applyNumberFormat="1" applyFill="1" applyProtection="1">
      <protection locked="0"/>
    </xf>
    <xf numFmtId="37" fontId="9" fillId="3" borderId="4" xfId="26" applyNumberFormat="1" applyFont="1" applyFill="1" applyBorder="1" applyAlignment="1">
      <alignment horizontal="left" vertical="top"/>
    </xf>
    <xf numFmtId="171" fontId="13" fillId="3" borderId="0" xfId="26" applyNumberFormat="1" applyFill="1" applyAlignment="1">
      <alignment horizontal="left"/>
    </xf>
    <xf numFmtId="171" fontId="13" fillId="7" borderId="0" xfId="26" applyNumberFormat="1" applyFill="1" applyProtection="1">
      <protection locked="0"/>
    </xf>
    <xf numFmtId="170" fontId="13" fillId="3" borderId="0" xfId="26" applyNumberFormat="1" applyFill="1" applyProtection="1">
      <protection locked="0"/>
    </xf>
    <xf numFmtId="170" fontId="9" fillId="7" borderId="0" xfId="26" applyNumberFormat="1" applyFont="1" applyFill="1" applyProtection="1">
      <protection locked="0"/>
    </xf>
    <xf numFmtId="171" fontId="9" fillId="3" borderId="0" xfId="26" applyNumberFormat="1" applyFont="1" applyFill="1" applyAlignment="1">
      <alignment horizontal="left"/>
    </xf>
    <xf numFmtId="171" fontId="9" fillId="7" borderId="0" xfId="26" applyNumberFormat="1" applyFont="1" applyFill="1" applyProtection="1">
      <protection locked="0"/>
    </xf>
    <xf numFmtId="170" fontId="13" fillId="3" borderId="3" xfId="26" applyNumberFormat="1" applyFill="1" applyBorder="1" applyProtection="1">
      <protection locked="0"/>
    </xf>
    <xf numFmtId="37" fontId="9" fillId="3" borderId="0" xfId="26" applyNumberFormat="1" applyFont="1" applyFill="1" applyAlignment="1">
      <alignment horizontal="left"/>
    </xf>
    <xf numFmtId="170" fontId="9" fillId="3" borderId="0" xfId="26" applyNumberFormat="1" applyFont="1" applyFill="1" applyProtection="1">
      <protection locked="0"/>
    </xf>
    <xf numFmtId="170" fontId="9" fillId="7" borderId="6" xfId="26" applyNumberFormat="1" applyFont="1" applyFill="1" applyBorder="1" applyProtection="1">
      <protection locked="0"/>
    </xf>
    <xf numFmtId="171" fontId="9" fillId="3" borderId="0" xfId="26" applyNumberFormat="1" applyFont="1" applyFill="1" applyProtection="1">
      <protection locked="0"/>
    </xf>
    <xf numFmtId="37" fontId="9" fillId="3" borderId="4" xfId="26" applyNumberFormat="1" applyFont="1" applyFill="1" applyBorder="1" applyAlignment="1">
      <alignment horizontal="left"/>
    </xf>
    <xf numFmtId="170" fontId="9" fillId="3" borderId="4" xfId="26" applyNumberFormat="1" applyFont="1" applyFill="1" applyBorder="1" applyProtection="1">
      <protection locked="0"/>
    </xf>
    <xf numFmtId="170" fontId="9" fillId="7" borderId="4" xfId="26" applyNumberFormat="1" applyFont="1" applyFill="1" applyBorder="1" applyProtection="1">
      <protection locked="0"/>
    </xf>
    <xf numFmtId="37" fontId="13" fillId="3" borderId="0" xfId="13" applyNumberFormat="1" applyFill="1"/>
    <xf numFmtId="171" fontId="13" fillId="3" borderId="0" xfId="26" applyNumberFormat="1" applyFill="1" applyAlignment="1" applyProtection="1">
      <alignment vertical="center"/>
      <protection locked="0"/>
    </xf>
    <xf numFmtId="164" fontId="13" fillId="3" borderId="0" xfId="22" applyFont="1" applyFill="1" applyAlignment="1" applyProtection="1">
      <protection locked="0"/>
    </xf>
    <xf numFmtId="179" fontId="13" fillId="3" borderId="0" xfId="22" applyNumberFormat="1" applyFont="1" applyFill="1" applyAlignment="1" applyProtection="1">
      <protection locked="0"/>
    </xf>
    <xf numFmtId="171" fontId="81" fillId="3" borderId="0" xfId="26" applyNumberFormat="1" applyFont="1" applyFill="1" applyAlignment="1" applyProtection="1">
      <alignment vertical="center"/>
      <protection locked="0"/>
    </xf>
    <xf numFmtId="49" fontId="79" fillId="3" borderId="0" xfId="26" applyNumberFormat="1" applyFont="1" applyFill="1" applyAlignment="1">
      <alignment horizontal="left"/>
    </xf>
    <xf numFmtId="179" fontId="13" fillId="3" borderId="6" xfId="22" applyNumberFormat="1" applyFont="1" applyFill="1" applyBorder="1" applyAlignment="1">
      <alignment horizontal="right"/>
    </xf>
    <xf numFmtId="3" fontId="64" fillId="3" borderId="3" xfId="11" applyFont="1" applyFill="1" applyBorder="1"/>
    <xf numFmtId="0" fontId="82" fillId="4" borderId="0" xfId="3" applyFont="1" applyFill="1"/>
    <xf numFmtId="0" fontId="25" fillId="0" borderId="0" xfId="0" applyFont="1"/>
    <xf numFmtId="0" fontId="83" fillId="4" borderId="0" xfId="3" applyFont="1" applyFill="1"/>
    <xf numFmtId="0" fontId="16" fillId="0" borderId="0" xfId="0" applyFont="1"/>
    <xf numFmtId="0" fontId="23" fillId="0" borderId="0" xfId="0" applyFont="1" applyAlignment="1">
      <alignment horizontal="left" vertical="center"/>
    </xf>
    <xf numFmtId="0" fontId="26" fillId="0" borderId="0" xfId="0" applyFont="1" applyAlignment="1">
      <alignment horizontal="right" vertical="center"/>
    </xf>
    <xf numFmtId="0" fontId="26" fillId="7" borderId="0" xfId="0" applyFont="1" applyFill="1" applyAlignment="1">
      <alignment horizontal="right" vertical="center"/>
    </xf>
    <xf numFmtId="49" fontId="9" fillId="3" borderId="4" xfId="26" applyNumberFormat="1" applyFont="1" applyFill="1" applyBorder="1" applyAlignment="1">
      <alignment horizontal="left" vertical="center"/>
    </xf>
    <xf numFmtId="49" fontId="9" fillId="3" borderId="4" xfId="26" applyNumberFormat="1" applyFont="1" applyFill="1" applyBorder="1" applyAlignment="1">
      <alignment horizontal="right" vertical="center"/>
    </xf>
    <xf numFmtId="37" fontId="9" fillId="3" borderId="4" xfId="26" applyNumberFormat="1" applyFont="1" applyFill="1" applyBorder="1" applyAlignment="1">
      <alignment horizontal="right" vertical="center"/>
    </xf>
    <xf numFmtId="37" fontId="9" fillId="7" borderId="4" xfId="26" applyNumberFormat="1" applyFont="1" applyFill="1" applyBorder="1" applyAlignment="1">
      <alignment horizontal="right" vertical="center"/>
    </xf>
    <xf numFmtId="0" fontId="27" fillId="0" borderId="0" xfId="0" applyFont="1" applyAlignment="1">
      <alignment horizontal="left" vertical="center" wrapText="1"/>
    </xf>
    <xf numFmtId="182" fontId="27" fillId="0" borderId="0" xfId="0" applyNumberFormat="1" applyFont="1" applyAlignment="1">
      <alignment horizontal="right" vertical="center"/>
    </xf>
    <xf numFmtId="182" fontId="26" fillId="7" borderId="0" xfId="0" applyNumberFormat="1" applyFont="1" applyFill="1" applyAlignment="1">
      <alignment horizontal="right" vertical="center"/>
    </xf>
    <xf numFmtId="0" fontId="26" fillId="0" borderId="0" xfId="0" applyFont="1" applyAlignment="1">
      <alignment horizontal="left" vertical="center" wrapText="1"/>
    </xf>
    <xf numFmtId="182" fontId="26" fillId="0" borderId="5" xfId="0" applyNumberFormat="1" applyFont="1" applyBorder="1" applyAlignment="1">
      <alignment horizontal="right" vertical="center"/>
    </xf>
    <xf numFmtId="182" fontId="26" fillId="7" borderId="5" xfId="0" applyNumberFormat="1" applyFont="1" applyFill="1" applyBorder="1" applyAlignment="1">
      <alignment horizontal="right" vertical="center"/>
    </xf>
    <xf numFmtId="182" fontId="26" fillId="0" borderId="6" xfId="0" applyNumberFormat="1" applyFont="1" applyBorder="1" applyAlignment="1">
      <alignment horizontal="right" vertical="center"/>
    </xf>
    <xf numFmtId="182" fontId="26" fillId="7" borderId="6" xfId="0" applyNumberFormat="1" applyFont="1" applyFill="1" applyBorder="1" applyAlignment="1">
      <alignment horizontal="right" vertical="center"/>
    </xf>
    <xf numFmtId="167" fontId="9" fillId="3" borderId="4" xfId="27" applyNumberFormat="1" applyFont="1" applyFill="1" applyBorder="1" applyAlignment="1">
      <alignment horizontal="right"/>
    </xf>
    <xf numFmtId="167" fontId="9" fillId="7" borderId="4" xfId="27" applyNumberFormat="1" applyFont="1" applyFill="1" applyBorder="1" applyAlignment="1">
      <alignment horizontal="right"/>
    </xf>
    <xf numFmtId="0" fontId="26" fillId="0" borderId="0" xfId="0" applyFont="1" applyAlignment="1">
      <alignment vertical="center"/>
    </xf>
    <xf numFmtId="182" fontId="26" fillId="0" borderId="0" xfId="0" applyNumberFormat="1" applyFont="1" applyAlignment="1">
      <alignment horizontal="center"/>
    </xf>
    <xf numFmtId="0" fontId="27" fillId="0" borderId="0" xfId="0" applyFont="1" applyAlignment="1">
      <alignment vertical="center"/>
    </xf>
    <xf numFmtId="0" fontId="13" fillId="0" borderId="0" xfId="0" applyFont="1" applyAlignment="1">
      <alignment horizontal="left" vertical="center" indent="3"/>
    </xf>
    <xf numFmtId="3" fontId="25" fillId="0" borderId="0" xfId="0" applyNumberFormat="1" applyFont="1"/>
    <xf numFmtId="174" fontId="27" fillId="3" borderId="0" xfId="22" applyNumberFormat="1" applyFont="1" applyFill="1" applyAlignment="1">
      <alignment horizontal="right" vertical="center" wrapText="1"/>
    </xf>
    <xf numFmtId="174" fontId="13" fillId="3" borderId="0" xfId="22" applyNumberFormat="1" applyFont="1" applyFill="1" applyBorder="1" applyAlignment="1">
      <alignment horizontal="right"/>
    </xf>
    <xf numFmtId="0" fontId="62" fillId="4" borderId="0" xfId="28" applyFont="1" applyFill="1" applyAlignment="1">
      <alignment horizontal="left" vertical="center"/>
    </xf>
    <xf numFmtId="0" fontId="32" fillId="4" borderId="0" xfId="28" applyFont="1" applyFill="1"/>
    <xf numFmtId="0" fontId="33" fillId="4" borderId="0" xfId="28" applyFont="1" applyFill="1"/>
    <xf numFmtId="0" fontId="25" fillId="3" borderId="0" xfId="28" applyFont="1" applyFill="1"/>
    <xf numFmtId="0" fontId="25" fillId="4" borderId="0" xfId="28" applyFont="1" applyFill="1" applyAlignment="1">
      <alignment horizontal="left" vertical="center"/>
    </xf>
    <xf numFmtId="0" fontId="34" fillId="3" borderId="0" xfId="28" applyFont="1" applyFill="1"/>
    <xf numFmtId="0" fontId="33" fillId="3" borderId="0" xfId="28" applyFont="1" applyFill="1"/>
    <xf numFmtId="0" fontId="16" fillId="3" borderId="0" xfId="28" applyFont="1" applyFill="1"/>
    <xf numFmtId="0" fontId="23" fillId="3" borderId="0" xfId="28" applyFont="1" applyFill="1" applyAlignment="1">
      <alignment wrapText="1"/>
    </xf>
    <xf numFmtId="0" fontId="23" fillId="3" borderId="0" xfId="28" quotePrefix="1" applyFont="1" applyFill="1" applyAlignment="1">
      <alignment horizontal="right" wrapText="1"/>
    </xf>
    <xf numFmtId="0" fontId="23" fillId="3" borderId="0" xfId="28" applyFont="1" applyFill="1" applyAlignment="1">
      <alignment horizontal="right" wrapText="1"/>
    </xf>
    <xf numFmtId="0" fontId="23" fillId="3" borderId="3" xfId="28" applyFont="1" applyFill="1" applyBorder="1" applyAlignment="1">
      <alignment vertical="top" wrapText="1"/>
    </xf>
    <xf numFmtId="0" fontId="23" fillId="3" borderId="3" xfId="28" applyFont="1" applyFill="1" applyBorder="1" applyAlignment="1">
      <alignment horizontal="right" vertical="top" wrapText="1"/>
    </xf>
    <xf numFmtId="170" fontId="23" fillId="0" borderId="3" xfId="28" applyNumberFormat="1" applyFont="1" applyBorder="1" applyAlignment="1">
      <alignment horizontal="right" vertical="top" wrapText="1"/>
    </xf>
    <xf numFmtId="0" fontId="23" fillId="3" borderId="0" xfId="28" applyFont="1" applyFill="1" applyAlignment="1">
      <alignment horizontal="justify" vertical="top" wrapText="1"/>
    </xf>
    <xf numFmtId="0" fontId="23" fillId="3" borderId="0" xfId="28" applyFont="1" applyFill="1" applyAlignment="1">
      <alignment horizontal="right" vertical="top" wrapText="1"/>
    </xf>
    <xf numFmtId="0" fontId="16" fillId="3" borderId="0" xfId="28" applyFont="1" applyFill="1" applyAlignment="1">
      <alignment horizontal="justify" vertical="top" wrapText="1"/>
    </xf>
    <xf numFmtId="179" fontId="16" fillId="3" borderId="0" xfId="29" applyNumberFormat="1" applyFont="1" applyFill="1" applyAlignment="1">
      <alignment horizontal="right"/>
    </xf>
    <xf numFmtId="37" fontId="13" fillId="3" borderId="3" xfId="26" applyNumberFormat="1" applyFill="1" applyBorder="1" applyAlignment="1">
      <alignment horizontal="left" vertical="top"/>
    </xf>
    <xf numFmtId="179" fontId="13" fillId="3" borderId="3" xfId="29" applyNumberFormat="1" applyFont="1" applyFill="1" applyBorder="1" applyAlignment="1">
      <alignment horizontal="right"/>
    </xf>
    <xf numFmtId="0" fontId="16" fillId="3" borderId="0" xfId="28" applyFont="1" applyFill="1" applyAlignment="1">
      <alignment horizontal="left"/>
    </xf>
    <xf numFmtId="171" fontId="16" fillId="3" borderId="0" xfId="28" applyNumberFormat="1" applyFont="1" applyFill="1"/>
    <xf numFmtId="2" fontId="16" fillId="3" borderId="0" xfId="28" applyNumberFormat="1" applyFont="1" applyFill="1"/>
    <xf numFmtId="0" fontId="10" fillId="8" borderId="0" xfId="30" applyFont="1" applyFill="1"/>
    <xf numFmtId="0" fontId="4" fillId="8" borderId="0" xfId="31" applyFont="1" applyFill="1"/>
    <xf numFmtId="0" fontId="11" fillId="8" borderId="0" xfId="30" applyFont="1" applyFill="1"/>
    <xf numFmtId="0" fontId="4" fillId="3" borderId="0" xfId="31" applyFont="1" applyFill="1" applyAlignment="1">
      <alignment horizontal="right" wrapText="1"/>
    </xf>
    <xf numFmtId="0" fontId="3" fillId="3" borderId="0" xfId="31" applyFont="1" applyFill="1" applyAlignment="1">
      <alignment horizontal="right" wrapText="1"/>
    </xf>
    <xf numFmtId="0" fontId="0" fillId="0" borderId="0" xfId="0" applyAlignment="1">
      <alignment horizontal="right"/>
    </xf>
    <xf numFmtId="17" fontId="4" fillId="3" borderId="0" xfId="31" applyNumberFormat="1" applyFont="1" applyFill="1" applyAlignment="1">
      <alignment horizontal="right"/>
    </xf>
    <xf numFmtId="166" fontId="8" fillId="3" borderId="0" xfId="31" applyNumberFormat="1" applyFont="1" applyFill="1" applyAlignment="1">
      <alignment horizontal="right"/>
    </xf>
    <xf numFmtId="166" fontId="4" fillId="3" borderId="0" xfId="31" applyNumberFormat="1" applyFont="1" applyFill="1" applyAlignment="1">
      <alignment horizontal="right"/>
    </xf>
    <xf numFmtId="17" fontId="4" fillId="3" borderId="6" xfId="31" applyNumberFormat="1" applyFont="1" applyFill="1" applyBorder="1" applyAlignment="1">
      <alignment horizontal="right"/>
    </xf>
    <xf numFmtId="166" fontId="8" fillId="3" borderId="6" xfId="31" applyNumberFormat="1" applyFont="1" applyFill="1" applyBorder="1" applyAlignment="1">
      <alignment horizontal="right"/>
    </xf>
    <xf numFmtId="166" fontId="4" fillId="3" borderId="6" xfId="31" applyNumberFormat="1" applyFont="1" applyFill="1" applyBorder="1" applyAlignment="1">
      <alignment horizontal="right"/>
    </xf>
    <xf numFmtId="0" fontId="4" fillId="0" borderId="6" xfId="0" applyFont="1" applyBorder="1" applyAlignment="1">
      <alignment horizontal="center"/>
    </xf>
    <xf numFmtId="0" fontId="3" fillId="0" borderId="0" xfId="0" applyFont="1"/>
    <xf numFmtId="0" fontId="3" fillId="0" borderId="0" xfId="0" applyFont="1" applyAlignment="1">
      <alignment horizontal="right"/>
    </xf>
    <xf numFmtId="10" fontId="4" fillId="0" borderId="0" xfId="0" applyNumberFormat="1" applyFont="1"/>
    <xf numFmtId="0" fontId="5" fillId="4" borderId="0" xfId="0" applyFont="1" applyFill="1"/>
    <xf numFmtId="0" fontId="38" fillId="0" borderId="0" xfId="0" applyFont="1"/>
    <xf numFmtId="183" fontId="4" fillId="0" borderId="0" xfId="0" applyNumberFormat="1" applyFont="1"/>
    <xf numFmtId="183" fontId="3" fillId="0" borderId="0" xfId="0" applyNumberFormat="1" applyFont="1"/>
    <xf numFmtId="0" fontId="3" fillId="0" borderId="6" xfId="0" applyFont="1" applyBorder="1"/>
    <xf numFmtId="10" fontId="4" fillId="0" borderId="6" xfId="0" applyNumberFormat="1" applyFont="1" applyBorder="1"/>
    <xf numFmtId="3" fontId="90" fillId="0" borderId="0" xfId="25" applyFont="1" applyAlignment="1">
      <alignment vertical="center"/>
    </xf>
    <xf numFmtId="37" fontId="90" fillId="0" borderId="0" xfId="25" applyNumberFormat="1" applyFont="1" applyAlignment="1">
      <alignment vertical="center"/>
    </xf>
    <xf numFmtId="184" fontId="90" fillId="0" borderId="0" xfId="25" applyNumberFormat="1" applyFont="1" applyAlignment="1">
      <alignment horizontal="right" vertical="center"/>
    </xf>
    <xf numFmtId="0" fontId="19" fillId="0" borderId="7" xfId="14" applyFont="1" applyBorder="1" applyAlignment="1">
      <alignment horizontal="left"/>
    </xf>
    <xf numFmtId="37" fontId="90" fillId="0" borderId="6" xfId="25" applyNumberFormat="1" applyFont="1" applyBorder="1" applyAlignment="1">
      <alignment horizontal="right"/>
    </xf>
    <xf numFmtId="0" fontId="19" fillId="0" borderId="6" xfId="15" applyFont="1" applyBorder="1" applyAlignment="1">
      <alignment horizontal="center"/>
    </xf>
    <xf numFmtId="49" fontId="19" fillId="0" borderId="8" xfId="15" applyNumberFormat="1" applyFont="1" applyBorder="1" applyAlignment="1">
      <alignment horizontal="center"/>
    </xf>
    <xf numFmtId="49" fontId="19" fillId="0" borderId="7" xfId="15" applyNumberFormat="1" applyFont="1" applyBorder="1" applyAlignment="1">
      <alignment horizontal="center"/>
    </xf>
    <xf numFmtId="49" fontId="19" fillId="0" borderId="6" xfId="15" applyNumberFormat="1" applyFont="1" applyBorder="1" applyAlignment="1">
      <alignment horizontal="center"/>
    </xf>
    <xf numFmtId="184" fontId="91" fillId="0" borderId="0" xfId="25" applyNumberFormat="1" applyFont="1" applyAlignment="1">
      <alignment horizontal="right"/>
    </xf>
    <xf numFmtId="3" fontId="90" fillId="0" borderId="0" xfId="25" applyFont="1"/>
    <xf numFmtId="0" fontId="20" fillId="0" borderId="9" xfId="14" applyFont="1" applyBorder="1" applyAlignment="1">
      <alignment horizontal="left"/>
    </xf>
    <xf numFmtId="37" fontId="90" fillId="0" borderId="3" xfId="25" applyNumberFormat="1" applyFont="1" applyBorder="1" applyAlignment="1">
      <alignment horizontal="right"/>
    </xf>
    <xf numFmtId="0" fontId="20" fillId="0" borderId="3" xfId="15" applyFont="1" applyBorder="1" applyAlignment="1">
      <alignment horizontal="center"/>
    </xf>
    <xf numFmtId="0" fontId="20" fillId="0" borderId="10" xfId="15" applyFont="1" applyBorder="1" applyAlignment="1">
      <alignment horizontal="center"/>
    </xf>
    <xf numFmtId="0" fontId="20" fillId="0" borderId="9" xfId="15" applyFont="1" applyBorder="1" applyAlignment="1">
      <alignment horizontal="center" wrapText="1"/>
    </xf>
    <xf numFmtId="37" fontId="90" fillId="0" borderId="11" xfId="25" applyNumberFormat="1" applyFont="1" applyBorder="1"/>
    <xf numFmtId="37" fontId="90" fillId="0" borderId="0" xfId="25" applyNumberFormat="1" applyFont="1" applyAlignment="1">
      <alignment horizontal="right"/>
    </xf>
    <xf numFmtId="184" fontId="91" fillId="0" borderId="0" xfId="25" applyNumberFormat="1" applyFont="1" applyAlignment="1">
      <alignment horizontal="right" vertical="center"/>
    </xf>
    <xf numFmtId="3" fontId="90" fillId="0" borderId="11" xfId="25" applyFont="1" applyBorder="1"/>
    <xf numFmtId="3" fontId="90" fillId="0" borderId="12" xfId="25" applyFont="1" applyBorder="1"/>
    <xf numFmtId="37" fontId="91" fillId="0" borderId="11" xfId="25" applyNumberFormat="1" applyFont="1" applyBorder="1" applyAlignment="1">
      <alignment vertical="center"/>
    </xf>
    <xf numFmtId="184" fontId="90" fillId="0" borderId="0" xfId="25" applyNumberFormat="1" applyFont="1" applyAlignment="1">
      <alignment horizontal="right"/>
    </xf>
    <xf numFmtId="181" fontId="90" fillId="0" borderId="0" xfId="25" applyNumberFormat="1" applyFont="1"/>
    <xf numFmtId="181" fontId="90" fillId="0" borderId="11" xfId="25" applyNumberFormat="1" applyFont="1" applyBorder="1"/>
    <xf numFmtId="37" fontId="90" fillId="0" borderId="0" xfId="25" applyNumberFormat="1" applyFont="1"/>
    <xf numFmtId="174" fontId="90" fillId="0" borderId="0" xfId="16" applyNumberFormat="1" applyFont="1" applyFill="1" applyBorder="1" applyAlignment="1">
      <alignment horizontal="right"/>
    </xf>
    <xf numFmtId="184" fontId="90" fillId="0" borderId="11" xfId="25" applyNumberFormat="1" applyFont="1" applyBorder="1" applyAlignment="1">
      <alignment horizontal="right"/>
    </xf>
    <xf numFmtId="184" fontId="90" fillId="0" borderId="12" xfId="25" applyNumberFormat="1" applyFont="1" applyBorder="1" applyAlignment="1">
      <alignment horizontal="right"/>
    </xf>
    <xf numFmtId="37" fontId="91" fillId="0" borderId="11" xfId="25" applyNumberFormat="1" applyFont="1" applyBorder="1"/>
    <xf numFmtId="167" fontId="90" fillId="0" borderId="0" xfId="17" applyNumberFormat="1" applyFont="1" applyFill="1" applyBorder="1" applyAlignment="1">
      <alignment horizontal="right"/>
    </xf>
    <xf numFmtId="0" fontId="76" fillId="0" borderId="11" xfId="33" applyFont="1" applyBorder="1"/>
    <xf numFmtId="37" fontId="68" fillId="0" borderId="0" xfId="33" applyNumberFormat="1" applyFont="1"/>
    <xf numFmtId="37" fontId="76" fillId="0" borderId="11" xfId="33" applyNumberFormat="1" applyFont="1" applyBorder="1"/>
    <xf numFmtId="3" fontId="68" fillId="0" borderId="0" xfId="15" applyNumberFormat="1" applyFont="1" applyAlignment="1">
      <alignment horizontal="left" vertical="center" wrapText="1"/>
    </xf>
    <xf numFmtId="167" fontId="90" fillId="0" borderId="11" xfId="17" applyNumberFormat="1" applyFont="1" applyFill="1" applyBorder="1" applyAlignment="1">
      <alignment horizontal="right"/>
    </xf>
    <xf numFmtId="167" fontId="90" fillId="0" borderId="12" xfId="17" applyNumberFormat="1" applyFont="1" applyFill="1" applyBorder="1" applyAlignment="1">
      <alignment horizontal="right"/>
    </xf>
    <xf numFmtId="37" fontId="90" fillId="0" borderId="9" xfId="25" applyNumberFormat="1" applyFont="1" applyBorder="1"/>
    <xf numFmtId="37" fontId="90" fillId="0" borderId="3" xfId="25" applyNumberFormat="1" applyFont="1" applyBorder="1"/>
    <xf numFmtId="184" fontId="90" fillId="0" borderId="3" xfId="25" applyNumberFormat="1" applyFont="1" applyBorder="1" applyAlignment="1">
      <alignment horizontal="right"/>
    </xf>
    <xf numFmtId="184" fontId="90" fillId="0" borderId="10" xfId="25" applyNumberFormat="1" applyFont="1" applyBorder="1" applyAlignment="1">
      <alignment horizontal="right"/>
    </xf>
    <xf numFmtId="37" fontId="90" fillId="0" borderId="11" xfId="25" applyNumberFormat="1" applyFont="1" applyBorder="1" applyAlignment="1">
      <alignment horizontal="left"/>
    </xf>
    <xf numFmtId="184" fontId="90" fillId="0" borderId="7" xfId="25" applyNumberFormat="1" applyFont="1" applyBorder="1" applyAlignment="1">
      <alignment horizontal="right" vertical="center"/>
    </xf>
    <xf numFmtId="37" fontId="90" fillId="0" borderId="6" xfId="25" applyNumberFormat="1" applyFont="1" applyBorder="1" applyAlignment="1">
      <alignment vertical="center"/>
    </xf>
    <xf numFmtId="37" fontId="90" fillId="0" borderId="8" xfId="25" applyNumberFormat="1" applyFont="1" applyBorder="1" applyAlignment="1">
      <alignment vertical="center"/>
    </xf>
    <xf numFmtId="185" fontId="68" fillId="0" borderId="0" xfId="17" applyNumberFormat="1" applyFont="1" applyFill="1" applyBorder="1" applyAlignment="1" applyProtection="1">
      <protection locked="0"/>
    </xf>
    <xf numFmtId="185" fontId="68" fillId="0" borderId="11" xfId="17" applyNumberFormat="1" applyFont="1" applyFill="1" applyBorder="1" applyAlignment="1" applyProtection="1">
      <protection locked="0"/>
    </xf>
    <xf numFmtId="185" fontId="68" fillId="0" borderId="12" xfId="17" applyNumberFormat="1" applyFont="1" applyFill="1" applyBorder="1" applyAlignment="1" applyProtection="1">
      <protection locked="0"/>
    </xf>
    <xf numFmtId="186" fontId="90" fillId="0" borderId="11" xfId="25" applyNumberFormat="1" applyFont="1" applyBorder="1" applyAlignment="1">
      <alignment horizontal="right"/>
    </xf>
    <xf numFmtId="186" fontId="90" fillId="0" borderId="0" xfId="25" applyNumberFormat="1" applyFont="1" applyAlignment="1">
      <alignment horizontal="right"/>
    </xf>
    <xf numFmtId="186" fontId="90" fillId="0" borderId="12" xfId="25" applyNumberFormat="1" applyFont="1" applyBorder="1" applyAlignment="1">
      <alignment horizontal="right"/>
    </xf>
    <xf numFmtId="0" fontId="68" fillId="0" borderId="11" xfId="33" applyFont="1" applyBorder="1"/>
    <xf numFmtId="37" fontId="68" fillId="0" borderId="11" xfId="33" applyNumberFormat="1" applyFont="1" applyBorder="1"/>
    <xf numFmtId="37" fontId="68" fillId="0" borderId="0" xfId="33" applyNumberFormat="1" applyFont="1" applyAlignment="1">
      <alignment wrapText="1"/>
    </xf>
    <xf numFmtId="37" fontId="68" fillId="0" borderId="0" xfId="25" quotePrefix="1" applyNumberFormat="1" applyFont="1"/>
    <xf numFmtId="3" fontId="90" fillId="0" borderId="3" xfId="25" applyFont="1" applyBorder="1"/>
    <xf numFmtId="3" fontId="90" fillId="0" borderId="10" xfId="25" applyFont="1" applyBorder="1"/>
    <xf numFmtId="174" fontId="76" fillId="3" borderId="16" xfId="11" applyNumberFormat="1" applyFont="1" applyFill="1" applyBorder="1" applyAlignment="1">
      <alignment horizontal="right" vertical="center" wrapText="1"/>
    </xf>
    <xf numFmtId="174" fontId="13" fillId="3" borderId="0" xfId="22" applyNumberFormat="1" applyFont="1" applyFill="1" applyBorder="1" applyAlignment="1">
      <alignment horizontal="left" wrapText="1"/>
    </xf>
    <xf numFmtId="164" fontId="27" fillId="0" borderId="0" xfId="22" applyFont="1" applyAlignment="1">
      <alignment horizontal="right" vertical="center" wrapText="1"/>
    </xf>
    <xf numFmtId="164" fontId="27" fillId="0" borderId="3" xfId="22" applyFont="1" applyBorder="1" applyAlignment="1">
      <alignment horizontal="right" vertical="center" wrapText="1"/>
    </xf>
    <xf numFmtId="0" fontId="0" fillId="0" borderId="0" xfId="0"/>
    <xf numFmtId="0" fontId="93" fillId="0" borderId="0" xfId="32" applyFont="1" applyFill="1" applyAlignment="1" applyProtection="1">
      <alignment wrapText="1"/>
    </xf>
    <xf numFmtId="0" fontId="43" fillId="3" borderId="0" xfId="0" applyFont="1" applyFill="1" applyAlignment="1">
      <alignment wrapText="1"/>
    </xf>
    <xf numFmtId="0" fontId="43" fillId="3" borderId="2" xfId="0" applyFont="1" applyFill="1" applyBorder="1" applyAlignment="1">
      <alignment wrapText="1"/>
    </xf>
    <xf numFmtId="0" fontId="45" fillId="0" borderId="1" xfId="0" applyFont="1" applyBorder="1" applyAlignment="1">
      <alignment horizontal="left" vertical="center" wrapText="1"/>
    </xf>
    <xf numFmtId="0" fontId="4" fillId="0" borderId="0" xfId="0" applyFont="1" applyBorder="1" applyAlignment="1">
      <alignment horizontal="center"/>
    </xf>
    <xf numFmtId="0" fontId="22" fillId="3" borderId="0" xfId="0" applyFont="1" applyFill="1" applyAlignment="1">
      <alignment vertical="center" wrapText="1"/>
    </xf>
    <xf numFmtId="0" fontId="22" fillId="3" borderId="2" xfId="0" applyFont="1" applyFill="1" applyBorder="1" applyAlignment="1">
      <alignment vertical="center" wrapText="1"/>
    </xf>
    <xf numFmtId="0" fontId="25" fillId="3" borderId="1" xfId="0" applyFont="1" applyFill="1" applyBorder="1" applyAlignment="1">
      <alignment vertical="center" wrapText="1"/>
    </xf>
    <xf numFmtId="166" fontId="25" fillId="0" borderId="0" xfId="0" applyNumberFormat="1" applyFont="1" applyAlignment="1">
      <alignment vertical="center" wrapText="1"/>
    </xf>
    <xf numFmtId="0" fontId="3" fillId="0" borderId="0" xfId="0" applyFont="1" applyAlignment="1">
      <alignment horizontal="center"/>
    </xf>
    <xf numFmtId="0" fontId="4" fillId="0" borderId="0" xfId="0" applyFont="1" applyAlignment="1">
      <alignment horizontal="center"/>
    </xf>
    <xf numFmtId="0" fontId="10" fillId="0" borderId="0" xfId="3" applyFont="1" applyAlignment="1">
      <alignment horizontal="center"/>
    </xf>
    <xf numFmtId="0" fontId="0" fillId="0" borderId="0" xfId="0"/>
    <xf numFmtId="0" fontId="59" fillId="0" borderId="0" xfId="0" applyFont="1" applyAlignment="1">
      <alignment horizontal="center"/>
    </xf>
    <xf numFmtId="0" fontId="4" fillId="0" borderId="4" xfId="0" applyFont="1" applyBorder="1" applyAlignment="1">
      <alignment horizontal="center"/>
    </xf>
    <xf numFmtId="3" fontId="9" fillId="3" borderId="0" xfId="11" applyFont="1" applyFill="1"/>
    <xf numFmtId="0" fontId="62" fillId="4" borderId="0" xfId="0" applyFont="1" applyFill="1" applyAlignment="1">
      <alignment horizontal="left" vertical="top" wrapText="1"/>
    </xf>
    <xf numFmtId="3" fontId="13" fillId="3" borderId="0" xfId="11" applyFont="1" applyFill="1" applyAlignment="1">
      <alignment horizontal="left" vertical="center" wrapText="1"/>
    </xf>
    <xf numFmtId="3" fontId="13" fillId="3" borderId="0" xfId="11" applyFont="1" applyFill="1"/>
    <xf numFmtId="3" fontId="13" fillId="0" borderId="0" xfId="11" applyFont="1"/>
    <xf numFmtId="3" fontId="64" fillId="3" borderId="0" xfId="11" applyFont="1" applyFill="1"/>
    <xf numFmtId="3" fontId="9" fillId="3" borderId="0" xfId="11" applyFont="1" applyFill="1" applyAlignment="1">
      <alignment horizontal="left" vertical="top" wrapText="1"/>
    </xf>
    <xf numFmtId="164" fontId="0" fillId="0" borderId="0" xfId="0" applyNumberFormat="1"/>
  </cellXfs>
  <cellStyles count="34">
    <cellStyle name="Comma" xfId="22" builtinId="3"/>
    <cellStyle name="Comma 10" xfId="9" xr:uid="{68A25FBF-5E38-49C0-846F-418806B0136C}"/>
    <cellStyle name="Comma 2" xfId="16" xr:uid="{98448D2D-C80C-48BD-897F-0957BF38062B}"/>
    <cellStyle name="Comma 3" xfId="20" xr:uid="{B5AC0958-2089-4A1B-87D4-69034CBE8586}"/>
    <cellStyle name="Comma 4" xfId="21" xr:uid="{3423655C-9C62-4631-B024-B959D9079AED}"/>
    <cellStyle name="Comma 5" xfId="23" xr:uid="{304D96AA-6B31-480A-8373-775CFCA8AE26}"/>
    <cellStyle name="Comma 8" xfId="29" xr:uid="{CC13CCEA-1F48-4667-BB5C-584C59E8402C}"/>
    <cellStyle name="Currency 2" xfId="10" xr:uid="{AFB774D7-B4B8-44FE-B3F0-C766FFF35518}"/>
    <cellStyle name="Hyperlink" xfId="32" builtinId="8"/>
    <cellStyle name="Hyperlink 2" xfId="24" xr:uid="{ADF4C972-69AE-4F28-B106-8C3EAB30CF4B}"/>
    <cellStyle name="Normal" xfId="0" builtinId="0"/>
    <cellStyle name="Normal 15" xfId="15" xr:uid="{0E8CA0BB-02EA-43DD-A7CE-1A4C5D2C6A0F}"/>
    <cellStyle name="Normal 18 2" xfId="7" xr:uid="{F6CAE094-FA1C-4CFA-97F8-5F41CBFAF9D5}"/>
    <cellStyle name="Normal 2 2" xfId="8" xr:uid="{9685D515-F15B-4D41-8EA0-BF4A97F3084A}"/>
    <cellStyle name="Normal 3" xfId="3" xr:uid="{90367CC9-D9D3-47F8-ADA1-226D40FD2D81}"/>
    <cellStyle name="Normal 3 10" xfId="30" xr:uid="{87246087-C8D1-4D95-9BC9-1D4CCC2B17E1}"/>
    <cellStyle name="Normal 3 2" xfId="11" xr:uid="{6801A4F3-AE65-4F11-AAC4-A5EEB960EF15}"/>
    <cellStyle name="Normal 3 2 2" xfId="12" xr:uid="{F51FD752-5B79-4687-864D-65CCAEDE74C2}"/>
    <cellStyle name="Normal 32 2" xfId="4" xr:uid="{862C9442-4536-4271-A94A-A65C14478B2C}"/>
    <cellStyle name="Normal 32 2 2" xfId="31" xr:uid="{E3AA6706-0AC5-45D6-9D32-6904066DCB69}"/>
    <cellStyle name="Normal 32 2 3" xfId="2" xr:uid="{7E9F61BF-5E06-432B-92E6-B298FAB676A3}"/>
    <cellStyle name="Normal 39" xfId="28" xr:uid="{4838316D-6FA5-4FF4-B1BB-4E044CF0336D}"/>
    <cellStyle name="Normal 4" xfId="5" xr:uid="{6332DC57-3DF5-4D3F-AA92-7FACC65829A5}"/>
    <cellStyle name="Normal 5" xfId="13" xr:uid="{7AA94BFC-CEBE-4FE6-9DED-09764EAFDC43}"/>
    <cellStyle name="Normal 5 2" xfId="19" xr:uid="{EB3746A3-7F6C-43C8-81B5-72416EB3A86C}"/>
    <cellStyle name="Normal 6 2" xfId="14" xr:uid="{E649D696-7BCB-4CE1-A76C-9B653656291E}"/>
    <cellStyle name="Normal 9" xfId="6" xr:uid="{E66AEC6E-5164-4D3B-AFD9-DC9157448CDF}"/>
    <cellStyle name="Normal_1105614_1" xfId="33" xr:uid="{0631ACA3-B375-44EB-A082-F7E382F13E43}"/>
    <cellStyle name="Normal_Fiscal Outlook Tables and Figures" xfId="25" xr:uid="{A20F12F8-45B4-4E72-B14E-A8BC30769E8D}"/>
    <cellStyle name="Normal_New fiscal indicator table" xfId="26" xr:uid="{A64185C4-FDDB-43DD-923D-A8146F3A5F4B}"/>
    <cellStyle name="Percent" xfId="1" builtinId="5"/>
    <cellStyle name="Percent 10" xfId="18" xr:uid="{0E8620AA-29B7-4A96-8813-09E20554B88D}"/>
    <cellStyle name="Percent 2" xfId="27" xr:uid="{957F965D-E179-4E7E-A588-F08494F6B18A}"/>
    <cellStyle name="Percent 2 2" xfId="17" xr:uid="{8848FCE3-4EBC-4BC7-A4A0-F551E55BDBF9}"/>
  </cellStyles>
  <dxfs count="0"/>
  <tableStyles count="0" defaultTableStyle="TableStyleMedium2" defaultPivotStyle="PivotStyleLight16"/>
  <colors>
    <mruColors>
      <color rgb="FF0083AC"/>
      <color rgb="FF67A854"/>
      <color rgb="FF3E403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chartsheet" Target="chartsheets/sheet12.xml"/><Relationship Id="rId21" Type="http://schemas.openxmlformats.org/officeDocument/2006/relationships/worksheet" Target="worksheets/sheet12.xml"/><Relationship Id="rId42" Type="http://schemas.openxmlformats.org/officeDocument/2006/relationships/worksheet" Target="worksheets/sheet23.xml"/><Relationship Id="rId47" Type="http://schemas.openxmlformats.org/officeDocument/2006/relationships/chartsheet" Target="chartsheets/sheet22.xml"/><Relationship Id="rId63" Type="http://schemas.openxmlformats.org/officeDocument/2006/relationships/chartsheet" Target="chartsheets/sheet30.xml"/><Relationship Id="rId68" Type="http://schemas.openxmlformats.org/officeDocument/2006/relationships/worksheet" Target="worksheets/sheet36.xml"/><Relationship Id="rId84" Type="http://schemas.openxmlformats.org/officeDocument/2006/relationships/worksheet" Target="worksheets/sheet47.xml"/><Relationship Id="rId89" Type="http://schemas.openxmlformats.org/officeDocument/2006/relationships/worksheet" Target="worksheets/sheet52.xml"/><Relationship Id="rId16" Type="http://schemas.openxmlformats.org/officeDocument/2006/relationships/chartsheet" Target="chartsheets/sheet7.xml"/><Relationship Id="rId11" Type="http://schemas.openxmlformats.org/officeDocument/2006/relationships/worksheet" Target="worksheets/sheet7.xml"/><Relationship Id="rId32" Type="http://schemas.openxmlformats.org/officeDocument/2006/relationships/chartsheet" Target="chartsheets/sheet15.xml"/><Relationship Id="rId37" Type="http://schemas.openxmlformats.org/officeDocument/2006/relationships/chartsheet" Target="chartsheets/sheet17.xml"/><Relationship Id="rId53" Type="http://schemas.openxmlformats.org/officeDocument/2006/relationships/chartsheet" Target="chartsheets/sheet25.xml"/><Relationship Id="rId58" Type="http://schemas.openxmlformats.org/officeDocument/2006/relationships/worksheet" Target="worksheets/sheet31.xml"/><Relationship Id="rId74" Type="http://schemas.openxmlformats.org/officeDocument/2006/relationships/worksheet" Target="worksheets/sheet39.xml"/><Relationship Id="rId79" Type="http://schemas.openxmlformats.org/officeDocument/2006/relationships/worksheet" Target="worksheets/sheet42.xml"/><Relationship Id="rId102" Type="http://schemas.openxmlformats.org/officeDocument/2006/relationships/calcChain" Target="calcChain.xml"/><Relationship Id="rId5" Type="http://schemas.openxmlformats.org/officeDocument/2006/relationships/chartsheet" Target="chartsheets/sheet2.xml"/><Relationship Id="rId90" Type="http://schemas.openxmlformats.org/officeDocument/2006/relationships/worksheet" Target="worksheets/sheet53.xml"/><Relationship Id="rId95" Type="http://schemas.openxmlformats.org/officeDocument/2006/relationships/worksheet" Target="worksheets/sheet58.xml"/><Relationship Id="rId22" Type="http://schemas.openxmlformats.org/officeDocument/2006/relationships/chartsheet" Target="chartsheets/sheet10.xml"/><Relationship Id="rId27" Type="http://schemas.openxmlformats.org/officeDocument/2006/relationships/worksheet" Target="worksheets/sheet15.xml"/><Relationship Id="rId43" Type="http://schemas.openxmlformats.org/officeDocument/2006/relationships/chartsheet" Target="chartsheets/sheet20.xml"/><Relationship Id="rId48" Type="http://schemas.openxmlformats.org/officeDocument/2006/relationships/worksheet" Target="worksheets/sheet26.xml"/><Relationship Id="rId64" Type="http://schemas.openxmlformats.org/officeDocument/2006/relationships/worksheet" Target="worksheets/sheet34.xml"/><Relationship Id="rId69" Type="http://schemas.openxmlformats.org/officeDocument/2006/relationships/chartsheet" Target="chartsheets/sheet33.xml"/><Relationship Id="rId80" Type="http://schemas.openxmlformats.org/officeDocument/2006/relationships/worksheet" Target="worksheets/sheet43.xml"/><Relationship Id="rId85" Type="http://schemas.openxmlformats.org/officeDocument/2006/relationships/worksheet" Target="worksheets/sheet48.xml"/><Relationship Id="rId12" Type="http://schemas.openxmlformats.org/officeDocument/2006/relationships/chartsheet" Target="chartsheets/sheet5.xml"/><Relationship Id="rId17" Type="http://schemas.openxmlformats.org/officeDocument/2006/relationships/worksheet" Target="worksheets/sheet10.xml"/><Relationship Id="rId25" Type="http://schemas.openxmlformats.org/officeDocument/2006/relationships/worksheet" Target="worksheets/sheet14.xml"/><Relationship Id="rId33" Type="http://schemas.openxmlformats.org/officeDocument/2006/relationships/worksheet" Target="worksheets/sheet18.xml"/><Relationship Id="rId38" Type="http://schemas.openxmlformats.org/officeDocument/2006/relationships/worksheet" Target="worksheets/sheet21.xml"/><Relationship Id="rId46" Type="http://schemas.openxmlformats.org/officeDocument/2006/relationships/worksheet" Target="worksheets/sheet25.xml"/><Relationship Id="rId59" Type="http://schemas.openxmlformats.org/officeDocument/2006/relationships/chartsheet" Target="chartsheets/sheet28.xml"/><Relationship Id="rId67" Type="http://schemas.openxmlformats.org/officeDocument/2006/relationships/chartsheet" Target="chartsheets/sheet32.xml"/><Relationship Id="rId20" Type="http://schemas.openxmlformats.org/officeDocument/2006/relationships/chartsheet" Target="chartsheets/sheet9.xml"/><Relationship Id="rId41" Type="http://schemas.openxmlformats.org/officeDocument/2006/relationships/chartsheet" Target="chartsheets/sheet19.xml"/><Relationship Id="rId54" Type="http://schemas.openxmlformats.org/officeDocument/2006/relationships/worksheet" Target="worksheets/sheet29.xml"/><Relationship Id="rId62" Type="http://schemas.openxmlformats.org/officeDocument/2006/relationships/worksheet" Target="worksheets/sheet33.xml"/><Relationship Id="rId70" Type="http://schemas.openxmlformats.org/officeDocument/2006/relationships/worksheet" Target="worksheets/sheet37.xml"/><Relationship Id="rId75" Type="http://schemas.openxmlformats.org/officeDocument/2006/relationships/chartsheet" Target="chartsheets/sheet36.xml"/><Relationship Id="rId83" Type="http://schemas.openxmlformats.org/officeDocument/2006/relationships/worksheet" Target="worksheets/sheet46.xml"/><Relationship Id="rId88" Type="http://schemas.openxmlformats.org/officeDocument/2006/relationships/worksheet" Target="worksheets/sheet51.xml"/><Relationship Id="rId91" Type="http://schemas.openxmlformats.org/officeDocument/2006/relationships/worksheet" Target="worksheets/sheet54.xml"/><Relationship Id="rId96" Type="http://schemas.openxmlformats.org/officeDocument/2006/relationships/worksheet" Target="worksheets/sheet59.xml"/><Relationship Id="rId1" Type="http://schemas.openxmlformats.org/officeDocument/2006/relationships/worksheet" Target="worksheets/sheet1.xml"/><Relationship Id="rId6" Type="http://schemas.openxmlformats.org/officeDocument/2006/relationships/worksheet" Target="worksheets/sheet4.xml"/><Relationship Id="rId15" Type="http://schemas.openxmlformats.org/officeDocument/2006/relationships/worksheet" Target="worksheets/sheet9.xml"/><Relationship Id="rId23" Type="http://schemas.openxmlformats.org/officeDocument/2006/relationships/worksheet" Target="worksheets/sheet13.xml"/><Relationship Id="rId28" Type="http://schemas.openxmlformats.org/officeDocument/2006/relationships/chartsheet" Target="chartsheets/sheet13.xml"/><Relationship Id="rId36" Type="http://schemas.openxmlformats.org/officeDocument/2006/relationships/worksheet" Target="worksheets/sheet20.xml"/><Relationship Id="rId49" Type="http://schemas.openxmlformats.org/officeDocument/2006/relationships/chartsheet" Target="chartsheets/sheet23.xml"/><Relationship Id="rId57" Type="http://schemas.openxmlformats.org/officeDocument/2006/relationships/chartsheet" Target="chartsheets/sheet27.xml"/><Relationship Id="rId10" Type="http://schemas.openxmlformats.org/officeDocument/2006/relationships/chartsheet" Target="chartsheets/sheet4.xml"/><Relationship Id="rId31" Type="http://schemas.openxmlformats.org/officeDocument/2006/relationships/worksheet" Target="worksheets/sheet17.xml"/><Relationship Id="rId44" Type="http://schemas.openxmlformats.org/officeDocument/2006/relationships/worksheet" Target="worksheets/sheet24.xml"/><Relationship Id="rId52" Type="http://schemas.openxmlformats.org/officeDocument/2006/relationships/worksheet" Target="worksheets/sheet28.xml"/><Relationship Id="rId60" Type="http://schemas.openxmlformats.org/officeDocument/2006/relationships/worksheet" Target="worksheets/sheet32.xml"/><Relationship Id="rId65" Type="http://schemas.openxmlformats.org/officeDocument/2006/relationships/chartsheet" Target="chartsheets/sheet31.xml"/><Relationship Id="rId73" Type="http://schemas.openxmlformats.org/officeDocument/2006/relationships/chartsheet" Target="chartsheets/sheet35.xml"/><Relationship Id="rId78" Type="http://schemas.openxmlformats.org/officeDocument/2006/relationships/worksheet" Target="worksheets/sheet41.xml"/><Relationship Id="rId81" Type="http://schemas.openxmlformats.org/officeDocument/2006/relationships/worksheet" Target="worksheets/sheet44.xml"/><Relationship Id="rId86" Type="http://schemas.openxmlformats.org/officeDocument/2006/relationships/worksheet" Target="worksheets/sheet49.xml"/><Relationship Id="rId94" Type="http://schemas.openxmlformats.org/officeDocument/2006/relationships/worksheet" Target="worksheets/sheet57.xml"/><Relationship Id="rId99" Type="http://schemas.openxmlformats.org/officeDocument/2006/relationships/styles" Target="styles.xml"/><Relationship Id="rId101" Type="http://schemas.openxmlformats.org/officeDocument/2006/relationships/sheetMetadata" Target="metadata.xml"/><Relationship Id="rId4" Type="http://schemas.openxmlformats.org/officeDocument/2006/relationships/chartsheet" Target="chartsheets/sheet1.xml"/><Relationship Id="rId9" Type="http://schemas.openxmlformats.org/officeDocument/2006/relationships/worksheet" Target="worksheets/sheet6.xml"/><Relationship Id="rId13" Type="http://schemas.openxmlformats.org/officeDocument/2006/relationships/worksheet" Target="worksheets/sheet8.xml"/><Relationship Id="rId18" Type="http://schemas.openxmlformats.org/officeDocument/2006/relationships/chartsheet" Target="chartsheets/sheet8.xml"/><Relationship Id="rId39" Type="http://schemas.openxmlformats.org/officeDocument/2006/relationships/chartsheet" Target="chartsheets/sheet18.xml"/><Relationship Id="rId34" Type="http://schemas.openxmlformats.org/officeDocument/2006/relationships/chartsheet" Target="chartsheets/sheet16.xml"/><Relationship Id="rId50" Type="http://schemas.openxmlformats.org/officeDocument/2006/relationships/worksheet" Target="worksheets/sheet27.xml"/><Relationship Id="rId55" Type="http://schemas.openxmlformats.org/officeDocument/2006/relationships/chartsheet" Target="chartsheets/sheet26.xml"/><Relationship Id="rId76" Type="http://schemas.openxmlformats.org/officeDocument/2006/relationships/worksheet" Target="worksheets/sheet40.xml"/><Relationship Id="rId97" Type="http://schemas.openxmlformats.org/officeDocument/2006/relationships/externalLink" Target="externalLinks/externalLink1.xml"/><Relationship Id="rId7" Type="http://schemas.openxmlformats.org/officeDocument/2006/relationships/chartsheet" Target="chartsheets/sheet3.xml"/><Relationship Id="rId71" Type="http://schemas.openxmlformats.org/officeDocument/2006/relationships/chartsheet" Target="chartsheets/sheet34.xml"/><Relationship Id="rId92" Type="http://schemas.openxmlformats.org/officeDocument/2006/relationships/worksheet" Target="worksheets/sheet55.xml"/><Relationship Id="rId2" Type="http://schemas.openxmlformats.org/officeDocument/2006/relationships/worksheet" Target="worksheets/sheet2.xml"/><Relationship Id="rId29" Type="http://schemas.openxmlformats.org/officeDocument/2006/relationships/worksheet" Target="worksheets/sheet16.xml"/><Relationship Id="rId24" Type="http://schemas.openxmlformats.org/officeDocument/2006/relationships/chartsheet" Target="chartsheets/sheet11.xml"/><Relationship Id="rId40" Type="http://schemas.openxmlformats.org/officeDocument/2006/relationships/worksheet" Target="worksheets/sheet22.xml"/><Relationship Id="rId45" Type="http://schemas.openxmlformats.org/officeDocument/2006/relationships/chartsheet" Target="chartsheets/sheet21.xml"/><Relationship Id="rId66" Type="http://schemas.openxmlformats.org/officeDocument/2006/relationships/worksheet" Target="worksheets/sheet35.xml"/><Relationship Id="rId87" Type="http://schemas.openxmlformats.org/officeDocument/2006/relationships/worksheet" Target="worksheets/sheet50.xml"/><Relationship Id="rId61" Type="http://schemas.openxmlformats.org/officeDocument/2006/relationships/chartsheet" Target="chartsheets/sheet29.xml"/><Relationship Id="rId82" Type="http://schemas.openxmlformats.org/officeDocument/2006/relationships/worksheet" Target="worksheets/sheet45.xml"/><Relationship Id="rId19" Type="http://schemas.openxmlformats.org/officeDocument/2006/relationships/worksheet" Target="worksheets/sheet11.xml"/><Relationship Id="rId14" Type="http://schemas.openxmlformats.org/officeDocument/2006/relationships/chartsheet" Target="chartsheets/sheet6.xml"/><Relationship Id="rId30" Type="http://schemas.openxmlformats.org/officeDocument/2006/relationships/chartsheet" Target="chartsheets/sheet14.xml"/><Relationship Id="rId35" Type="http://schemas.openxmlformats.org/officeDocument/2006/relationships/worksheet" Target="worksheets/sheet19.xml"/><Relationship Id="rId56" Type="http://schemas.openxmlformats.org/officeDocument/2006/relationships/worksheet" Target="worksheets/sheet30.xml"/><Relationship Id="rId77" Type="http://schemas.openxmlformats.org/officeDocument/2006/relationships/chartsheet" Target="chartsheets/sheet37.xml"/><Relationship Id="rId100" Type="http://schemas.openxmlformats.org/officeDocument/2006/relationships/sharedStrings" Target="sharedStrings.xml"/><Relationship Id="rId8" Type="http://schemas.openxmlformats.org/officeDocument/2006/relationships/worksheet" Target="worksheets/sheet5.xml"/><Relationship Id="rId51" Type="http://schemas.openxmlformats.org/officeDocument/2006/relationships/chartsheet" Target="chartsheets/sheet24.xml"/><Relationship Id="rId72" Type="http://schemas.openxmlformats.org/officeDocument/2006/relationships/worksheet" Target="worksheets/sheet38.xml"/><Relationship Id="rId93" Type="http://schemas.openxmlformats.org/officeDocument/2006/relationships/worksheet" Target="worksheets/sheet56.xml"/><Relationship Id="rId98" Type="http://schemas.openxmlformats.org/officeDocument/2006/relationships/theme" Target="theme/theme1.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3.xml"/><Relationship Id="rId1" Type="http://schemas.microsoft.com/office/2011/relationships/chartStyle" Target="style3.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4.xml"/><Relationship Id="rId1" Type="http://schemas.microsoft.com/office/2011/relationships/chartStyle" Target="style4.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3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6.xml"/><Relationship Id="rId1" Type="http://schemas.microsoft.com/office/2011/relationships/chartStyle" Target="style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7.xml"/><Relationship Id="rId1" Type="http://schemas.microsoft.com/office/2011/relationships/chartStyle" Target="style7.xml"/></Relationships>
</file>

<file path=xl/charts/_rels/chart3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555640775701731E-2"/>
          <c:y val="0.12105216122179174"/>
          <c:w val="0.86693317471924691"/>
          <c:h val="0.66755682545336081"/>
        </c:manualLayout>
      </c:layout>
      <c:barChart>
        <c:barDir val="col"/>
        <c:grouping val="clustered"/>
        <c:varyColors val="0"/>
        <c:ser>
          <c:idx val="0"/>
          <c:order val="0"/>
          <c:tx>
            <c:strRef>
              <c:f>'Data 1'!$C$5</c:f>
              <c:strCache>
                <c:ptCount val="1"/>
                <c:pt idx="0">
                  <c:v>Total Crown OBEGAL</c:v>
                </c:pt>
              </c:strCache>
            </c:strRef>
          </c:tx>
          <c:spPr>
            <a:solidFill>
              <a:srgbClr val="0083AC"/>
            </a:solidFill>
            <a:ln>
              <a:noFill/>
            </a:ln>
            <a:effectLst/>
          </c:spPr>
          <c:invertIfNegative val="0"/>
          <c:cat>
            <c:numRef>
              <c:f>'Data 1'!$B$6:$B$15</c:f>
              <c:numCache>
                <c:formatCode>0</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'Data 1'!$C$6:$C$15</c:f>
              <c:numCache>
                <c:formatCode>0.0</c:formatCode>
                <c:ptCount val="10"/>
                <c:pt idx="0">
                  <c:v>7.4</c:v>
                </c:pt>
                <c:pt idx="1">
                  <c:v>-23.1</c:v>
                </c:pt>
                <c:pt idx="2">
                  <c:v>-4.5999999999999996</c:v>
                </c:pt>
                <c:pt idx="3">
                  <c:v>-9.6999999999999993</c:v>
                </c:pt>
                <c:pt idx="4">
                  <c:v>-9.4</c:v>
                </c:pt>
                <c:pt idx="5">
                  <c:v>-11.1</c:v>
                </c:pt>
                <c:pt idx="6">
                  <c:v>-13.4</c:v>
                </c:pt>
                <c:pt idx="7">
                  <c:v>-8.5</c:v>
                </c:pt>
                <c:pt idx="8">
                  <c:v>-3.1</c:v>
                </c:pt>
                <c:pt idx="9">
                  <c:v>1.5</c:v>
                </c:pt>
              </c:numCache>
            </c:numRef>
          </c:val>
          <c:extLst>
            <c:ext xmlns:c16="http://schemas.microsoft.com/office/drawing/2014/chart" uri="{C3380CC4-5D6E-409C-BE32-E72D297353CC}">
              <c16:uniqueId val="{00000000-6C32-4B30-9B1C-4DB4C0B5A6DC}"/>
            </c:ext>
          </c:extLst>
        </c:ser>
        <c:dLbls>
          <c:showLegendKey val="0"/>
          <c:showVal val="0"/>
          <c:showCatName val="0"/>
          <c:showSerName val="0"/>
          <c:showPercent val="0"/>
          <c:showBubbleSize val="0"/>
        </c:dLbls>
        <c:gapWidth val="150"/>
        <c:axId val="1106004432"/>
        <c:axId val="1106000496"/>
      </c:barChart>
      <c:lineChart>
        <c:grouping val="standard"/>
        <c:varyColors val="0"/>
        <c:ser>
          <c:idx val="1"/>
          <c:order val="1"/>
          <c:tx>
            <c:strRef>
              <c:f>'Data 1'!$D$5</c:f>
              <c:strCache>
                <c:ptCount val="1"/>
                <c:pt idx="0">
                  <c:v>Net core Crown debt (RHS)</c:v>
                </c:pt>
              </c:strCache>
            </c:strRef>
          </c:tx>
          <c:spPr>
            <a:ln w="38100" cap="rnd">
              <a:solidFill>
                <a:schemeClr val="tx1"/>
              </a:solidFill>
              <a:round/>
            </a:ln>
            <a:effectLst/>
          </c:spPr>
          <c:marker>
            <c:symbol val="none"/>
          </c:marker>
          <c:cat>
            <c:numRef>
              <c:f>'Data 1'!$B$6:$B$15</c:f>
              <c:numCache>
                <c:formatCode>0</c:formatCode>
                <c:ptCount val="10"/>
                <c:pt idx="0">
                  <c:v>2019</c:v>
                </c:pt>
                <c:pt idx="1">
                  <c:v>2020</c:v>
                </c:pt>
                <c:pt idx="2">
                  <c:v>2021</c:v>
                </c:pt>
                <c:pt idx="3">
                  <c:v>2022</c:v>
                </c:pt>
                <c:pt idx="4">
                  <c:v>2023</c:v>
                </c:pt>
                <c:pt idx="5">
                  <c:v>2024</c:v>
                </c:pt>
                <c:pt idx="6">
                  <c:v>2025</c:v>
                </c:pt>
                <c:pt idx="7">
                  <c:v>2026</c:v>
                </c:pt>
                <c:pt idx="8">
                  <c:v>2027</c:v>
                </c:pt>
                <c:pt idx="9">
                  <c:v>2028</c:v>
                </c:pt>
              </c:numCache>
            </c:numRef>
          </c:cat>
          <c:val>
            <c:numRef>
              <c:f>'Data 1'!$D$6:$D$15</c:f>
              <c:numCache>
                <c:formatCode>0.0</c:formatCode>
                <c:ptCount val="10"/>
                <c:pt idx="0">
                  <c:v>18.600000000000001</c:v>
                </c:pt>
                <c:pt idx="1">
                  <c:v>26.3</c:v>
                </c:pt>
                <c:pt idx="2">
                  <c:v>29.8</c:v>
                </c:pt>
                <c:pt idx="3">
                  <c:v>35.4</c:v>
                </c:pt>
                <c:pt idx="4">
                  <c:v>39.299999999999997</c:v>
                </c:pt>
                <c:pt idx="5">
                  <c:v>43.1</c:v>
                </c:pt>
                <c:pt idx="6">
                  <c:v>43.5</c:v>
                </c:pt>
                <c:pt idx="7">
                  <c:v>43</c:v>
                </c:pt>
                <c:pt idx="8">
                  <c:v>43.3</c:v>
                </c:pt>
                <c:pt idx="9">
                  <c:v>41.8</c:v>
                </c:pt>
              </c:numCache>
            </c:numRef>
          </c:val>
          <c:smooth val="0"/>
          <c:extLst>
            <c:ext xmlns:c16="http://schemas.microsoft.com/office/drawing/2014/chart" uri="{C3380CC4-5D6E-409C-BE32-E72D297353CC}">
              <c16:uniqueId val="{00000001-6C32-4B30-9B1C-4DB4C0B5A6DC}"/>
            </c:ext>
          </c:extLst>
        </c:ser>
        <c:dLbls>
          <c:showLegendKey val="0"/>
          <c:showVal val="0"/>
          <c:showCatName val="0"/>
          <c:showSerName val="0"/>
          <c:showPercent val="0"/>
          <c:showBubbleSize val="0"/>
        </c:dLbls>
        <c:marker val="1"/>
        <c:smooth val="0"/>
        <c:axId val="1342320752"/>
        <c:axId val="954741888"/>
      </c:lineChart>
      <c:catAx>
        <c:axId val="1106004432"/>
        <c:scaling>
          <c:orientation val="minMax"/>
        </c:scaling>
        <c:delete val="0"/>
        <c:axPos val="b"/>
        <c:numFmt formatCode="0"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
                <a:ea typeface="+mn-ea"/>
                <a:cs typeface="+mn-cs"/>
              </a:defRPr>
            </a:pPr>
            <a:endParaRPr lang="en-US"/>
          </a:p>
        </c:txPr>
        <c:crossAx val="1106000496"/>
        <c:crosses val="autoZero"/>
        <c:auto val="1"/>
        <c:lblAlgn val="ctr"/>
        <c:lblOffset val="100"/>
        <c:noMultiLvlLbl val="0"/>
      </c:catAx>
      <c:valAx>
        <c:axId val="1106000496"/>
        <c:scaling>
          <c:orientation val="minMax"/>
        </c:scaling>
        <c:delete val="0"/>
        <c:axPos val="l"/>
        <c:majorGridlines>
          <c:spPr>
            <a:ln w="9525" cap="flat" cmpd="sng" algn="ctr">
              <a:solidFill>
                <a:schemeClr val="bg1">
                  <a:lumMod val="50000"/>
                </a:schemeClr>
              </a:solidFill>
              <a:round/>
            </a:ln>
            <a:effectLst/>
          </c:spPr>
        </c:majorGridlines>
        <c:numFmt formatCode="0" sourceLinked="0"/>
        <c:majorTickMark val="none"/>
        <c:minorTickMark val="none"/>
        <c:tickLblPos val="low"/>
        <c:spPr>
          <a:noFill/>
          <a:ln w="12700">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
                <a:ea typeface="+mn-ea"/>
                <a:cs typeface="+mn-cs"/>
              </a:defRPr>
            </a:pPr>
            <a:endParaRPr lang="en-US"/>
          </a:p>
        </c:txPr>
        <c:crossAx val="1106004432"/>
        <c:crossesAt val="6"/>
        <c:crossBetween val="between"/>
        <c:majorUnit val="10"/>
      </c:valAx>
      <c:valAx>
        <c:axId val="954741888"/>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
                <a:ea typeface="+mn-ea"/>
                <a:cs typeface="+mn-cs"/>
              </a:defRPr>
            </a:pPr>
            <a:endParaRPr lang="en-US"/>
          </a:p>
        </c:txPr>
        <c:crossAx val="1342320752"/>
        <c:crosses val="max"/>
        <c:crossBetween val="between"/>
        <c:majorUnit val="10"/>
      </c:valAx>
      <c:catAx>
        <c:axId val="1342320752"/>
        <c:scaling>
          <c:orientation val="minMax"/>
        </c:scaling>
        <c:delete val="1"/>
        <c:axPos val="b"/>
        <c:numFmt formatCode="0" sourceLinked="1"/>
        <c:majorTickMark val="out"/>
        <c:minorTickMark val="none"/>
        <c:tickLblPos val="nextTo"/>
        <c:crossAx val="954741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solidFill>
            <a:sysClr val="windowText" lastClr="000000"/>
          </a:solidFill>
          <a:latin typeface="Arial "/>
        </a:defRPr>
      </a:pPr>
      <a:endParaRPr lang="en-US"/>
    </a:p>
  </c:txPr>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68483747223903E-2"/>
          <c:y val="9.2143812212152731E-2"/>
          <c:w val="0.88458754963321895"/>
          <c:h val="0.69460506115980769"/>
        </c:manualLayout>
      </c:layout>
      <c:lineChart>
        <c:grouping val="standard"/>
        <c:varyColors val="0"/>
        <c:ser>
          <c:idx val="0"/>
          <c:order val="0"/>
          <c:tx>
            <c:strRef>
              <c:f>'Data 1.9'!$C$4</c:f>
              <c:strCache>
                <c:ptCount val="1"/>
                <c:pt idx="0">
                  <c:v>Australia</c:v>
                </c:pt>
              </c:strCache>
            </c:strRef>
          </c:tx>
          <c:spPr>
            <a:ln w="38100">
              <a:solidFill>
                <a:srgbClr val="0083AC"/>
              </a:solidFill>
              <a:prstDash val="solid"/>
            </a:ln>
          </c:spPr>
          <c:marker>
            <c:symbol val="none"/>
          </c:marker>
          <c:cat>
            <c:numRef>
              <c:f>'Data 1.9'!$B$5:$B$37</c:f>
              <c:numCache>
                <c:formatCode>mmm\-yy</c:formatCode>
                <c:ptCount val="33"/>
                <c:pt idx="0">
                  <c:v>42430</c:v>
                </c:pt>
                <c:pt idx="1">
                  <c:v>42522</c:v>
                </c:pt>
                <c:pt idx="2">
                  <c:v>42614</c:v>
                </c:pt>
                <c:pt idx="3">
                  <c:v>42705</c:v>
                </c:pt>
                <c:pt idx="4">
                  <c:v>42795</c:v>
                </c:pt>
                <c:pt idx="5">
                  <c:v>42887</c:v>
                </c:pt>
                <c:pt idx="6">
                  <c:v>42979</c:v>
                </c:pt>
                <c:pt idx="7">
                  <c:v>43070</c:v>
                </c:pt>
                <c:pt idx="8">
                  <c:v>43160</c:v>
                </c:pt>
                <c:pt idx="9">
                  <c:v>43252</c:v>
                </c:pt>
                <c:pt idx="10">
                  <c:v>43344</c:v>
                </c:pt>
                <c:pt idx="11">
                  <c:v>43435</c:v>
                </c:pt>
                <c:pt idx="12">
                  <c:v>43525</c:v>
                </c:pt>
                <c:pt idx="13">
                  <c:v>43617</c:v>
                </c:pt>
                <c:pt idx="14">
                  <c:v>43709</c:v>
                </c:pt>
                <c:pt idx="15">
                  <c:v>43800</c:v>
                </c:pt>
                <c:pt idx="16">
                  <c:v>43891</c:v>
                </c:pt>
                <c:pt idx="17">
                  <c:v>43983</c:v>
                </c:pt>
                <c:pt idx="18">
                  <c:v>44075</c:v>
                </c:pt>
                <c:pt idx="19">
                  <c:v>44166</c:v>
                </c:pt>
                <c:pt idx="20">
                  <c:v>44256</c:v>
                </c:pt>
                <c:pt idx="21">
                  <c:v>44348</c:v>
                </c:pt>
                <c:pt idx="22">
                  <c:v>44440</c:v>
                </c:pt>
                <c:pt idx="23">
                  <c:v>44531</c:v>
                </c:pt>
                <c:pt idx="24">
                  <c:v>44621</c:v>
                </c:pt>
                <c:pt idx="25">
                  <c:v>44713</c:v>
                </c:pt>
                <c:pt idx="26">
                  <c:v>44805</c:v>
                </c:pt>
                <c:pt idx="27">
                  <c:v>44896</c:v>
                </c:pt>
                <c:pt idx="28">
                  <c:v>44986</c:v>
                </c:pt>
                <c:pt idx="29">
                  <c:v>45078</c:v>
                </c:pt>
                <c:pt idx="30">
                  <c:v>45170</c:v>
                </c:pt>
                <c:pt idx="31">
                  <c:v>45261</c:v>
                </c:pt>
                <c:pt idx="32">
                  <c:v>45352</c:v>
                </c:pt>
              </c:numCache>
            </c:numRef>
          </c:cat>
          <c:val>
            <c:numRef>
              <c:f>'Data 1.9'!$C$5:$C$37</c:f>
              <c:numCache>
                <c:formatCode>0.0</c:formatCode>
                <c:ptCount val="33"/>
                <c:pt idx="0">
                  <c:v>1.3108614232209801</c:v>
                </c:pt>
                <c:pt idx="1">
                  <c:v>1.02325581395348</c:v>
                </c:pt>
                <c:pt idx="2">
                  <c:v>1.2962962962963001</c:v>
                </c:pt>
                <c:pt idx="3">
                  <c:v>1.4760147601475999</c:v>
                </c:pt>
                <c:pt idx="4">
                  <c:v>2.1256931608133001</c:v>
                </c:pt>
                <c:pt idx="5">
                  <c:v>1.9337016574585599</c:v>
                </c:pt>
                <c:pt idx="6">
                  <c:v>1.82815356489944</c:v>
                </c:pt>
                <c:pt idx="7">
                  <c:v>1.9090909090909001</c:v>
                </c:pt>
                <c:pt idx="8">
                  <c:v>1.9004524886877701</c:v>
                </c:pt>
                <c:pt idx="9">
                  <c:v>2.0776874435411101</c:v>
                </c:pt>
                <c:pt idx="10">
                  <c:v>1.8850987432674899</c:v>
                </c:pt>
                <c:pt idx="11">
                  <c:v>1.7841213202497801</c:v>
                </c:pt>
                <c:pt idx="12">
                  <c:v>1.33214920071047</c:v>
                </c:pt>
                <c:pt idx="13">
                  <c:v>1.5929203539823</c:v>
                </c:pt>
                <c:pt idx="14">
                  <c:v>1.67400881057269</c:v>
                </c:pt>
                <c:pt idx="15">
                  <c:v>1.8404907975460201</c:v>
                </c:pt>
                <c:pt idx="16">
                  <c:v>2.1910604732690602</c:v>
                </c:pt>
                <c:pt idx="17">
                  <c:v>-0.348432055749126</c:v>
                </c:pt>
                <c:pt idx="18">
                  <c:v>0.69324090121316495</c:v>
                </c:pt>
                <c:pt idx="19">
                  <c:v>0.86058519793459298</c:v>
                </c:pt>
                <c:pt idx="20">
                  <c:v>1.11492281303602</c:v>
                </c:pt>
                <c:pt idx="21">
                  <c:v>3.8461538461538298</c:v>
                </c:pt>
                <c:pt idx="22">
                  <c:v>3.0120481927710698</c:v>
                </c:pt>
                <c:pt idx="23">
                  <c:v>3.4982935153583501</c:v>
                </c:pt>
                <c:pt idx="24">
                  <c:v>5.08905852417303</c:v>
                </c:pt>
                <c:pt idx="25">
                  <c:v>6.14478114478114</c:v>
                </c:pt>
                <c:pt idx="26">
                  <c:v>7.2681704260651498</c:v>
                </c:pt>
                <c:pt idx="27">
                  <c:v>7.8318219291014097</c:v>
                </c:pt>
                <c:pt idx="28">
                  <c:v>7.0217917675544603</c:v>
                </c:pt>
                <c:pt idx="29">
                  <c:v>6.0269627279936504</c:v>
                </c:pt>
                <c:pt idx="30">
                  <c:v>5.37383177570094</c:v>
                </c:pt>
                <c:pt idx="31">
                  <c:v>4.0519877675840803</c:v>
                </c:pt>
                <c:pt idx="32">
                  <c:v>3.6199095022624501</c:v>
                </c:pt>
              </c:numCache>
            </c:numRef>
          </c:val>
          <c:smooth val="0"/>
          <c:extLst>
            <c:ext xmlns:c16="http://schemas.microsoft.com/office/drawing/2014/chart" uri="{C3380CC4-5D6E-409C-BE32-E72D297353CC}">
              <c16:uniqueId val="{00000000-2078-41D7-92AE-B50ABDEE0726}"/>
            </c:ext>
          </c:extLst>
        </c:ser>
        <c:ser>
          <c:idx val="1"/>
          <c:order val="1"/>
          <c:tx>
            <c:strRef>
              <c:f>'Data 1.9'!$D$4</c:f>
              <c:strCache>
                <c:ptCount val="1"/>
                <c:pt idx="0">
                  <c:v>Euro area</c:v>
                </c:pt>
              </c:strCache>
            </c:strRef>
          </c:tx>
          <c:spPr>
            <a:ln w="38100">
              <a:solidFill>
                <a:srgbClr val="67A854"/>
              </a:solidFill>
              <a:prstDash val="solid"/>
            </a:ln>
          </c:spPr>
          <c:marker>
            <c:symbol val="none"/>
          </c:marker>
          <c:cat>
            <c:numRef>
              <c:f>'Data 1.9'!$B$5:$B$37</c:f>
              <c:numCache>
                <c:formatCode>mmm\-yy</c:formatCode>
                <c:ptCount val="33"/>
                <c:pt idx="0">
                  <c:v>42430</c:v>
                </c:pt>
                <c:pt idx="1">
                  <c:v>42522</c:v>
                </c:pt>
                <c:pt idx="2">
                  <c:v>42614</c:v>
                </c:pt>
                <c:pt idx="3">
                  <c:v>42705</c:v>
                </c:pt>
                <c:pt idx="4">
                  <c:v>42795</c:v>
                </c:pt>
                <c:pt idx="5">
                  <c:v>42887</c:v>
                </c:pt>
                <c:pt idx="6">
                  <c:v>42979</c:v>
                </c:pt>
                <c:pt idx="7">
                  <c:v>43070</c:v>
                </c:pt>
                <c:pt idx="8">
                  <c:v>43160</c:v>
                </c:pt>
                <c:pt idx="9">
                  <c:v>43252</c:v>
                </c:pt>
                <c:pt idx="10">
                  <c:v>43344</c:v>
                </c:pt>
                <c:pt idx="11">
                  <c:v>43435</c:v>
                </c:pt>
                <c:pt idx="12">
                  <c:v>43525</c:v>
                </c:pt>
                <c:pt idx="13">
                  <c:v>43617</c:v>
                </c:pt>
                <c:pt idx="14">
                  <c:v>43709</c:v>
                </c:pt>
                <c:pt idx="15">
                  <c:v>43800</c:v>
                </c:pt>
                <c:pt idx="16">
                  <c:v>43891</c:v>
                </c:pt>
                <c:pt idx="17">
                  <c:v>43983</c:v>
                </c:pt>
                <c:pt idx="18">
                  <c:v>44075</c:v>
                </c:pt>
                <c:pt idx="19">
                  <c:v>44166</c:v>
                </c:pt>
                <c:pt idx="20">
                  <c:v>44256</c:v>
                </c:pt>
                <c:pt idx="21">
                  <c:v>44348</c:v>
                </c:pt>
                <c:pt idx="22">
                  <c:v>44440</c:v>
                </c:pt>
                <c:pt idx="23">
                  <c:v>44531</c:v>
                </c:pt>
                <c:pt idx="24">
                  <c:v>44621</c:v>
                </c:pt>
                <c:pt idx="25">
                  <c:v>44713</c:v>
                </c:pt>
                <c:pt idx="26">
                  <c:v>44805</c:v>
                </c:pt>
                <c:pt idx="27">
                  <c:v>44896</c:v>
                </c:pt>
                <c:pt idx="28">
                  <c:v>44986</c:v>
                </c:pt>
                <c:pt idx="29">
                  <c:v>45078</c:v>
                </c:pt>
                <c:pt idx="30">
                  <c:v>45170</c:v>
                </c:pt>
                <c:pt idx="31">
                  <c:v>45261</c:v>
                </c:pt>
                <c:pt idx="32">
                  <c:v>45352</c:v>
                </c:pt>
              </c:numCache>
            </c:numRef>
          </c:cat>
          <c:val>
            <c:numRef>
              <c:f>'Data 1.9'!$D$5:$D$37</c:f>
              <c:numCache>
                <c:formatCode>0.0</c:formatCode>
                <c:ptCount val="33"/>
                <c:pt idx="0">
                  <c:v>4.7123767208590003E-2</c:v>
                </c:pt>
                <c:pt idx="1">
                  <c:v>-0.115947790366399</c:v>
                </c:pt>
                <c:pt idx="2">
                  <c:v>0.256188448229965</c:v>
                </c:pt>
                <c:pt idx="3">
                  <c:v>0.72215381543478896</c:v>
                </c:pt>
                <c:pt idx="4">
                  <c:v>1.73602933755003</c:v>
                </c:pt>
                <c:pt idx="5">
                  <c:v>1.52233756757653</c:v>
                </c:pt>
                <c:pt idx="6">
                  <c:v>1.48010486841669</c:v>
                </c:pt>
                <c:pt idx="7">
                  <c:v>1.41743210202867</c:v>
                </c:pt>
                <c:pt idx="8">
                  <c:v>1.2665762756704999</c:v>
                </c:pt>
                <c:pt idx="9">
                  <c:v>1.71839268213001</c:v>
                </c:pt>
                <c:pt idx="10">
                  <c:v>2.11583112593609</c:v>
                </c:pt>
                <c:pt idx="11">
                  <c:v>1.9058478579573299</c:v>
                </c:pt>
                <c:pt idx="12">
                  <c:v>1.42381294494153</c:v>
                </c:pt>
                <c:pt idx="13">
                  <c:v>1.40030832476876</c:v>
                </c:pt>
                <c:pt idx="14">
                  <c:v>0.954332927688472</c:v>
                </c:pt>
                <c:pt idx="15">
                  <c:v>1.00383631713554</c:v>
                </c:pt>
                <c:pt idx="16">
                  <c:v>1.1140446905789101</c:v>
                </c:pt>
                <c:pt idx="17">
                  <c:v>0.22171544406435201</c:v>
                </c:pt>
                <c:pt idx="18">
                  <c:v>-3.4894048978550897E-2</c:v>
                </c:pt>
                <c:pt idx="19">
                  <c:v>-0.27853389884155899</c:v>
                </c:pt>
                <c:pt idx="20">
                  <c:v>1.0571901668577199</c:v>
                </c:pt>
                <c:pt idx="21">
                  <c:v>1.82984640667467</c:v>
                </c:pt>
                <c:pt idx="22">
                  <c:v>2.8305778567575302</c:v>
                </c:pt>
                <c:pt idx="23">
                  <c:v>4.6308639624198698</c:v>
                </c:pt>
                <c:pt idx="24">
                  <c:v>6.1475926392740199</c:v>
                </c:pt>
                <c:pt idx="25">
                  <c:v>8.06616802706308</c:v>
                </c:pt>
                <c:pt idx="26">
                  <c:v>9.3349791698811906</c:v>
                </c:pt>
                <c:pt idx="27">
                  <c:v>9.9742150765963906</c:v>
                </c:pt>
                <c:pt idx="28">
                  <c:v>8.01792976519131</c:v>
                </c:pt>
                <c:pt idx="29">
                  <c:v>6.19758759333717</c:v>
                </c:pt>
                <c:pt idx="30">
                  <c:v>4.9534292972057701</c:v>
                </c:pt>
                <c:pt idx="31">
                  <c:v>2.7418420544506699</c:v>
                </c:pt>
                <c:pt idx="32">
                  <c:v>2.5942618445641199</c:v>
                </c:pt>
              </c:numCache>
            </c:numRef>
          </c:val>
          <c:smooth val="0"/>
          <c:extLst>
            <c:ext xmlns:c16="http://schemas.microsoft.com/office/drawing/2014/chart" uri="{C3380CC4-5D6E-409C-BE32-E72D297353CC}">
              <c16:uniqueId val="{00000001-2078-41D7-92AE-B50ABDEE0726}"/>
            </c:ext>
          </c:extLst>
        </c:ser>
        <c:ser>
          <c:idx val="2"/>
          <c:order val="2"/>
          <c:tx>
            <c:strRef>
              <c:f>'Data 1.9'!$E$4</c:f>
              <c:strCache>
                <c:ptCount val="1"/>
                <c:pt idx="0">
                  <c:v>China</c:v>
                </c:pt>
              </c:strCache>
            </c:strRef>
          </c:tx>
          <c:spPr>
            <a:ln w="38100">
              <a:solidFill>
                <a:srgbClr val="3E403A"/>
              </a:solidFill>
              <a:prstDash val="solid"/>
            </a:ln>
          </c:spPr>
          <c:marker>
            <c:symbol val="none"/>
          </c:marker>
          <c:cat>
            <c:numRef>
              <c:f>'Data 1.9'!$B$5:$B$37</c:f>
              <c:numCache>
                <c:formatCode>mmm\-yy</c:formatCode>
                <c:ptCount val="33"/>
                <c:pt idx="0">
                  <c:v>42430</c:v>
                </c:pt>
                <c:pt idx="1">
                  <c:v>42522</c:v>
                </c:pt>
                <c:pt idx="2">
                  <c:v>42614</c:v>
                </c:pt>
                <c:pt idx="3">
                  <c:v>42705</c:v>
                </c:pt>
                <c:pt idx="4">
                  <c:v>42795</c:v>
                </c:pt>
                <c:pt idx="5">
                  <c:v>42887</c:v>
                </c:pt>
                <c:pt idx="6">
                  <c:v>42979</c:v>
                </c:pt>
                <c:pt idx="7">
                  <c:v>43070</c:v>
                </c:pt>
                <c:pt idx="8">
                  <c:v>43160</c:v>
                </c:pt>
                <c:pt idx="9">
                  <c:v>43252</c:v>
                </c:pt>
                <c:pt idx="10">
                  <c:v>43344</c:v>
                </c:pt>
                <c:pt idx="11">
                  <c:v>43435</c:v>
                </c:pt>
                <c:pt idx="12">
                  <c:v>43525</c:v>
                </c:pt>
                <c:pt idx="13">
                  <c:v>43617</c:v>
                </c:pt>
                <c:pt idx="14">
                  <c:v>43709</c:v>
                </c:pt>
                <c:pt idx="15">
                  <c:v>43800</c:v>
                </c:pt>
                <c:pt idx="16">
                  <c:v>43891</c:v>
                </c:pt>
                <c:pt idx="17">
                  <c:v>43983</c:v>
                </c:pt>
                <c:pt idx="18">
                  <c:v>44075</c:v>
                </c:pt>
                <c:pt idx="19">
                  <c:v>44166</c:v>
                </c:pt>
                <c:pt idx="20">
                  <c:v>44256</c:v>
                </c:pt>
                <c:pt idx="21">
                  <c:v>44348</c:v>
                </c:pt>
                <c:pt idx="22">
                  <c:v>44440</c:v>
                </c:pt>
                <c:pt idx="23">
                  <c:v>44531</c:v>
                </c:pt>
                <c:pt idx="24">
                  <c:v>44621</c:v>
                </c:pt>
                <c:pt idx="25">
                  <c:v>44713</c:v>
                </c:pt>
                <c:pt idx="26">
                  <c:v>44805</c:v>
                </c:pt>
                <c:pt idx="27">
                  <c:v>44896</c:v>
                </c:pt>
                <c:pt idx="28">
                  <c:v>44986</c:v>
                </c:pt>
                <c:pt idx="29">
                  <c:v>45078</c:v>
                </c:pt>
                <c:pt idx="30">
                  <c:v>45170</c:v>
                </c:pt>
                <c:pt idx="31">
                  <c:v>45261</c:v>
                </c:pt>
                <c:pt idx="32">
                  <c:v>45352</c:v>
                </c:pt>
              </c:numCache>
            </c:numRef>
          </c:cat>
          <c:val>
            <c:numRef>
              <c:f>'Data 1.9'!$E$5:$E$37</c:f>
              <c:numCache>
                <c:formatCode>0.0</c:formatCode>
                <c:ptCount val="33"/>
                <c:pt idx="0">
                  <c:v>2.1333333333333302</c:v>
                </c:pt>
                <c:pt idx="1">
                  <c:v>2.0666666666666602</c:v>
                </c:pt>
                <c:pt idx="2">
                  <c:v>1.6666666666666601</c:v>
                </c:pt>
                <c:pt idx="3">
                  <c:v>2.1666666666666599</c:v>
                </c:pt>
                <c:pt idx="4">
                  <c:v>1.4</c:v>
                </c:pt>
                <c:pt idx="5">
                  <c:v>1.4</c:v>
                </c:pt>
                <c:pt idx="6">
                  <c:v>1.6</c:v>
                </c:pt>
                <c:pt idx="7">
                  <c:v>1.8</c:v>
                </c:pt>
                <c:pt idx="8">
                  <c:v>2.1666666666666599</c:v>
                </c:pt>
                <c:pt idx="9">
                  <c:v>1.8333333333333299</c:v>
                </c:pt>
                <c:pt idx="10">
                  <c:v>2.2999999999999998</c:v>
                </c:pt>
                <c:pt idx="11">
                  <c:v>2.2000000000000002</c:v>
                </c:pt>
                <c:pt idx="12">
                  <c:v>1.8333333333333299</c:v>
                </c:pt>
                <c:pt idx="13">
                  <c:v>2.6333333333333302</c:v>
                </c:pt>
                <c:pt idx="14">
                  <c:v>2.86666666666666</c:v>
                </c:pt>
                <c:pt idx="15">
                  <c:v>4.2666666666666604</c:v>
                </c:pt>
                <c:pt idx="16">
                  <c:v>4.9666666666666597</c:v>
                </c:pt>
                <c:pt idx="17">
                  <c:v>2.7333333333333298</c:v>
                </c:pt>
                <c:pt idx="18">
                  <c:v>2.2666666666666599</c:v>
                </c:pt>
                <c:pt idx="19">
                  <c:v>6.6666666666666596E-2</c:v>
                </c:pt>
                <c:pt idx="20">
                  <c:v>-3.3333333333333298E-2</c:v>
                </c:pt>
                <c:pt idx="21">
                  <c:v>1.1000000000000001</c:v>
                </c:pt>
                <c:pt idx="22">
                  <c:v>0.83333333333333304</c:v>
                </c:pt>
                <c:pt idx="23">
                  <c:v>1.7666666666666599</c:v>
                </c:pt>
                <c:pt idx="24">
                  <c:v>1.1000000000000001</c:v>
                </c:pt>
                <c:pt idx="25">
                  <c:v>2.2333333333333298</c:v>
                </c:pt>
                <c:pt idx="26">
                  <c:v>2.6666666666666599</c:v>
                </c:pt>
                <c:pt idx="27">
                  <c:v>1.8333333333333299</c:v>
                </c:pt>
                <c:pt idx="28">
                  <c:v>1.2666666666666599</c:v>
                </c:pt>
                <c:pt idx="29">
                  <c:v>0.1</c:v>
                </c:pt>
                <c:pt idx="30">
                  <c:v>-6.6666666666666596E-2</c:v>
                </c:pt>
                <c:pt idx="31">
                  <c:v>-0.33333333333333298</c:v>
                </c:pt>
                <c:pt idx="32">
                  <c:v>-4.6259292692714802E-17</c:v>
                </c:pt>
              </c:numCache>
            </c:numRef>
          </c:val>
          <c:smooth val="0"/>
          <c:extLst>
            <c:ext xmlns:c16="http://schemas.microsoft.com/office/drawing/2014/chart" uri="{C3380CC4-5D6E-409C-BE32-E72D297353CC}">
              <c16:uniqueId val="{00000002-2078-41D7-92AE-B50ABDEE0726}"/>
            </c:ext>
          </c:extLst>
        </c:ser>
        <c:ser>
          <c:idx val="4"/>
          <c:order val="3"/>
          <c:tx>
            <c:strRef>
              <c:f>'Data 1.9'!$F$4</c:f>
              <c:strCache>
                <c:ptCount val="1"/>
                <c:pt idx="0">
                  <c:v>US </c:v>
                </c:pt>
              </c:strCache>
            </c:strRef>
          </c:tx>
          <c:spPr>
            <a:ln w="38100">
              <a:solidFill>
                <a:srgbClr val="00B5E4"/>
              </a:solidFill>
              <a:prstDash val="solid"/>
            </a:ln>
          </c:spPr>
          <c:marker>
            <c:symbol val="none"/>
          </c:marker>
          <c:cat>
            <c:numRef>
              <c:f>'Data 1.9'!$B$5:$B$37</c:f>
              <c:numCache>
                <c:formatCode>mmm\-yy</c:formatCode>
                <c:ptCount val="33"/>
                <c:pt idx="0">
                  <c:v>42430</c:v>
                </c:pt>
                <c:pt idx="1">
                  <c:v>42522</c:v>
                </c:pt>
                <c:pt idx="2">
                  <c:v>42614</c:v>
                </c:pt>
                <c:pt idx="3">
                  <c:v>42705</c:v>
                </c:pt>
                <c:pt idx="4">
                  <c:v>42795</c:v>
                </c:pt>
                <c:pt idx="5">
                  <c:v>42887</c:v>
                </c:pt>
                <c:pt idx="6">
                  <c:v>42979</c:v>
                </c:pt>
                <c:pt idx="7">
                  <c:v>43070</c:v>
                </c:pt>
                <c:pt idx="8">
                  <c:v>43160</c:v>
                </c:pt>
                <c:pt idx="9">
                  <c:v>43252</c:v>
                </c:pt>
                <c:pt idx="10">
                  <c:v>43344</c:v>
                </c:pt>
                <c:pt idx="11">
                  <c:v>43435</c:v>
                </c:pt>
                <c:pt idx="12">
                  <c:v>43525</c:v>
                </c:pt>
                <c:pt idx="13">
                  <c:v>43617</c:v>
                </c:pt>
                <c:pt idx="14">
                  <c:v>43709</c:v>
                </c:pt>
                <c:pt idx="15">
                  <c:v>43800</c:v>
                </c:pt>
                <c:pt idx="16">
                  <c:v>43891</c:v>
                </c:pt>
                <c:pt idx="17">
                  <c:v>43983</c:v>
                </c:pt>
                <c:pt idx="18">
                  <c:v>44075</c:v>
                </c:pt>
                <c:pt idx="19">
                  <c:v>44166</c:v>
                </c:pt>
                <c:pt idx="20">
                  <c:v>44256</c:v>
                </c:pt>
                <c:pt idx="21">
                  <c:v>44348</c:v>
                </c:pt>
                <c:pt idx="22">
                  <c:v>44440</c:v>
                </c:pt>
                <c:pt idx="23">
                  <c:v>44531</c:v>
                </c:pt>
                <c:pt idx="24">
                  <c:v>44621</c:v>
                </c:pt>
                <c:pt idx="25">
                  <c:v>44713</c:v>
                </c:pt>
                <c:pt idx="26">
                  <c:v>44805</c:v>
                </c:pt>
                <c:pt idx="27">
                  <c:v>44896</c:v>
                </c:pt>
                <c:pt idx="28">
                  <c:v>44986</c:v>
                </c:pt>
                <c:pt idx="29">
                  <c:v>45078</c:v>
                </c:pt>
                <c:pt idx="30">
                  <c:v>45170</c:v>
                </c:pt>
                <c:pt idx="31">
                  <c:v>45261</c:v>
                </c:pt>
                <c:pt idx="32">
                  <c:v>45352</c:v>
                </c:pt>
              </c:numCache>
            </c:numRef>
          </c:cat>
          <c:val>
            <c:numRef>
              <c:f>'Data 1.9'!$F$5:$F$37</c:f>
              <c:numCache>
                <c:formatCode>0.0</c:formatCode>
                <c:ptCount val="33"/>
                <c:pt idx="0">
                  <c:v>1.08026706484156</c:v>
                </c:pt>
                <c:pt idx="1">
                  <c:v>1.0470631463504101</c:v>
                </c:pt>
                <c:pt idx="2">
                  <c:v>1.11761538084946</c:v>
                </c:pt>
                <c:pt idx="3">
                  <c:v>1.80062076804941</c:v>
                </c:pt>
                <c:pt idx="4">
                  <c:v>2.5393205730742601</c:v>
                </c:pt>
                <c:pt idx="5">
                  <c:v>1.9019913727536599</c:v>
                </c:pt>
                <c:pt idx="6">
                  <c:v>1.96692511464162</c:v>
                </c:pt>
                <c:pt idx="7">
                  <c:v>2.1175574247012499</c:v>
                </c:pt>
                <c:pt idx="8">
                  <c:v>2.2141944530793101</c:v>
                </c:pt>
                <c:pt idx="9">
                  <c:v>2.7118870299041702</c:v>
                </c:pt>
                <c:pt idx="10">
                  <c:v>2.64093965194458</c:v>
                </c:pt>
                <c:pt idx="11">
                  <c:v>2.2031314201682299</c:v>
                </c:pt>
                <c:pt idx="12">
                  <c:v>1.64493604068531</c:v>
                </c:pt>
                <c:pt idx="13">
                  <c:v>1.81137559787991</c:v>
                </c:pt>
                <c:pt idx="14">
                  <c:v>1.75748852418282</c:v>
                </c:pt>
                <c:pt idx="15">
                  <c:v>2.0329138431752098</c:v>
                </c:pt>
                <c:pt idx="16">
                  <c:v>2.1186518868048601</c:v>
                </c:pt>
                <c:pt idx="17">
                  <c:v>0.364295640825607</c:v>
                </c:pt>
                <c:pt idx="18">
                  <c:v>1.2223855937486701</c:v>
                </c:pt>
                <c:pt idx="19">
                  <c:v>1.2394883918665101</c:v>
                </c:pt>
                <c:pt idx="20">
                  <c:v>1.8985136118869701</c:v>
                </c:pt>
                <c:pt idx="21">
                  <c:v>4.8489449505567199</c:v>
                </c:pt>
                <c:pt idx="22">
                  <c:v>5.3356927187125898</c:v>
                </c:pt>
                <c:pt idx="23">
                  <c:v>6.6891053667242399</c:v>
                </c:pt>
                <c:pt idx="24">
                  <c:v>7.9667069044793299</c:v>
                </c:pt>
                <c:pt idx="25">
                  <c:v>8.6356125726379798</c:v>
                </c:pt>
                <c:pt idx="26">
                  <c:v>8.3294756846311309</c:v>
                </c:pt>
                <c:pt idx="27">
                  <c:v>7.1016717086323604</c:v>
                </c:pt>
                <c:pt idx="28">
                  <c:v>5.8047697708032198</c:v>
                </c:pt>
                <c:pt idx="29">
                  <c:v>3.97429236791855</c:v>
                </c:pt>
                <c:pt idx="30">
                  <c:v>3.5142900517849101</c:v>
                </c:pt>
                <c:pt idx="31">
                  <c:v>3.2434007081073801</c:v>
                </c:pt>
                <c:pt idx="32">
                  <c:v>3.2410189766323798</c:v>
                </c:pt>
              </c:numCache>
            </c:numRef>
          </c:val>
          <c:smooth val="0"/>
          <c:extLst>
            <c:ext xmlns:c16="http://schemas.microsoft.com/office/drawing/2014/chart" uri="{C3380CC4-5D6E-409C-BE32-E72D297353CC}">
              <c16:uniqueId val="{00000003-2078-41D7-92AE-B50ABDEE0726}"/>
            </c:ext>
          </c:extLst>
        </c:ser>
        <c:ser>
          <c:idx val="3"/>
          <c:order val="4"/>
          <c:tx>
            <c:strRef>
              <c:f>'Data 1.9'!$G$4</c:f>
              <c:strCache>
                <c:ptCount val="1"/>
                <c:pt idx="0">
                  <c:v>Japan</c:v>
                </c:pt>
              </c:strCache>
            </c:strRef>
          </c:tx>
          <c:spPr>
            <a:ln w="38100">
              <a:solidFill>
                <a:srgbClr val="A9A7A5"/>
              </a:solidFill>
              <a:prstDash val="solid"/>
            </a:ln>
          </c:spPr>
          <c:marker>
            <c:symbol val="none"/>
          </c:marker>
          <c:cat>
            <c:numRef>
              <c:f>'Data 1.9'!$B$5:$B$37</c:f>
              <c:numCache>
                <c:formatCode>mmm\-yy</c:formatCode>
                <c:ptCount val="33"/>
                <c:pt idx="0">
                  <c:v>42430</c:v>
                </c:pt>
                <c:pt idx="1">
                  <c:v>42522</c:v>
                </c:pt>
                <c:pt idx="2">
                  <c:v>42614</c:v>
                </c:pt>
                <c:pt idx="3">
                  <c:v>42705</c:v>
                </c:pt>
                <c:pt idx="4">
                  <c:v>42795</c:v>
                </c:pt>
                <c:pt idx="5">
                  <c:v>42887</c:v>
                </c:pt>
                <c:pt idx="6">
                  <c:v>42979</c:v>
                </c:pt>
                <c:pt idx="7">
                  <c:v>43070</c:v>
                </c:pt>
                <c:pt idx="8">
                  <c:v>43160</c:v>
                </c:pt>
                <c:pt idx="9">
                  <c:v>43252</c:v>
                </c:pt>
                <c:pt idx="10">
                  <c:v>43344</c:v>
                </c:pt>
                <c:pt idx="11">
                  <c:v>43435</c:v>
                </c:pt>
                <c:pt idx="12">
                  <c:v>43525</c:v>
                </c:pt>
                <c:pt idx="13">
                  <c:v>43617</c:v>
                </c:pt>
                <c:pt idx="14">
                  <c:v>43709</c:v>
                </c:pt>
                <c:pt idx="15">
                  <c:v>43800</c:v>
                </c:pt>
                <c:pt idx="16">
                  <c:v>43891</c:v>
                </c:pt>
                <c:pt idx="17">
                  <c:v>43983</c:v>
                </c:pt>
                <c:pt idx="18">
                  <c:v>44075</c:v>
                </c:pt>
                <c:pt idx="19">
                  <c:v>44166</c:v>
                </c:pt>
                <c:pt idx="20">
                  <c:v>44256</c:v>
                </c:pt>
                <c:pt idx="21">
                  <c:v>44348</c:v>
                </c:pt>
                <c:pt idx="22">
                  <c:v>44440</c:v>
                </c:pt>
                <c:pt idx="23">
                  <c:v>44531</c:v>
                </c:pt>
                <c:pt idx="24">
                  <c:v>44621</c:v>
                </c:pt>
                <c:pt idx="25">
                  <c:v>44713</c:v>
                </c:pt>
                <c:pt idx="26">
                  <c:v>44805</c:v>
                </c:pt>
                <c:pt idx="27">
                  <c:v>44896</c:v>
                </c:pt>
                <c:pt idx="28">
                  <c:v>44986</c:v>
                </c:pt>
                <c:pt idx="29">
                  <c:v>45078</c:v>
                </c:pt>
                <c:pt idx="30">
                  <c:v>45170</c:v>
                </c:pt>
                <c:pt idx="31">
                  <c:v>45261</c:v>
                </c:pt>
                <c:pt idx="32">
                  <c:v>45352</c:v>
                </c:pt>
              </c:numCache>
            </c:numRef>
          </c:cat>
          <c:val>
            <c:numRef>
              <c:f>'Data 1.9'!$G$5:$G$37</c:f>
              <c:numCache>
                <c:formatCode>0.0</c:formatCode>
                <c:ptCount val="33"/>
                <c:pt idx="0">
                  <c:v>3.4094783498117502E-2</c:v>
                </c:pt>
                <c:pt idx="1">
                  <c:v>-0.37225042301185501</c:v>
                </c:pt>
                <c:pt idx="2">
                  <c:v>-0.47425474254743</c:v>
                </c:pt>
                <c:pt idx="3">
                  <c:v>0.30539531727180602</c:v>
                </c:pt>
                <c:pt idx="4">
                  <c:v>0.34083162917517501</c:v>
                </c:pt>
                <c:pt idx="5">
                  <c:v>0.407608695652173</c:v>
                </c:pt>
                <c:pt idx="6">
                  <c:v>0.61266167460856102</c:v>
                </c:pt>
                <c:pt idx="7">
                  <c:v>0.57510148849797504</c:v>
                </c:pt>
                <c:pt idx="8">
                  <c:v>1.29076086956523</c:v>
                </c:pt>
                <c:pt idx="9">
                  <c:v>0.67658998646820101</c:v>
                </c:pt>
                <c:pt idx="10">
                  <c:v>1.11637347767255</c:v>
                </c:pt>
                <c:pt idx="11">
                  <c:v>0.87453750420452003</c:v>
                </c:pt>
                <c:pt idx="12">
                  <c:v>0.30181086519114297</c:v>
                </c:pt>
                <c:pt idx="13">
                  <c:v>0.73924731182795</c:v>
                </c:pt>
                <c:pt idx="14">
                  <c:v>0.33456005352960899</c:v>
                </c:pt>
                <c:pt idx="15">
                  <c:v>0.50016672224075798</c:v>
                </c:pt>
                <c:pt idx="16">
                  <c:v>0.66867268472081598</c:v>
                </c:pt>
                <c:pt idx="17">
                  <c:v>0.133422281521</c:v>
                </c:pt>
                <c:pt idx="18">
                  <c:v>3.33444481493749E-2</c:v>
                </c:pt>
                <c:pt idx="19">
                  <c:v>-0.928998009289983</c:v>
                </c:pt>
                <c:pt idx="20">
                  <c:v>-0.53138492195283704</c:v>
                </c:pt>
                <c:pt idx="21">
                  <c:v>-0.73284477015322902</c:v>
                </c:pt>
                <c:pt idx="22">
                  <c:v>-0.16666666666666999</c:v>
                </c:pt>
                <c:pt idx="23">
                  <c:v>0.50234427327528997</c:v>
                </c:pt>
                <c:pt idx="24">
                  <c:v>0.86811352253757201</c:v>
                </c:pt>
                <c:pt idx="25">
                  <c:v>2.38255033557048</c:v>
                </c:pt>
                <c:pt idx="26">
                  <c:v>2.87145242070117</c:v>
                </c:pt>
                <c:pt idx="27">
                  <c:v>3.8653782072642402</c:v>
                </c:pt>
                <c:pt idx="28">
                  <c:v>3.64117841774247</c:v>
                </c:pt>
                <c:pt idx="29">
                  <c:v>3.3759423139954001</c:v>
                </c:pt>
                <c:pt idx="30">
                  <c:v>3.1483284647841598</c:v>
                </c:pt>
                <c:pt idx="31">
                  <c:v>2.9194738530638298</c:v>
                </c:pt>
                <c:pt idx="32">
                  <c:v>2.5231555413605702</c:v>
                </c:pt>
              </c:numCache>
            </c:numRef>
          </c:val>
          <c:smooth val="0"/>
          <c:extLst>
            <c:ext xmlns:c16="http://schemas.microsoft.com/office/drawing/2014/chart" uri="{C3380CC4-5D6E-409C-BE32-E72D297353CC}">
              <c16:uniqueId val="{00000004-2078-41D7-92AE-B50ABDEE0726}"/>
            </c:ext>
          </c:extLst>
        </c:ser>
        <c:dLbls>
          <c:showLegendKey val="0"/>
          <c:showVal val="0"/>
          <c:showCatName val="0"/>
          <c:showSerName val="0"/>
          <c:showPercent val="0"/>
          <c:showBubbleSize val="0"/>
        </c:dLbls>
        <c:smooth val="0"/>
        <c:axId val="431378768"/>
        <c:axId val="431379096"/>
      </c:lineChart>
      <c:dateAx>
        <c:axId val="431378768"/>
        <c:scaling>
          <c:orientation val="minMax"/>
          <c:min val="42430"/>
        </c:scaling>
        <c:delete val="0"/>
        <c:axPos val="b"/>
        <c:numFmt formatCode="mmm\-yy" sourceLinked="1"/>
        <c:majorTickMark val="out"/>
        <c:minorTickMark val="none"/>
        <c:tickLblPos val="low"/>
        <c:spPr>
          <a:ln>
            <a:solidFill>
              <a:schemeClr val="tx1"/>
            </a:solidFill>
            <a:prstDash val="solid"/>
          </a:ln>
        </c:spPr>
        <c:txPr>
          <a:bodyPr rot="0" vert="horz"/>
          <a:lstStyle/>
          <a:p>
            <a:pPr>
              <a:defRPr sz="1800">
                <a:latin typeface="Arial"/>
                <a:ea typeface="Arial"/>
                <a:cs typeface="Arial"/>
              </a:defRPr>
            </a:pPr>
            <a:endParaRPr lang="en-US"/>
          </a:p>
        </c:txPr>
        <c:crossAx val="431379096"/>
        <c:crossesAt val="-2"/>
        <c:auto val="1"/>
        <c:lblOffset val="100"/>
        <c:baseTimeUnit val="months"/>
        <c:majorUnit val="12"/>
        <c:majorTimeUnit val="months"/>
      </c:dateAx>
      <c:valAx>
        <c:axId val="431379096"/>
        <c:scaling>
          <c:orientation val="minMax"/>
        </c:scaling>
        <c:delete val="0"/>
        <c:axPos val="l"/>
        <c:majorGridlines>
          <c:spPr>
            <a:ln>
              <a:solidFill>
                <a:srgbClr val="7F7F7F"/>
              </a:solidFill>
              <a:prstDash val="solid"/>
            </a:ln>
          </c:spPr>
        </c:majorGridlines>
        <c:numFmt formatCode="0" sourceLinked="0"/>
        <c:majorTickMark val="none"/>
        <c:minorTickMark val="none"/>
        <c:tickLblPos val="low"/>
        <c:spPr>
          <a:noFill/>
          <a:ln w="6350" cap="flat" cmpd="sng" algn="ctr">
            <a:noFill/>
            <a:prstDash val="solid"/>
            <a:round/>
          </a:ln>
          <a:effectLst/>
        </c:spPr>
        <c:txPr>
          <a:bodyPr/>
          <a:lstStyle/>
          <a:p>
            <a:pPr>
              <a:defRPr sz="1800">
                <a:latin typeface="Arial"/>
                <a:ea typeface="Arial"/>
                <a:cs typeface="Arial"/>
              </a:defRPr>
            </a:pPr>
            <a:endParaRPr lang="en-US"/>
          </a:p>
        </c:txPr>
        <c:crossAx val="431378768"/>
        <c:crosses val="autoZero"/>
        <c:crossBetween val="between"/>
      </c:valAx>
    </c:plotArea>
    <c:legend>
      <c:legendPos val="b"/>
      <c:layout>
        <c:manualLayout>
          <c:xMode val="edge"/>
          <c:yMode val="edge"/>
          <c:x val="9.8994986036859949E-3"/>
          <c:y val="0.91979936161417997"/>
          <c:w val="0.990100501396314"/>
          <c:h val="5.4557265953800844E-2"/>
        </c:manualLayout>
      </c:layout>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043723165179394E-2"/>
          <c:y val="9.3536108961420089E-2"/>
          <c:w val="0.94909912844824829"/>
          <c:h val="0.63454658658120566"/>
        </c:manualLayout>
      </c:layout>
      <c:barChart>
        <c:barDir val="col"/>
        <c:grouping val="clustered"/>
        <c:varyColors val="0"/>
        <c:ser>
          <c:idx val="1"/>
          <c:order val="1"/>
          <c:tx>
            <c:strRef>
              <c:f>'Data 1.10'!$C$4</c:f>
              <c:strCache>
                <c:ptCount val="1"/>
                <c:pt idx="0">
                  <c:v>Trading partner growth</c:v>
                </c:pt>
              </c:strCache>
            </c:strRef>
          </c:tx>
          <c:spPr>
            <a:solidFill>
              <a:srgbClr val="0083AC"/>
            </a:solidFill>
            <a:ln w="38100">
              <a:noFill/>
              <a:miter lim="800000"/>
            </a:ln>
          </c:spPr>
          <c:invertIfNegative val="0"/>
          <c:val>
            <c:numRef>
              <c:f>'Data 1.10'!$C$5:$C$23</c:f>
              <c:numCache>
                <c:formatCode>0.0</c:formatCode>
                <c:ptCount val="19"/>
                <c:pt idx="0">
                  <c:v>2.6231670912917502</c:v>
                </c:pt>
                <c:pt idx="1">
                  <c:v>3.8937496409476999</c:v>
                </c:pt>
                <c:pt idx="2">
                  <c:v>3.2836564319749599</c:v>
                </c:pt>
                <c:pt idx="3">
                  <c:v>2.8032837339416701</c:v>
                </c:pt>
                <c:pt idx="4">
                  <c:v>3.3357794602134798</c:v>
                </c:pt>
                <c:pt idx="5">
                  <c:v>3.5551930532042801</c:v>
                </c:pt>
                <c:pt idx="6">
                  <c:v>2.98138681154018</c:v>
                </c:pt>
                <c:pt idx="7">
                  <c:v>3.0078612211680502</c:v>
                </c:pt>
                <c:pt idx="8">
                  <c:v>3.64506875078547</c:v>
                </c:pt>
                <c:pt idx="9">
                  <c:v>2.8645179039664601</c:v>
                </c:pt>
                <c:pt idx="10">
                  <c:v>-0.220034351531739</c:v>
                </c:pt>
                <c:pt idx="11">
                  <c:v>3.5673458395350099</c:v>
                </c:pt>
                <c:pt idx="12">
                  <c:v>3.7633306881429598</c:v>
                </c:pt>
                <c:pt idx="13">
                  <c:v>2.39354325752945</c:v>
                </c:pt>
                <c:pt idx="14">
                  <c:v>2.7030576576273901</c:v>
                </c:pt>
                <c:pt idx="15">
                  <c:v>2.1130537832624299</c:v>
                </c:pt>
                <c:pt idx="16">
                  <c:v>2.31437544251287</c:v>
                </c:pt>
                <c:pt idx="17">
                  <c:v>2.35154377575748</c:v>
                </c:pt>
                <c:pt idx="18">
                  <c:v>2.3188141509264</c:v>
                </c:pt>
              </c:numCache>
            </c:numRef>
          </c:val>
          <c:extLst>
            <c:ext xmlns:c16="http://schemas.microsoft.com/office/drawing/2014/chart" uri="{C3380CC4-5D6E-409C-BE32-E72D297353CC}">
              <c16:uniqueId val="{00000013-B0FA-4754-8C74-560AFF18B46D}"/>
            </c:ext>
          </c:extLst>
        </c:ser>
        <c:dLbls>
          <c:showLegendKey val="0"/>
          <c:showVal val="0"/>
          <c:showCatName val="0"/>
          <c:showSerName val="0"/>
          <c:showPercent val="0"/>
          <c:showBubbleSize val="0"/>
        </c:dLbls>
        <c:gapWidth val="150"/>
        <c:axId val="551919512"/>
        <c:axId val="551918200"/>
      </c:barChart>
      <c:lineChart>
        <c:grouping val="standard"/>
        <c:varyColors val="0"/>
        <c:ser>
          <c:idx val="0"/>
          <c:order val="0"/>
          <c:tx>
            <c:strRef>
              <c:f>'Data 1.10'!$D$4</c:f>
              <c:strCache>
                <c:ptCount val="1"/>
                <c:pt idx="0">
                  <c:v>Average (2010-19)</c:v>
                </c:pt>
              </c:strCache>
            </c:strRef>
          </c:tx>
          <c:spPr>
            <a:ln w="25400">
              <a:solidFill>
                <a:schemeClr val="tx1"/>
              </a:solidFill>
              <a:prstDash val="solid"/>
            </a:ln>
          </c:spPr>
          <c:marker>
            <c:symbol val="none"/>
          </c:marker>
          <c:cat>
            <c:numRef>
              <c:f>'Data 1.10'!$B$5:$B$23</c:f>
              <c:numCache>
                <c:formatCode>0</c:formatCod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numCache>
            </c:numRef>
          </c:cat>
          <c:val>
            <c:numRef>
              <c:f>'Data 1.10'!$D$5:$D$23</c:f>
              <c:numCache>
                <c:formatCode>0.0</c:formatCode>
                <c:ptCount val="19"/>
                <c:pt idx="0">
                  <c:v>3.1993664099034</c:v>
                </c:pt>
                <c:pt idx="1">
                  <c:v>3.1993664099034</c:v>
                </c:pt>
                <c:pt idx="2">
                  <c:v>3.1993664099034</c:v>
                </c:pt>
                <c:pt idx="3">
                  <c:v>3.1993664099034</c:v>
                </c:pt>
                <c:pt idx="4">
                  <c:v>3.1993664099034</c:v>
                </c:pt>
                <c:pt idx="5">
                  <c:v>3.1993664099034</c:v>
                </c:pt>
                <c:pt idx="6">
                  <c:v>3.1993664099034</c:v>
                </c:pt>
                <c:pt idx="7">
                  <c:v>3.1993664099034</c:v>
                </c:pt>
                <c:pt idx="8">
                  <c:v>3.1993664099034</c:v>
                </c:pt>
                <c:pt idx="9">
                  <c:v>3.1993664099034</c:v>
                </c:pt>
                <c:pt idx="10">
                  <c:v>3.1993664099034</c:v>
                </c:pt>
                <c:pt idx="11">
                  <c:v>3.1993664099034</c:v>
                </c:pt>
                <c:pt idx="12">
                  <c:v>3.1993664099034</c:v>
                </c:pt>
                <c:pt idx="13">
                  <c:v>3.1993664099034</c:v>
                </c:pt>
                <c:pt idx="14">
                  <c:v>3.1993664099034</c:v>
                </c:pt>
                <c:pt idx="15">
                  <c:v>3.1993664099034</c:v>
                </c:pt>
                <c:pt idx="16">
                  <c:v>3.1993664099034</c:v>
                </c:pt>
                <c:pt idx="17">
                  <c:v>3.1993664099034</c:v>
                </c:pt>
                <c:pt idx="18">
                  <c:v>3.1993664099034</c:v>
                </c:pt>
              </c:numCache>
            </c:numRef>
          </c:val>
          <c:smooth val="0"/>
          <c:extLst>
            <c:ext xmlns:c16="http://schemas.microsoft.com/office/drawing/2014/chart" uri="{C3380CC4-5D6E-409C-BE32-E72D297353CC}">
              <c16:uniqueId val="{00000000-B0FA-4754-8C74-560AFF18B46D}"/>
            </c:ext>
          </c:extLst>
        </c:ser>
        <c:dLbls>
          <c:showLegendKey val="0"/>
          <c:showVal val="0"/>
          <c:showCatName val="0"/>
          <c:showSerName val="0"/>
          <c:showPercent val="0"/>
          <c:showBubbleSize val="0"/>
        </c:dLbls>
        <c:marker val="1"/>
        <c:smooth val="0"/>
        <c:axId val="551919512"/>
        <c:axId val="551918200"/>
      </c:lineChart>
      <c:catAx>
        <c:axId val="551919512"/>
        <c:scaling>
          <c:orientation val="minMax"/>
          <c:min val="1"/>
        </c:scaling>
        <c:delete val="0"/>
        <c:axPos val="b"/>
        <c:numFmt formatCode="0" sourceLinked="1"/>
        <c:majorTickMark val="out"/>
        <c:minorTickMark val="none"/>
        <c:tickLblPos val="low"/>
        <c:spPr>
          <a:noFill/>
          <a:ln>
            <a:solidFill>
              <a:srgbClr val="0D0D0D"/>
            </a:solidFill>
            <a:prstDash val="solid"/>
          </a:ln>
        </c:spPr>
        <c:txPr>
          <a:bodyPr rot="0" vert="horz"/>
          <a:lstStyle/>
          <a:p>
            <a:pPr>
              <a:defRPr sz="1800">
                <a:latin typeface="Arial"/>
                <a:ea typeface="Arial"/>
                <a:cs typeface="Arial"/>
              </a:defRPr>
            </a:pPr>
            <a:endParaRPr lang="en-US"/>
          </a:p>
        </c:txPr>
        <c:crossAx val="551918200"/>
        <c:crossesAt val="0"/>
        <c:auto val="1"/>
        <c:lblAlgn val="ctr"/>
        <c:lblOffset val="100"/>
        <c:noMultiLvlLbl val="0"/>
      </c:catAx>
      <c:valAx>
        <c:axId val="551918200"/>
        <c:scaling>
          <c:orientation val="minMax"/>
          <c:max val="8"/>
          <c:min val="-2"/>
        </c:scaling>
        <c:delete val="0"/>
        <c:axPos val="l"/>
        <c:majorGridlines>
          <c:spPr>
            <a:ln>
              <a:solidFill>
                <a:srgbClr val="7F7F7F"/>
              </a:solidFill>
              <a:prstDash val="solid"/>
            </a:ln>
          </c:spPr>
        </c:majorGridlines>
        <c:numFmt formatCode="0" sourceLinked="0"/>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551919512"/>
        <c:crossesAt val="15"/>
        <c:crossBetween val="between"/>
        <c:majorUnit val="2"/>
      </c:valAx>
      <c:spPr>
        <a:noFill/>
      </c:spPr>
    </c:plotArea>
    <c:legend>
      <c:legendPos val="b"/>
      <c:layout>
        <c:manualLayout>
          <c:xMode val="edge"/>
          <c:yMode val="edge"/>
          <c:x val="4.4680529798498042E-2"/>
          <c:y val="0.86777309369482569"/>
          <c:w val="0.90967673818461536"/>
          <c:h val="5.4276190447913049E-2"/>
        </c:manualLayout>
      </c:layout>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5.4686969311675141E-3"/>
          <c:y val="7.1318794847803416E-2"/>
          <c:w val="0.93651434946243683"/>
          <c:h val="0.79709241300486167"/>
        </c:manualLayout>
      </c:layout>
      <c:lineChart>
        <c:grouping val="standard"/>
        <c:varyColors val="0"/>
        <c:ser>
          <c:idx val="0"/>
          <c:order val="0"/>
          <c:tx>
            <c:strRef>
              <c:f>'Data 1.11'!$C$4</c:f>
              <c:strCache>
                <c:ptCount val="1"/>
                <c:pt idx="0">
                  <c:v>Budget Update 2024</c:v>
                </c:pt>
              </c:strCache>
            </c:strRef>
          </c:tx>
          <c:spPr>
            <a:ln w="38100">
              <a:solidFill>
                <a:srgbClr val="0083AC"/>
              </a:solidFill>
              <a:prstDash val="solid"/>
            </a:ln>
          </c:spPr>
          <c:marker>
            <c:symbol val="none"/>
          </c:marker>
          <c:cat>
            <c:numRef>
              <c:f>'Data 1.11'!$B$5:$B$117</c:f>
              <c:numCache>
                <c:formatCode>mmm\-yy</c:formatCode>
                <c:ptCount val="113"/>
                <c:pt idx="0">
                  <c:v>36678</c:v>
                </c:pt>
                <c:pt idx="1">
                  <c:v>36770</c:v>
                </c:pt>
                <c:pt idx="2">
                  <c:v>36861</c:v>
                </c:pt>
                <c:pt idx="3">
                  <c:v>36951</c:v>
                </c:pt>
                <c:pt idx="4">
                  <c:v>37043</c:v>
                </c:pt>
                <c:pt idx="5">
                  <c:v>37135</c:v>
                </c:pt>
                <c:pt idx="6">
                  <c:v>37226</c:v>
                </c:pt>
                <c:pt idx="7">
                  <c:v>37316</c:v>
                </c:pt>
                <c:pt idx="8">
                  <c:v>37408</c:v>
                </c:pt>
                <c:pt idx="9">
                  <c:v>37500</c:v>
                </c:pt>
                <c:pt idx="10">
                  <c:v>37591</c:v>
                </c:pt>
                <c:pt idx="11">
                  <c:v>37681</c:v>
                </c:pt>
                <c:pt idx="12">
                  <c:v>37773</c:v>
                </c:pt>
                <c:pt idx="13">
                  <c:v>37865</c:v>
                </c:pt>
                <c:pt idx="14">
                  <c:v>37956</c:v>
                </c:pt>
                <c:pt idx="15">
                  <c:v>38047</c:v>
                </c:pt>
                <c:pt idx="16">
                  <c:v>38139</c:v>
                </c:pt>
                <c:pt idx="17">
                  <c:v>38231</c:v>
                </c:pt>
                <c:pt idx="18">
                  <c:v>38322</c:v>
                </c:pt>
                <c:pt idx="19">
                  <c:v>38412</c:v>
                </c:pt>
                <c:pt idx="20">
                  <c:v>38504</c:v>
                </c:pt>
                <c:pt idx="21">
                  <c:v>38596</c:v>
                </c:pt>
                <c:pt idx="22">
                  <c:v>38687</c:v>
                </c:pt>
                <c:pt idx="23">
                  <c:v>38777</c:v>
                </c:pt>
                <c:pt idx="24">
                  <c:v>38869</c:v>
                </c:pt>
                <c:pt idx="25">
                  <c:v>38961</c:v>
                </c:pt>
                <c:pt idx="26">
                  <c:v>39052</c:v>
                </c:pt>
                <c:pt idx="27">
                  <c:v>39142</c:v>
                </c:pt>
                <c:pt idx="28">
                  <c:v>39234</c:v>
                </c:pt>
                <c:pt idx="29">
                  <c:v>39326</c:v>
                </c:pt>
                <c:pt idx="30">
                  <c:v>39417</c:v>
                </c:pt>
                <c:pt idx="31">
                  <c:v>39508</c:v>
                </c:pt>
                <c:pt idx="32">
                  <c:v>39600</c:v>
                </c:pt>
                <c:pt idx="33">
                  <c:v>39692</c:v>
                </c:pt>
                <c:pt idx="34">
                  <c:v>39783</c:v>
                </c:pt>
                <c:pt idx="35">
                  <c:v>39873</c:v>
                </c:pt>
                <c:pt idx="36">
                  <c:v>39965</c:v>
                </c:pt>
                <c:pt idx="37">
                  <c:v>40057</c:v>
                </c:pt>
                <c:pt idx="38">
                  <c:v>40148</c:v>
                </c:pt>
                <c:pt idx="39">
                  <c:v>40238</c:v>
                </c:pt>
                <c:pt idx="40">
                  <c:v>40330</c:v>
                </c:pt>
                <c:pt idx="41">
                  <c:v>40422</c:v>
                </c:pt>
                <c:pt idx="42">
                  <c:v>40513</c:v>
                </c:pt>
                <c:pt idx="43">
                  <c:v>40603</c:v>
                </c:pt>
                <c:pt idx="44">
                  <c:v>40695</c:v>
                </c:pt>
                <c:pt idx="45">
                  <c:v>40787</c:v>
                </c:pt>
                <c:pt idx="46">
                  <c:v>40878</c:v>
                </c:pt>
                <c:pt idx="47">
                  <c:v>40969</c:v>
                </c:pt>
                <c:pt idx="48">
                  <c:v>41061</c:v>
                </c:pt>
                <c:pt idx="49">
                  <c:v>41153</c:v>
                </c:pt>
                <c:pt idx="50">
                  <c:v>41244</c:v>
                </c:pt>
                <c:pt idx="51">
                  <c:v>41334</c:v>
                </c:pt>
                <c:pt idx="52">
                  <c:v>41426</c:v>
                </c:pt>
                <c:pt idx="53">
                  <c:v>41518</c:v>
                </c:pt>
                <c:pt idx="54">
                  <c:v>41609</c:v>
                </c:pt>
                <c:pt idx="55">
                  <c:v>41699</c:v>
                </c:pt>
                <c:pt idx="56">
                  <c:v>41791</c:v>
                </c:pt>
                <c:pt idx="57">
                  <c:v>41883</c:v>
                </c:pt>
                <c:pt idx="58">
                  <c:v>41974</c:v>
                </c:pt>
                <c:pt idx="59">
                  <c:v>42064</c:v>
                </c:pt>
                <c:pt idx="60">
                  <c:v>42156</c:v>
                </c:pt>
                <c:pt idx="61">
                  <c:v>42248</c:v>
                </c:pt>
                <c:pt idx="62">
                  <c:v>42339</c:v>
                </c:pt>
                <c:pt idx="63">
                  <c:v>42430</c:v>
                </c:pt>
                <c:pt idx="64">
                  <c:v>42522</c:v>
                </c:pt>
                <c:pt idx="65">
                  <c:v>42614</c:v>
                </c:pt>
                <c:pt idx="66">
                  <c:v>42705</c:v>
                </c:pt>
                <c:pt idx="67">
                  <c:v>42795</c:v>
                </c:pt>
                <c:pt idx="68">
                  <c:v>42887</c:v>
                </c:pt>
                <c:pt idx="69">
                  <c:v>42979</c:v>
                </c:pt>
                <c:pt idx="70">
                  <c:v>43070</c:v>
                </c:pt>
                <c:pt idx="71">
                  <c:v>43160</c:v>
                </c:pt>
                <c:pt idx="72">
                  <c:v>43252</c:v>
                </c:pt>
                <c:pt idx="73">
                  <c:v>43344</c:v>
                </c:pt>
                <c:pt idx="74">
                  <c:v>43435</c:v>
                </c:pt>
                <c:pt idx="75">
                  <c:v>43525</c:v>
                </c:pt>
                <c:pt idx="76">
                  <c:v>43617</c:v>
                </c:pt>
                <c:pt idx="77">
                  <c:v>43709</c:v>
                </c:pt>
                <c:pt idx="78">
                  <c:v>43800</c:v>
                </c:pt>
                <c:pt idx="79">
                  <c:v>43891</c:v>
                </c:pt>
                <c:pt idx="80">
                  <c:v>43983</c:v>
                </c:pt>
                <c:pt idx="81">
                  <c:v>44075</c:v>
                </c:pt>
                <c:pt idx="82">
                  <c:v>44166</c:v>
                </c:pt>
                <c:pt idx="83">
                  <c:v>44256</c:v>
                </c:pt>
                <c:pt idx="84">
                  <c:v>44348</c:v>
                </c:pt>
                <c:pt idx="85">
                  <c:v>44440</c:v>
                </c:pt>
                <c:pt idx="86">
                  <c:v>44531</c:v>
                </c:pt>
                <c:pt idx="87">
                  <c:v>44621</c:v>
                </c:pt>
                <c:pt idx="88">
                  <c:v>44713</c:v>
                </c:pt>
                <c:pt idx="89">
                  <c:v>44805</c:v>
                </c:pt>
                <c:pt idx="90">
                  <c:v>44896</c:v>
                </c:pt>
                <c:pt idx="91">
                  <c:v>44986</c:v>
                </c:pt>
                <c:pt idx="92">
                  <c:v>45078</c:v>
                </c:pt>
                <c:pt idx="93">
                  <c:v>45170</c:v>
                </c:pt>
                <c:pt idx="94">
                  <c:v>45261</c:v>
                </c:pt>
                <c:pt idx="95">
                  <c:v>45352</c:v>
                </c:pt>
                <c:pt idx="96">
                  <c:v>45444</c:v>
                </c:pt>
                <c:pt idx="97">
                  <c:v>45536</c:v>
                </c:pt>
                <c:pt idx="98">
                  <c:v>45627</c:v>
                </c:pt>
                <c:pt idx="99">
                  <c:v>45717</c:v>
                </c:pt>
                <c:pt idx="100">
                  <c:v>45809</c:v>
                </c:pt>
                <c:pt idx="101">
                  <c:v>45901</c:v>
                </c:pt>
                <c:pt idx="102">
                  <c:v>45992</c:v>
                </c:pt>
                <c:pt idx="103">
                  <c:v>46082</c:v>
                </c:pt>
                <c:pt idx="104">
                  <c:v>46174</c:v>
                </c:pt>
                <c:pt idx="105">
                  <c:v>46266</c:v>
                </c:pt>
                <c:pt idx="106">
                  <c:v>46357</c:v>
                </c:pt>
                <c:pt idx="107">
                  <c:v>46447</c:v>
                </c:pt>
                <c:pt idx="108">
                  <c:v>46539</c:v>
                </c:pt>
                <c:pt idx="109">
                  <c:v>46631</c:v>
                </c:pt>
                <c:pt idx="110">
                  <c:v>46722</c:v>
                </c:pt>
                <c:pt idx="111">
                  <c:v>46813</c:v>
                </c:pt>
                <c:pt idx="112">
                  <c:v>46905</c:v>
                </c:pt>
              </c:numCache>
            </c:numRef>
          </c:cat>
          <c:val>
            <c:numRef>
              <c:f>'Data 1.11'!$C$5:$C$117</c:f>
              <c:numCache>
                <c:formatCode>_-* #,##0_-;\-* #,##0_-;_-* "-"??_-;_-@_-</c:formatCode>
                <c:ptCount val="113"/>
                <c:pt idx="0">
                  <c:v>893.07547795336495</c:v>
                </c:pt>
                <c:pt idx="1">
                  <c:v>878.37035399860019</c:v>
                </c:pt>
                <c:pt idx="2">
                  <c:v>875.44995763804457</c:v>
                </c:pt>
                <c:pt idx="3">
                  <c:v>883.46115592883189</c:v>
                </c:pt>
                <c:pt idx="4">
                  <c:v>887.42476148377341</c:v>
                </c:pt>
                <c:pt idx="5">
                  <c:v>895.23114892990009</c:v>
                </c:pt>
                <c:pt idx="6">
                  <c:v>899.7296202158617</c:v>
                </c:pt>
                <c:pt idx="7">
                  <c:v>890.49545069436772</c:v>
                </c:pt>
                <c:pt idx="8">
                  <c:v>897.82296386341034</c:v>
                </c:pt>
                <c:pt idx="9">
                  <c:v>906.45743544406378</c:v>
                </c:pt>
                <c:pt idx="10">
                  <c:v>921.29959111504036</c:v>
                </c:pt>
                <c:pt idx="11">
                  <c:v>913.0099090138873</c:v>
                </c:pt>
                <c:pt idx="12">
                  <c:v>919.09824289976791</c:v>
                </c:pt>
                <c:pt idx="13">
                  <c:v>924.71212288650668</c:v>
                </c:pt>
                <c:pt idx="14">
                  <c:v>931.15408700777243</c:v>
                </c:pt>
                <c:pt idx="15">
                  <c:v>927.65020075883149</c:v>
                </c:pt>
                <c:pt idx="16">
                  <c:v>925.28529855969339</c:v>
                </c:pt>
                <c:pt idx="17">
                  <c:v>932.03668913692104</c:v>
                </c:pt>
                <c:pt idx="18">
                  <c:v>919.7819280215125</c:v>
                </c:pt>
                <c:pt idx="19">
                  <c:v>933.17862010535237</c:v>
                </c:pt>
                <c:pt idx="20">
                  <c:v>949.99079087928669</c:v>
                </c:pt>
                <c:pt idx="21">
                  <c:v>929.36972777839162</c:v>
                </c:pt>
                <c:pt idx="22">
                  <c:v>943.07879323682164</c:v>
                </c:pt>
                <c:pt idx="23">
                  <c:v>956.12038162596241</c:v>
                </c:pt>
                <c:pt idx="24">
                  <c:v>944.5743544406381</c:v>
                </c:pt>
                <c:pt idx="25">
                  <c:v>950.31937230633218</c:v>
                </c:pt>
                <c:pt idx="26">
                  <c:v>954.62482042214606</c:v>
                </c:pt>
                <c:pt idx="27">
                  <c:v>973.65454746380817</c:v>
                </c:pt>
                <c:pt idx="28">
                  <c:v>973.57350720153238</c:v>
                </c:pt>
                <c:pt idx="29">
                  <c:v>984.2413526356504</c:v>
                </c:pt>
                <c:pt idx="30">
                  <c:v>981.47861642170392</c:v>
                </c:pt>
                <c:pt idx="31">
                  <c:v>978.97520904704027</c:v>
                </c:pt>
                <c:pt idx="32">
                  <c:v>983.10089512653326</c:v>
                </c:pt>
                <c:pt idx="33">
                  <c:v>975.16926363870778</c:v>
                </c:pt>
                <c:pt idx="34">
                  <c:v>973.94481894868682</c:v>
                </c:pt>
                <c:pt idx="35">
                  <c:v>976.94036173426161</c:v>
                </c:pt>
                <c:pt idx="36">
                  <c:v>983.80078830073296</c:v>
                </c:pt>
                <c:pt idx="37">
                  <c:v>1000.9665893100525</c:v>
                </c:pt>
                <c:pt idx="38">
                  <c:v>1015.9339890227282</c:v>
                </c:pt>
                <c:pt idx="39">
                  <c:v>1000</c:v>
                </c:pt>
                <c:pt idx="40">
                  <c:v>1007.728294102479</c:v>
                </c:pt>
                <c:pt idx="41">
                  <c:v>996.68766346189261</c:v>
                </c:pt>
                <c:pt idx="42">
                  <c:v>984.1146351346373</c:v>
                </c:pt>
                <c:pt idx="43">
                  <c:v>1019.3155781485983</c:v>
                </c:pt>
                <c:pt idx="44">
                  <c:v>995.299664788006</c:v>
                </c:pt>
                <c:pt idx="45">
                  <c:v>1002.7509485394335</c:v>
                </c:pt>
                <c:pt idx="46">
                  <c:v>1014.9290897705085</c:v>
                </c:pt>
                <c:pt idx="47">
                  <c:v>1036.9705676502008</c:v>
                </c:pt>
                <c:pt idx="48">
                  <c:v>1030.3856779754667</c:v>
                </c:pt>
                <c:pt idx="49">
                  <c:v>1037.5304821895606</c:v>
                </c:pt>
                <c:pt idx="50">
                  <c:v>1037.0103510516815</c:v>
                </c:pt>
                <c:pt idx="51">
                  <c:v>1022.8725089328469</c:v>
                </c:pt>
                <c:pt idx="52">
                  <c:v>1041.731314694073</c:v>
                </c:pt>
                <c:pt idx="53">
                  <c:v>1032.8640365417909</c:v>
                </c:pt>
                <c:pt idx="54">
                  <c:v>1034.6115592883191</c:v>
                </c:pt>
                <c:pt idx="55">
                  <c:v>1026.868530592699</c:v>
                </c:pt>
                <c:pt idx="56">
                  <c:v>1023.1893026853795</c:v>
                </c:pt>
                <c:pt idx="57">
                  <c:v>1033.2633440159134</c:v>
                </c:pt>
                <c:pt idx="58">
                  <c:v>1043.4567355508898</c:v>
                </c:pt>
                <c:pt idx="59">
                  <c:v>1031.6513795262827</c:v>
                </c:pt>
                <c:pt idx="60">
                  <c:v>1047.3171989538439</c:v>
                </c:pt>
                <c:pt idx="61">
                  <c:v>1053.3127049029358</c:v>
                </c:pt>
                <c:pt idx="62">
                  <c:v>1048.4281872766787</c:v>
                </c:pt>
                <c:pt idx="63">
                  <c:v>1044.9685048071608</c:v>
                </c:pt>
                <c:pt idx="64">
                  <c:v>1027.4991711791356</c:v>
                </c:pt>
                <c:pt idx="65">
                  <c:v>1027.5492687958154</c:v>
                </c:pt>
                <c:pt idx="66">
                  <c:v>1013.7974730172763</c:v>
                </c:pt>
                <c:pt idx="67">
                  <c:v>1034.8826758021144</c:v>
                </c:pt>
                <c:pt idx="68">
                  <c:v>1031.8178804287768</c:v>
                </c:pt>
                <c:pt idx="69">
                  <c:v>1012.3019118134599</c:v>
                </c:pt>
                <c:pt idx="70">
                  <c:v>1026.0330791616018</c:v>
                </c:pt>
                <c:pt idx="71">
                  <c:v>1022.2418683464103</c:v>
                </c:pt>
                <c:pt idx="72">
                  <c:v>1017.0376100489924</c:v>
                </c:pt>
                <c:pt idx="73">
                  <c:v>1021.4594614506207</c:v>
                </c:pt>
                <c:pt idx="74">
                  <c:v>1028.5158581058679</c:v>
                </c:pt>
                <c:pt idx="75">
                  <c:v>1023.2983386746233</c:v>
                </c:pt>
                <c:pt idx="76">
                  <c:v>1033.709802188087</c:v>
                </c:pt>
                <c:pt idx="77">
                  <c:v>1031.4274137105388</c:v>
                </c:pt>
                <c:pt idx="78">
                  <c:v>1050.7768814233616</c:v>
                </c:pt>
                <c:pt idx="79">
                  <c:v>1018.905956459277</c:v>
                </c:pt>
                <c:pt idx="80">
                  <c:v>1021.4668287471911</c:v>
                </c:pt>
                <c:pt idx="81">
                  <c:v>1060.8406085386969</c:v>
                </c:pt>
                <c:pt idx="82">
                  <c:v>1029.0448299996315</c:v>
                </c:pt>
                <c:pt idx="83">
                  <c:v>1069.7889269532543</c:v>
                </c:pt>
                <c:pt idx="84">
                  <c:v>1067.222160828084</c:v>
                </c:pt>
                <c:pt idx="85">
                  <c:v>1091.5622352377793</c:v>
                </c:pt>
                <c:pt idx="86">
                  <c:v>1067.6995616458539</c:v>
                </c:pt>
                <c:pt idx="87">
                  <c:v>1065.1578443290234</c:v>
                </c:pt>
                <c:pt idx="88">
                  <c:v>1067.0983902456992</c:v>
                </c:pt>
                <c:pt idx="89">
                  <c:v>1065.7221792463256</c:v>
                </c:pt>
                <c:pt idx="90">
                  <c:v>1050.2361218550852</c:v>
                </c:pt>
                <c:pt idx="91">
                  <c:v>1046.9149445610933</c:v>
                </c:pt>
                <c:pt idx="92">
                  <c:v>1047.2007956680295</c:v>
                </c:pt>
                <c:pt idx="93">
                  <c:v>1040.9636423914244</c:v>
                </c:pt>
                <c:pt idx="94">
                  <c:v>1031.7545216782703</c:v>
                </c:pt>
                <c:pt idx="95">
                  <c:v>1036.6434596824695</c:v>
                </c:pt>
                <c:pt idx="96">
                  <c:v>1041.9096032710797</c:v>
                </c:pt>
                <c:pt idx="97">
                  <c:v>1045.3398165543153</c:v>
                </c:pt>
                <c:pt idx="98">
                  <c:v>1047.9124765167423</c:v>
                </c:pt>
                <c:pt idx="99">
                  <c:v>1050.9139131395734</c:v>
                </c:pt>
                <c:pt idx="100">
                  <c:v>1053.3215456588205</c:v>
                </c:pt>
                <c:pt idx="101">
                  <c:v>1055.6113014329392</c:v>
                </c:pt>
                <c:pt idx="102">
                  <c:v>1057.9909382252181</c:v>
                </c:pt>
                <c:pt idx="103">
                  <c:v>1060.5547574317604</c:v>
                </c:pt>
                <c:pt idx="104">
                  <c:v>1063.1893026853795</c:v>
                </c:pt>
                <c:pt idx="105">
                  <c:v>1066.5561572181089</c:v>
                </c:pt>
                <c:pt idx="106">
                  <c:v>1069.9583747743764</c:v>
                </c:pt>
                <c:pt idx="107">
                  <c:v>1073.4298449184073</c:v>
                </c:pt>
                <c:pt idx="108">
                  <c:v>1076.946992301175</c:v>
                </c:pt>
                <c:pt idx="109">
                  <c:v>1080.5289718937634</c:v>
                </c:pt>
                <c:pt idx="110">
                  <c:v>1084.1315799167494</c:v>
                </c:pt>
                <c:pt idx="111">
                  <c:v>1087.7533429108189</c:v>
                </c:pt>
                <c:pt idx="112">
                  <c:v>1091.3839466607728</c:v>
                </c:pt>
              </c:numCache>
            </c:numRef>
          </c:val>
          <c:smooth val="0"/>
          <c:extLst>
            <c:ext xmlns:c16="http://schemas.microsoft.com/office/drawing/2014/chart" uri="{C3380CC4-5D6E-409C-BE32-E72D297353CC}">
              <c16:uniqueId val="{00000000-79A1-4EB9-85C9-418EC0729E3C}"/>
            </c:ext>
          </c:extLst>
        </c:ser>
        <c:ser>
          <c:idx val="1"/>
          <c:order val="1"/>
          <c:tx>
            <c:strRef>
              <c:f>'Data 1.11'!$D$4</c:f>
              <c:strCache>
                <c:ptCount val="1"/>
                <c:pt idx="0">
                  <c:v>Half Year Update 2023</c:v>
                </c:pt>
              </c:strCache>
            </c:strRef>
          </c:tx>
          <c:spPr>
            <a:ln w="38100">
              <a:solidFill>
                <a:srgbClr val="67A854"/>
              </a:solidFill>
              <a:prstDash val="solid"/>
            </a:ln>
          </c:spPr>
          <c:marker>
            <c:symbol val="none"/>
          </c:marker>
          <c:cat>
            <c:numRef>
              <c:f>'Data 1.11'!$B$5:$B$117</c:f>
              <c:numCache>
                <c:formatCode>mmm\-yy</c:formatCode>
                <c:ptCount val="113"/>
                <c:pt idx="0">
                  <c:v>36678</c:v>
                </c:pt>
                <c:pt idx="1">
                  <c:v>36770</c:v>
                </c:pt>
                <c:pt idx="2">
                  <c:v>36861</c:v>
                </c:pt>
                <c:pt idx="3">
                  <c:v>36951</c:v>
                </c:pt>
                <c:pt idx="4">
                  <c:v>37043</c:v>
                </c:pt>
                <c:pt idx="5">
                  <c:v>37135</c:v>
                </c:pt>
                <c:pt idx="6">
                  <c:v>37226</c:v>
                </c:pt>
                <c:pt idx="7">
                  <c:v>37316</c:v>
                </c:pt>
                <c:pt idx="8">
                  <c:v>37408</c:v>
                </c:pt>
                <c:pt idx="9">
                  <c:v>37500</c:v>
                </c:pt>
                <c:pt idx="10">
                  <c:v>37591</c:v>
                </c:pt>
                <c:pt idx="11">
                  <c:v>37681</c:v>
                </c:pt>
                <c:pt idx="12">
                  <c:v>37773</c:v>
                </c:pt>
                <c:pt idx="13">
                  <c:v>37865</c:v>
                </c:pt>
                <c:pt idx="14">
                  <c:v>37956</c:v>
                </c:pt>
                <c:pt idx="15">
                  <c:v>38047</c:v>
                </c:pt>
                <c:pt idx="16">
                  <c:v>38139</c:v>
                </c:pt>
                <c:pt idx="17">
                  <c:v>38231</c:v>
                </c:pt>
                <c:pt idx="18">
                  <c:v>38322</c:v>
                </c:pt>
                <c:pt idx="19">
                  <c:v>38412</c:v>
                </c:pt>
                <c:pt idx="20">
                  <c:v>38504</c:v>
                </c:pt>
                <c:pt idx="21">
                  <c:v>38596</c:v>
                </c:pt>
                <c:pt idx="22">
                  <c:v>38687</c:v>
                </c:pt>
                <c:pt idx="23">
                  <c:v>38777</c:v>
                </c:pt>
                <c:pt idx="24">
                  <c:v>38869</c:v>
                </c:pt>
                <c:pt idx="25">
                  <c:v>38961</c:v>
                </c:pt>
                <c:pt idx="26">
                  <c:v>39052</c:v>
                </c:pt>
                <c:pt idx="27">
                  <c:v>39142</c:v>
                </c:pt>
                <c:pt idx="28">
                  <c:v>39234</c:v>
                </c:pt>
                <c:pt idx="29">
                  <c:v>39326</c:v>
                </c:pt>
                <c:pt idx="30">
                  <c:v>39417</c:v>
                </c:pt>
                <c:pt idx="31">
                  <c:v>39508</c:v>
                </c:pt>
                <c:pt idx="32">
                  <c:v>39600</c:v>
                </c:pt>
                <c:pt idx="33">
                  <c:v>39692</c:v>
                </c:pt>
                <c:pt idx="34">
                  <c:v>39783</c:v>
                </c:pt>
                <c:pt idx="35">
                  <c:v>39873</c:v>
                </c:pt>
                <c:pt idx="36">
                  <c:v>39965</c:v>
                </c:pt>
                <c:pt idx="37">
                  <c:v>40057</c:v>
                </c:pt>
                <c:pt idx="38">
                  <c:v>40148</c:v>
                </c:pt>
                <c:pt idx="39">
                  <c:v>40238</c:v>
                </c:pt>
                <c:pt idx="40">
                  <c:v>40330</c:v>
                </c:pt>
                <c:pt idx="41">
                  <c:v>40422</c:v>
                </c:pt>
                <c:pt idx="42">
                  <c:v>40513</c:v>
                </c:pt>
                <c:pt idx="43">
                  <c:v>40603</c:v>
                </c:pt>
                <c:pt idx="44">
                  <c:v>40695</c:v>
                </c:pt>
                <c:pt idx="45">
                  <c:v>40787</c:v>
                </c:pt>
                <c:pt idx="46">
                  <c:v>40878</c:v>
                </c:pt>
                <c:pt idx="47">
                  <c:v>40969</c:v>
                </c:pt>
                <c:pt idx="48">
                  <c:v>41061</c:v>
                </c:pt>
                <c:pt idx="49">
                  <c:v>41153</c:v>
                </c:pt>
                <c:pt idx="50">
                  <c:v>41244</c:v>
                </c:pt>
                <c:pt idx="51">
                  <c:v>41334</c:v>
                </c:pt>
                <c:pt idx="52">
                  <c:v>41426</c:v>
                </c:pt>
                <c:pt idx="53">
                  <c:v>41518</c:v>
                </c:pt>
                <c:pt idx="54">
                  <c:v>41609</c:v>
                </c:pt>
                <c:pt idx="55">
                  <c:v>41699</c:v>
                </c:pt>
                <c:pt idx="56">
                  <c:v>41791</c:v>
                </c:pt>
                <c:pt idx="57">
                  <c:v>41883</c:v>
                </c:pt>
                <c:pt idx="58">
                  <c:v>41974</c:v>
                </c:pt>
                <c:pt idx="59">
                  <c:v>42064</c:v>
                </c:pt>
                <c:pt idx="60">
                  <c:v>42156</c:v>
                </c:pt>
                <c:pt idx="61">
                  <c:v>42248</c:v>
                </c:pt>
                <c:pt idx="62">
                  <c:v>42339</c:v>
                </c:pt>
                <c:pt idx="63">
                  <c:v>42430</c:v>
                </c:pt>
                <c:pt idx="64">
                  <c:v>42522</c:v>
                </c:pt>
                <c:pt idx="65">
                  <c:v>42614</c:v>
                </c:pt>
                <c:pt idx="66">
                  <c:v>42705</c:v>
                </c:pt>
                <c:pt idx="67">
                  <c:v>42795</c:v>
                </c:pt>
                <c:pt idx="68">
                  <c:v>42887</c:v>
                </c:pt>
                <c:pt idx="69">
                  <c:v>42979</c:v>
                </c:pt>
                <c:pt idx="70">
                  <c:v>43070</c:v>
                </c:pt>
                <c:pt idx="71">
                  <c:v>43160</c:v>
                </c:pt>
                <c:pt idx="72">
                  <c:v>43252</c:v>
                </c:pt>
                <c:pt idx="73">
                  <c:v>43344</c:v>
                </c:pt>
                <c:pt idx="74">
                  <c:v>43435</c:v>
                </c:pt>
                <c:pt idx="75">
                  <c:v>43525</c:v>
                </c:pt>
                <c:pt idx="76">
                  <c:v>43617</c:v>
                </c:pt>
                <c:pt idx="77">
                  <c:v>43709</c:v>
                </c:pt>
                <c:pt idx="78">
                  <c:v>43800</c:v>
                </c:pt>
                <c:pt idx="79">
                  <c:v>43891</c:v>
                </c:pt>
                <c:pt idx="80">
                  <c:v>43983</c:v>
                </c:pt>
                <c:pt idx="81">
                  <c:v>44075</c:v>
                </c:pt>
                <c:pt idx="82">
                  <c:v>44166</c:v>
                </c:pt>
                <c:pt idx="83">
                  <c:v>44256</c:v>
                </c:pt>
                <c:pt idx="84">
                  <c:v>44348</c:v>
                </c:pt>
                <c:pt idx="85">
                  <c:v>44440</c:v>
                </c:pt>
                <c:pt idx="86">
                  <c:v>44531</c:v>
                </c:pt>
                <c:pt idx="87">
                  <c:v>44621</c:v>
                </c:pt>
                <c:pt idx="88">
                  <c:v>44713</c:v>
                </c:pt>
                <c:pt idx="89">
                  <c:v>44805</c:v>
                </c:pt>
                <c:pt idx="90">
                  <c:v>44896</c:v>
                </c:pt>
                <c:pt idx="91">
                  <c:v>44986</c:v>
                </c:pt>
                <c:pt idx="92">
                  <c:v>45078</c:v>
                </c:pt>
                <c:pt idx="93">
                  <c:v>45170</c:v>
                </c:pt>
                <c:pt idx="94">
                  <c:v>45261</c:v>
                </c:pt>
                <c:pt idx="95">
                  <c:v>45352</c:v>
                </c:pt>
                <c:pt idx="96">
                  <c:v>45444</c:v>
                </c:pt>
                <c:pt idx="97">
                  <c:v>45536</c:v>
                </c:pt>
                <c:pt idx="98">
                  <c:v>45627</c:v>
                </c:pt>
                <c:pt idx="99">
                  <c:v>45717</c:v>
                </c:pt>
                <c:pt idx="100">
                  <c:v>45809</c:v>
                </c:pt>
                <c:pt idx="101">
                  <c:v>45901</c:v>
                </c:pt>
                <c:pt idx="102">
                  <c:v>45992</c:v>
                </c:pt>
                <c:pt idx="103">
                  <c:v>46082</c:v>
                </c:pt>
                <c:pt idx="104">
                  <c:v>46174</c:v>
                </c:pt>
                <c:pt idx="105">
                  <c:v>46266</c:v>
                </c:pt>
                <c:pt idx="106">
                  <c:v>46357</c:v>
                </c:pt>
                <c:pt idx="107">
                  <c:v>46447</c:v>
                </c:pt>
                <c:pt idx="108">
                  <c:v>46539</c:v>
                </c:pt>
                <c:pt idx="109">
                  <c:v>46631</c:v>
                </c:pt>
                <c:pt idx="110">
                  <c:v>46722</c:v>
                </c:pt>
                <c:pt idx="111">
                  <c:v>46813</c:v>
                </c:pt>
                <c:pt idx="112">
                  <c:v>46905</c:v>
                </c:pt>
              </c:numCache>
            </c:numRef>
          </c:cat>
          <c:val>
            <c:numRef>
              <c:f>'Data 1.11'!$D$5:$D$117</c:f>
              <c:numCache>
                <c:formatCode>_-* #,##0_-;\-* #,##0_-;_-* "-"??_-;_-@_-</c:formatCode>
                <c:ptCount val="113"/>
                <c:pt idx="0">
                  <c:v>893.03976958830856</c:v>
                </c:pt>
                <c:pt idx="1">
                  <c:v>878.22801034200813</c:v>
                </c:pt>
                <c:pt idx="2">
                  <c:v>875.33165877265992</c:v>
                </c:pt>
                <c:pt idx="3">
                  <c:v>883.211915407677</c:v>
                </c:pt>
                <c:pt idx="4">
                  <c:v>887.16603932025612</c:v>
                </c:pt>
                <c:pt idx="5">
                  <c:v>895.01683154459795</c:v>
                </c:pt>
                <c:pt idx="6">
                  <c:v>899.5602436706763</c:v>
                </c:pt>
                <c:pt idx="7">
                  <c:v>890.54266078360604</c:v>
                </c:pt>
                <c:pt idx="8">
                  <c:v>897.76733428110526</c:v>
                </c:pt>
                <c:pt idx="9">
                  <c:v>906.44313000434602</c:v>
                </c:pt>
                <c:pt idx="10">
                  <c:v>921.06189736072542</c:v>
                </c:pt>
                <c:pt idx="11">
                  <c:v>912.71757625757789</c:v>
                </c:pt>
                <c:pt idx="12">
                  <c:v>918.9492991153312</c:v>
                </c:pt>
                <c:pt idx="13">
                  <c:v>924.45472424994671</c:v>
                </c:pt>
                <c:pt idx="14">
                  <c:v>931.0680112259405</c:v>
                </c:pt>
                <c:pt idx="15">
                  <c:v>927.54259448868208</c:v>
                </c:pt>
                <c:pt idx="16">
                  <c:v>925.11472704906578</c:v>
                </c:pt>
                <c:pt idx="17">
                  <c:v>931.84439844722567</c:v>
                </c:pt>
                <c:pt idx="18">
                  <c:v>919.63287344299022</c:v>
                </c:pt>
                <c:pt idx="19">
                  <c:v>933.04801962329748</c:v>
                </c:pt>
                <c:pt idx="20">
                  <c:v>949.96059135072232</c:v>
                </c:pt>
                <c:pt idx="21">
                  <c:v>929.19849436861455</c:v>
                </c:pt>
                <c:pt idx="22">
                  <c:v>942.92596330207641</c:v>
                </c:pt>
                <c:pt idx="23">
                  <c:v>955.88441111692214</c:v>
                </c:pt>
                <c:pt idx="24">
                  <c:v>944.28132619312441</c:v>
                </c:pt>
                <c:pt idx="25">
                  <c:v>950.24492291373565</c:v>
                </c:pt>
                <c:pt idx="26">
                  <c:v>954.53052144640787</c:v>
                </c:pt>
                <c:pt idx="27">
                  <c:v>973.51591446481575</c:v>
                </c:pt>
                <c:pt idx="28">
                  <c:v>973.33618155969862</c:v>
                </c:pt>
                <c:pt idx="29">
                  <c:v>983.90211922773778</c:v>
                </c:pt>
                <c:pt idx="30">
                  <c:v>981.39911754090031</c:v>
                </c:pt>
                <c:pt idx="31">
                  <c:v>978.99482162982383</c:v>
                </c:pt>
                <c:pt idx="32">
                  <c:v>983.14341065285771</c:v>
                </c:pt>
                <c:pt idx="33">
                  <c:v>975.11141230286466</c:v>
                </c:pt>
                <c:pt idx="34">
                  <c:v>973.66765617979195</c:v>
                </c:pt>
                <c:pt idx="35">
                  <c:v>976.56548096967379</c:v>
                </c:pt>
                <c:pt idx="36">
                  <c:v>983.49845680149087</c:v>
                </c:pt>
                <c:pt idx="37">
                  <c:v>1000.7204048410027</c:v>
                </c:pt>
                <c:pt idx="38">
                  <c:v>1015.8312278556539</c:v>
                </c:pt>
                <c:pt idx="39">
                  <c:v>1000</c:v>
                </c:pt>
                <c:pt idx="40">
                  <c:v>1007.9936946161157</c:v>
                </c:pt>
                <c:pt idx="41">
                  <c:v>997.09333588691561</c:v>
                </c:pt>
                <c:pt idx="42">
                  <c:v>984.53707727778317</c:v>
                </c:pt>
                <c:pt idx="43">
                  <c:v>1019.9326738216076</c:v>
                </c:pt>
                <c:pt idx="44">
                  <c:v>995.87940216710751</c:v>
                </c:pt>
                <c:pt idx="45">
                  <c:v>1003.0068431093792</c:v>
                </c:pt>
                <c:pt idx="46">
                  <c:v>1015.0460013111664</c:v>
                </c:pt>
                <c:pt idx="47">
                  <c:v>1036.9041743703824</c:v>
                </c:pt>
                <c:pt idx="48">
                  <c:v>1030.2791016301185</c:v>
                </c:pt>
                <c:pt idx="49">
                  <c:v>1037.8691338199872</c:v>
                </c:pt>
                <c:pt idx="50">
                  <c:v>1037.4816768196115</c:v>
                </c:pt>
                <c:pt idx="51">
                  <c:v>1023.4905014106085</c:v>
                </c:pt>
                <c:pt idx="52">
                  <c:v>1042.157678793727</c:v>
                </c:pt>
                <c:pt idx="53">
                  <c:v>1032.9913006327483</c:v>
                </c:pt>
                <c:pt idx="54">
                  <c:v>1034.4645211664961</c:v>
                </c:pt>
                <c:pt idx="55">
                  <c:v>1026.6446665733629</c:v>
                </c:pt>
                <c:pt idx="56">
                  <c:v>1023.1369284825093</c:v>
                </c:pt>
                <c:pt idx="57">
                  <c:v>1033.3979095000627</c:v>
                </c:pt>
                <c:pt idx="58">
                  <c:v>1043.9078647878196</c:v>
                </c:pt>
                <c:pt idx="59">
                  <c:v>1032.3180388488256</c:v>
                </c:pt>
                <c:pt idx="60">
                  <c:v>1048.1551595866142</c:v>
                </c:pt>
                <c:pt idx="61">
                  <c:v>1053.9788003565193</c:v>
                </c:pt>
                <c:pt idx="62">
                  <c:v>1048.8254749294697</c:v>
                </c:pt>
                <c:pt idx="63">
                  <c:v>1045.0157266291976</c:v>
                </c:pt>
                <c:pt idx="64">
                  <c:v>1027.6965460344586</c:v>
                </c:pt>
                <c:pt idx="65">
                  <c:v>1027.3311873420892</c:v>
                </c:pt>
                <c:pt idx="66">
                  <c:v>1013.792290636947</c:v>
                </c:pt>
                <c:pt idx="67">
                  <c:v>1035.4118019696959</c:v>
                </c:pt>
                <c:pt idx="68">
                  <c:v>1033.0590687773006</c:v>
                </c:pt>
                <c:pt idx="69">
                  <c:v>1013.5904594238234</c:v>
                </c:pt>
                <c:pt idx="70">
                  <c:v>1027.4122144714452</c:v>
                </c:pt>
                <c:pt idx="71">
                  <c:v>1023.9192085859293</c:v>
                </c:pt>
                <c:pt idx="72">
                  <c:v>1018.9691875925366</c:v>
                </c:pt>
                <c:pt idx="73">
                  <c:v>1022.4901846681939</c:v>
                </c:pt>
                <c:pt idx="74">
                  <c:v>1029.4084282946735</c:v>
                </c:pt>
                <c:pt idx="75">
                  <c:v>1024.563005959177</c:v>
                </c:pt>
                <c:pt idx="76">
                  <c:v>1035.8876522020967</c:v>
                </c:pt>
                <c:pt idx="77">
                  <c:v>1032.5743792216974</c:v>
                </c:pt>
                <c:pt idx="78">
                  <c:v>1051.4861112134181</c:v>
                </c:pt>
                <c:pt idx="79">
                  <c:v>1023.7601007682846</c:v>
                </c:pt>
                <c:pt idx="80">
                  <c:v>1022.6492924858386</c:v>
                </c:pt>
                <c:pt idx="81">
                  <c:v>1059.5961902516999</c:v>
                </c:pt>
                <c:pt idx="82">
                  <c:v>1025.6472962720156</c:v>
                </c:pt>
                <c:pt idx="83">
                  <c:v>1071.9786088378501</c:v>
                </c:pt>
                <c:pt idx="84">
                  <c:v>1074.4344674676076</c:v>
                </c:pt>
                <c:pt idx="85">
                  <c:v>1096.6432670138556</c:v>
                </c:pt>
                <c:pt idx="86">
                  <c:v>1071.3510168904734</c:v>
                </c:pt>
                <c:pt idx="87">
                  <c:v>1072.3719587203607</c:v>
                </c:pt>
                <c:pt idx="88">
                  <c:v>1077.0582732382127</c:v>
                </c:pt>
                <c:pt idx="89">
                  <c:v>1073.0643723712221</c:v>
                </c:pt>
                <c:pt idx="90">
                  <c:v>1055.4873781830772</c:v>
                </c:pt>
                <c:pt idx="91">
                  <c:v>1057.0917153443283</c:v>
                </c:pt>
                <c:pt idx="92">
                  <c:v>1062.7238374448464</c:v>
                </c:pt>
                <c:pt idx="93">
                  <c:v>1065.8942080334714</c:v>
                </c:pt>
                <c:pt idx="94">
                  <c:v>1065.640814101667</c:v>
                </c:pt>
                <c:pt idx="95">
                  <c:v>1068.8082382492248</c:v>
                </c:pt>
                <c:pt idx="96">
                  <c:v>1070.6703890038821</c:v>
                </c:pt>
                <c:pt idx="97">
                  <c:v>1072.5708434924168</c:v>
                </c:pt>
                <c:pt idx="98">
                  <c:v>1075.051746871248</c:v>
                </c:pt>
                <c:pt idx="99">
                  <c:v>1078.3753323953829</c:v>
                </c:pt>
                <c:pt idx="100">
                  <c:v>1081.7018643605857</c:v>
                </c:pt>
                <c:pt idx="101">
                  <c:v>1085.1904505845002</c:v>
                </c:pt>
                <c:pt idx="102">
                  <c:v>1088.4094374507392</c:v>
                </c:pt>
                <c:pt idx="103">
                  <c:v>1091.4928880278733</c:v>
                </c:pt>
                <c:pt idx="104">
                  <c:v>1094.3862931561541</c:v>
                </c:pt>
                <c:pt idx="105">
                  <c:v>1097.9544332888913</c:v>
                </c:pt>
                <c:pt idx="106">
                  <c:v>1101.5888683456471</c:v>
                </c:pt>
                <c:pt idx="107">
                  <c:v>1105.158481698918</c:v>
                </c:pt>
                <c:pt idx="108">
                  <c:v>1108.7325147137901</c:v>
                </c:pt>
                <c:pt idx="109">
                  <c:v>1112.2122616145025</c:v>
                </c:pt>
                <c:pt idx="110">
                  <c:v>1115.6772763098772</c:v>
                </c:pt>
                <c:pt idx="111">
                  <c:v>1119.1467106668533</c:v>
                </c:pt>
                <c:pt idx="112">
                  <c:v>1122.594046715823</c:v>
                </c:pt>
              </c:numCache>
            </c:numRef>
          </c:val>
          <c:smooth val="0"/>
          <c:extLst>
            <c:ext xmlns:c16="http://schemas.microsoft.com/office/drawing/2014/chart" uri="{C3380CC4-5D6E-409C-BE32-E72D297353CC}">
              <c16:uniqueId val="{00000001-79A1-4EB9-85C9-418EC0729E3C}"/>
            </c:ext>
          </c:extLst>
        </c:ser>
        <c:ser>
          <c:idx val="2"/>
          <c:order val="2"/>
          <c:tx>
            <c:strRef>
              <c:f>'Data 1.11'!$E$4</c:f>
              <c:strCache>
                <c:ptCount val="1"/>
                <c:pt idx="0">
                  <c:v>Budget Update 2023</c:v>
                </c:pt>
              </c:strCache>
            </c:strRef>
          </c:tx>
          <c:spPr>
            <a:ln w="38100">
              <a:solidFill>
                <a:srgbClr val="3E403A"/>
              </a:solidFill>
              <a:prstDash val="solid"/>
            </a:ln>
          </c:spPr>
          <c:marker>
            <c:symbol val="none"/>
          </c:marker>
          <c:cat>
            <c:numRef>
              <c:f>'Data 1.11'!$B$5:$B$117</c:f>
              <c:numCache>
                <c:formatCode>mmm\-yy</c:formatCode>
                <c:ptCount val="113"/>
                <c:pt idx="0">
                  <c:v>36678</c:v>
                </c:pt>
                <c:pt idx="1">
                  <c:v>36770</c:v>
                </c:pt>
                <c:pt idx="2">
                  <c:v>36861</c:v>
                </c:pt>
                <c:pt idx="3">
                  <c:v>36951</c:v>
                </c:pt>
                <c:pt idx="4">
                  <c:v>37043</c:v>
                </c:pt>
                <c:pt idx="5">
                  <c:v>37135</c:v>
                </c:pt>
                <c:pt idx="6">
                  <c:v>37226</c:v>
                </c:pt>
                <c:pt idx="7">
                  <c:v>37316</c:v>
                </c:pt>
                <c:pt idx="8">
                  <c:v>37408</c:v>
                </c:pt>
                <c:pt idx="9">
                  <c:v>37500</c:v>
                </c:pt>
                <c:pt idx="10">
                  <c:v>37591</c:v>
                </c:pt>
                <c:pt idx="11">
                  <c:v>37681</c:v>
                </c:pt>
                <c:pt idx="12">
                  <c:v>37773</c:v>
                </c:pt>
                <c:pt idx="13">
                  <c:v>37865</c:v>
                </c:pt>
                <c:pt idx="14">
                  <c:v>37956</c:v>
                </c:pt>
                <c:pt idx="15">
                  <c:v>38047</c:v>
                </c:pt>
                <c:pt idx="16">
                  <c:v>38139</c:v>
                </c:pt>
                <c:pt idx="17">
                  <c:v>38231</c:v>
                </c:pt>
                <c:pt idx="18">
                  <c:v>38322</c:v>
                </c:pt>
                <c:pt idx="19">
                  <c:v>38412</c:v>
                </c:pt>
                <c:pt idx="20">
                  <c:v>38504</c:v>
                </c:pt>
                <c:pt idx="21">
                  <c:v>38596</c:v>
                </c:pt>
                <c:pt idx="22">
                  <c:v>38687</c:v>
                </c:pt>
                <c:pt idx="23">
                  <c:v>38777</c:v>
                </c:pt>
                <c:pt idx="24">
                  <c:v>38869</c:v>
                </c:pt>
                <c:pt idx="25">
                  <c:v>38961</c:v>
                </c:pt>
                <c:pt idx="26">
                  <c:v>39052</c:v>
                </c:pt>
                <c:pt idx="27">
                  <c:v>39142</c:v>
                </c:pt>
                <c:pt idx="28">
                  <c:v>39234</c:v>
                </c:pt>
                <c:pt idx="29">
                  <c:v>39326</c:v>
                </c:pt>
                <c:pt idx="30">
                  <c:v>39417</c:v>
                </c:pt>
                <c:pt idx="31">
                  <c:v>39508</c:v>
                </c:pt>
                <c:pt idx="32">
                  <c:v>39600</c:v>
                </c:pt>
                <c:pt idx="33">
                  <c:v>39692</c:v>
                </c:pt>
                <c:pt idx="34">
                  <c:v>39783</c:v>
                </c:pt>
                <c:pt idx="35">
                  <c:v>39873</c:v>
                </c:pt>
                <c:pt idx="36">
                  <c:v>39965</c:v>
                </c:pt>
                <c:pt idx="37">
                  <c:v>40057</c:v>
                </c:pt>
                <c:pt idx="38">
                  <c:v>40148</c:v>
                </c:pt>
                <c:pt idx="39">
                  <c:v>40238</c:v>
                </c:pt>
                <c:pt idx="40">
                  <c:v>40330</c:v>
                </c:pt>
                <c:pt idx="41">
                  <c:v>40422</c:v>
                </c:pt>
                <c:pt idx="42">
                  <c:v>40513</c:v>
                </c:pt>
                <c:pt idx="43">
                  <c:v>40603</c:v>
                </c:pt>
                <c:pt idx="44">
                  <c:v>40695</c:v>
                </c:pt>
                <c:pt idx="45">
                  <c:v>40787</c:v>
                </c:pt>
                <c:pt idx="46">
                  <c:v>40878</c:v>
                </c:pt>
                <c:pt idx="47">
                  <c:v>40969</c:v>
                </c:pt>
                <c:pt idx="48">
                  <c:v>41061</c:v>
                </c:pt>
                <c:pt idx="49">
                  <c:v>41153</c:v>
                </c:pt>
                <c:pt idx="50">
                  <c:v>41244</c:v>
                </c:pt>
                <c:pt idx="51">
                  <c:v>41334</c:v>
                </c:pt>
                <c:pt idx="52">
                  <c:v>41426</c:v>
                </c:pt>
                <c:pt idx="53">
                  <c:v>41518</c:v>
                </c:pt>
                <c:pt idx="54">
                  <c:v>41609</c:v>
                </c:pt>
                <c:pt idx="55">
                  <c:v>41699</c:v>
                </c:pt>
                <c:pt idx="56">
                  <c:v>41791</c:v>
                </c:pt>
                <c:pt idx="57">
                  <c:v>41883</c:v>
                </c:pt>
                <c:pt idx="58">
                  <c:v>41974</c:v>
                </c:pt>
                <c:pt idx="59">
                  <c:v>42064</c:v>
                </c:pt>
                <c:pt idx="60">
                  <c:v>42156</c:v>
                </c:pt>
                <c:pt idx="61">
                  <c:v>42248</c:v>
                </c:pt>
                <c:pt idx="62">
                  <c:v>42339</c:v>
                </c:pt>
                <c:pt idx="63">
                  <c:v>42430</c:v>
                </c:pt>
                <c:pt idx="64">
                  <c:v>42522</c:v>
                </c:pt>
                <c:pt idx="65">
                  <c:v>42614</c:v>
                </c:pt>
                <c:pt idx="66">
                  <c:v>42705</c:v>
                </c:pt>
                <c:pt idx="67">
                  <c:v>42795</c:v>
                </c:pt>
                <c:pt idx="68">
                  <c:v>42887</c:v>
                </c:pt>
                <c:pt idx="69">
                  <c:v>42979</c:v>
                </c:pt>
                <c:pt idx="70">
                  <c:v>43070</c:v>
                </c:pt>
                <c:pt idx="71">
                  <c:v>43160</c:v>
                </c:pt>
                <c:pt idx="72">
                  <c:v>43252</c:v>
                </c:pt>
                <c:pt idx="73">
                  <c:v>43344</c:v>
                </c:pt>
                <c:pt idx="74">
                  <c:v>43435</c:v>
                </c:pt>
                <c:pt idx="75">
                  <c:v>43525</c:v>
                </c:pt>
                <c:pt idx="76">
                  <c:v>43617</c:v>
                </c:pt>
                <c:pt idx="77">
                  <c:v>43709</c:v>
                </c:pt>
                <c:pt idx="78">
                  <c:v>43800</c:v>
                </c:pt>
                <c:pt idx="79">
                  <c:v>43891</c:v>
                </c:pt>
                <c:pt idx="80">
                  <c:v>43983</c:v>
                </c:pt>
                <c:pt idx="81">
                  <c:v>44075</c:v>
                </c:pt>
                <c:pt idx="82">
                  <c:v>44166</c:v>
                </c:pt>
                <c:pt idx="83">
                  <c:v>44256</c:v>
                </c:pt>
                <c:pt idx="84">
                  <c:v>44348</c:v>
                </c:pt>
                <c:pt idx="85">
                  <c:v>44440</c:v>
                </c:pt>
                <c:pt idx="86">
                  <c:v>44531</c:v>
                </c:pt>
                <c:pt idx="87">
                  <c:v>44621</c:v>
                </c:pt>
                <c:pt idx="88">
                  <c:v>44713</c:v>
                </c:pt>
                <c:pt idx="89">
                  <c:v>44805</c:v>
                </c:pt>
                <c:pt idx="90">
                  <c:v>44896</c:v>
                </c:pt>
                <c:pt idx="91">
                  <c:v>44986</c:v>
                </c:pt>
                <c:pt idx="92">
                  <c:v>45078</c:v>
                </c:pt>
                <c:pt idx="93">
                  <c:v>45170</c:v>
                </c:pt>
                <c:pt idx="94">
                  <c:v>45261</c:v>
                </c:pt>
                <c:pt idx="95">
                  <c:v>45352</c:v>
                </c:pt>
                <c:pt idx="96">
                  <c:v>45444</c:v>
                </c:pt>
                <c:pt idx="97">
                  <c:v>45536</c:v>
                </c:pt>
                <c:pt idx="98">
                  <c:v>45627</c:v>
                </c:pt>
                <c:pt idx="99">
                  <c:v>45717</c:v>
                </c:pt>
                <c:pt idx="100">
                  <c:v>45809</c:v>
                </c:pt>
                <c:pt idx="101">
                  <c:v>45901</c:v>
                </c:pt>
                <c:pt idx="102">
                  <c:v>45992</c:v>
                </c:pt>
                <c:pt idx="103">
                  <c:v>46082</c:v>
                </c:pt>
                <c:pt idx="104">
                  <c:v>46174</c:v>
                </c:pt>
                <c:pt idx="105">
                  <c:v>46266</c:v>
                </c:pt>
                <c:pt idx="106">
                  <c:v>46357</c:v>
                </c:pt>
                <c:pt idx="107">
                  <c:v>46447</c:v>
                </c:pt>
                <c:pt idx="108">
                  <c:v>46539</c:v>
                </c:pt>
                <c:pt idx="109">
                  <c:v>46631</c:v>
                </c:pt>
                <c:pt idx="110">
                  <c:v>46722</c:v>
                </c:pt>
                <c:pt idx="111">
                  <c:v>46813</c:v>
                </c:pt>
                <c:pt idx="112">
                  <c:v>46905</c:v>
                </c:pt>
              </c:numCache>
            </c:numRef>
          </c:cat>
          <c:val>
            <c:numRef>
              <c:f>'Data 1.11'!$E$5:$E$117</c:f>
              <c:numCache>
                <c:formatCode>_-* #,##0_-;\-* #,##0_-;_-* "-"??_-;_-@_-</c:formatCode>
                <c:ptCount val="113"/>
                <c:pt idx="0">
                  <c:v>893.03976958830856</c:v>
                </c:pt>
                <c:pt idx="1">
                  <c:v>878.22801034200813</c:v>
                </c:pt>
                <c:pt idx="2">
                  <c:v>875.33165877265992</c:v>
                </c:pt>
                <c:pt idx="3">
                  <c:v>883.211915407677</c:v>
                </c:pt>
                <c:pt idx="4">
                  <c:v>887.20286983359972</c:v>
                </c:pt>
                <c:pt idx="5">
                  <c:v>895.04040307313801</c:v>
                </c:pt>
                <c:pt idx="6">
                  <c:v>899.5602436706763</c:v>
                </c:pt>
                <c:pt idx="7">
                  <c:v>890.57949129694975</c:v>
                </c:pt>
                <c:pt idx="8">
                  <c:v>897.74818241416654</c:v>
                </c:pt>
                <c:pt idx="9">
                  <c:v>906.46522831235234</c:v>
                </c:pt>
                <c:pt idx="10">
                  <c:v>921.06189736072542</c:v>
                </c:pt>
                <c:pt idx="11">
                  <c:v>912.70431727277423</c:v>
                </c:pt>
                <c:pt idx="12">
                  <c:v>918.96255810013497</c:v>
                </c:pt>
                <c:pt idx="13">
                  <c:v>924.4768225579528</c:v>
                </c:pt>
                <c:pt idx="14">
                  <c:v>931.0680112259405</c:v>
                </c:pt>
                <c:pt idx="15">
                  <c:v>927.54996059135078</c:v>
                </c:pt>
                <c:pt idx="16">
                  <c:v>925.14861112134179</c:v>
                </c:pt>
                <c:pt idx="17">
                  <c:v>931.86502353469803</c:v>
                </c:pt>
                <c:pt idx="18">
                  <c:v>919.63287344299022</c:v>
                </c:pt>
                <c:pt idx="19">
                  <c:v>933.08632335717493</c:v>
                </c:pt>
                <c:pt idx="20">
                  <c:v>949.94143948378348</c:v>
                </c:pt>
                <c:pt idx="21">
                  <c:v>929.19849436861455</c:v>
                </c:pt>
                <c:pt idx="22">
                  <c:v>942.92596330207641</c:v>
                </c:pt>
                <c:pt idx="23">
                  <c:v>955.85789314731471</c:v>
                </c:pt>
                <c:pt idx="24">
                  <c:v>944.31373704486691</c:v>
                </c:pt>
                <c:pt idx="25">
                  <c:v>950.25818189853931</c:v>
                </c:pt>
                <c:pt idx="26">
                  <c:v>954.53052144640787</c:v>
                </c:pt>
                <c:pt idx="27">
                  <c:v>973.48939649520833</c:v>
                </c:pt>
                <c:pt idx="28">
                  <c:v>973.38332461677862</c:v>
                </c:pt>
                <c:pt idx="29">
                  <c:v>983.92274431521037</c:v>
                </c:pt>
                <c:pt idx="30">
                  <c:v>981.40501042303526</c:v>
                </c:pt>
                <c:pt idx="31">
                  <c:v>979.05522367170761</c:v>
                </c:pt>
                <c:pt idx="32">
                  <c:v>983.10216047791278</c:v>
                </c:pt>
                <c:pt idx="33">
                  <c:v>975.12467128766855</c:v>
                </c:pt>
                <c:pt idx="34">
                  <c:v>973.68680804673056</c:v>
                </c:pt>
                <c:pt idx="35">
                  <c:v>976.57137385180874</c:v>
                </c:pt>
                <c:pt idx="36">
                  <c:v>983.51171578629476</c:v>
                </c:pt>
                <c:pt idx="37">
                  <c:v>1000.7204048410027</c:v>
                </c:pt>
                <c:pt idx="38">
                  <c:v>1015.8312278556539</c:v>
                </c:pt>
                <c:pt idx="39">
                  <c:v>1000</c:v>
                </c:pt>
                <c:pt idx="40">
                  <c:v>1007.9936946161157</c:v>
                </c:pt>
                <c:pt idx="41">
                  <c:v>997.09333588691561</c:v>
                </c:pt>
                <c:pt idx="42">
                  <c:v>984.53707727778317</c:v>
                </c:pt>
                <c:pt idx="43">
                  <c:v>1019.8987897493316</c:v>
                </c:pt>
                <c:pt idx="44">
                  <c:v>995.8720360644387</c:v>
                </c:pt>
                <c:pt idx="45">
                  <c:v>1002.9862180219067</c:v>
                </c:pt>
                <c:pt idx="46">
                  <c:v>1015.0253762236938</c:v>
                </c:pt>
                <c:pt idx="47">
                  <c:v>1036.8702902981063</c:v>
                </c:pt>
                <c:pt idx="48">
                  <c:v>1030.2732087479835</c:v>
                </c:pt>
                <c:pt idx="49">
                  <c:v>1037.8485087325146</c:v>
                </c:pt>
                <c:pt idx="50">
                  <c:v>1037.4610517321389</c:v>
                </c:pt>
                <c:pt idx="51">
                  <c:v>1023.4978675132776</c:v>
                </c:pt>
                <c:pt idx="52">
                  <c:v>1042.1105357366471</c:v>
                </c:pt>
                <c:pt idx="53">
                  <c:v>1032.970675545276</c:v>
                </c:pt>
                <c:pt idx="54">
                  <c:v>1034.4438960790237</c:v>
                </c:pt>
                <c:pt idx="55">
                  <c:v>1026.5989967368166</c:v>
                </c:pt>
                <c:pt idx="56">
                  <c:v>1023.1310356003742</c:v>
                </c:pt>
                <c:pt idx="57">
                  <c:v>1033.4111684848663</c:v>
                </c:pt>
                <c:pt idx="58">
                  <c:v>1043.8887129208806</c:v>
                </c:pt>
                <c:pt idx="59">
                  <c:v>1032.2281723962669</c:v>
                </c:pt>
                <c:pt idx="60">
                  <c:v>1048.1875704383567</c:v>
                </c:pt>
                <c:pt idx="61">
                  <c:v>1054.0951847786855</c:v>
                </c:pt>
                <c:pt idx="62">
                  <c:v>1048.8328410321383</c:v>
                </c:pt>
                <c:pt idx="63">
                  <c:v>1044.7844310053995</c:v>
                </c:pt>
                <c:pt idx="64">
                  <c:v>1027.6287778899064</c:v>
                </c:pt>
                <c:pt idx="65">
                  <c:v>1027.6788673880537</c:v>
                </c:pt>
                <c:pt idx="66">
                  <c:v>1013.9911754090027</c:v>
                </c:pt>
                <c:pt idx="67">
                  <c:v>1034.600057455601</c:v>
                </c:pt>
                <c:pt idx="68">
                  <c:v>1032.8218802713673</c:v>
                </c:pt>
                <c:pt idx="69">
                  <c:v>1014.6953748241343</c:v>
                </c:pt>
                <c:pt idx="70">
                  <c:v>1027.7245372245998</c:v>
                </c:pt>
                <c:pt idx="71">
                  <c:v>1022.4504077137829</c:v>
                </c:pt>
                <c:pt idx="72">
                  <c:v>1018.2178451203253</c:v>
                </c:pt>
                <c:pt idx="73">
                  <c:v>1024.7898819213742</c:v>
                </c:pt>
                <c:pt idx="74">
                  <c:v>1029.8224032646567</c:v>
                </c:pt>
                <c:pt idx="75">
                  <c:v>1022.0526381696709</c:v>
                </c:pt>
                <c:pt idx="76">
                  <c:v>1034.8446120642029</c:v>
                </c:pt>
                <c:pt idx="77">
                  <c:v>1036.3428773470246</c:v>
                </c:pt>
                <c:pt idx="78">
                  <c:v>1051.7365587041552</c:v>
                </c:pt>
                <c:pt idx="79">
                  <c:v>1020.1978535176823</c:v>
                </c:pt>
                <c:pt idx="80">
                  <c:v>1021.2394204350421</c:v>
                </c:pt>
                <c:pt idx="81">
                  <c:v>1064.5491576861598</c:v>
                </c:pt>
                <c:pt idx="82">
                  <c:v>1025.7268501808378</c:v>
                </c:pt>
                <c:pt idx="83">
                  <c:v>1067.5957777499502</c:v>
                </c:pt>
                <c:pt idx="84">
                  <c:v>1073.8024558586299</c:v>
                </c:pt>
                <c:pt idx="85">
                  <c:v>1103.3110631495981</c:v>
                </c:pt>
                <c:pt idx="86">
                  <c:v>1071.2670433200499</c:v>
                </c:pt>
                <c:pt idx="87">
                  <c:v>1065.5995639267219</c:v>
                </c:pt>
                <c:pt idx="88">
                  <c:v>1072.5192807737355</c:v>
                </c:pt>
                <c:pt idx="89">
                  <c:v>1078.0232326878172</c:v>
                </c:pt>
                <c:pt idx="90">
                  <c:v>1056.4597037353508</c:v>
                </c:pt>
                <c:pt idx="91">
                  <c:v>1059.7214139970683</c:v>
                </c:pt>
                <c:pt idx="92">
                  <c:v>1063.9127264155807</c:v>
                </c:pt>
                <c:pt idx="93">
                  <c:v>1069.4770803715462</c:v>
                </c:pt>
                <c:pt idx="94">
                  <c:v>1075.420052004685</c:v>
                </c:pt>
                <c:pt idx="95">
                  <c:v>1082.2572685018085</c:v>
                </c:pt>
                <c:pt idx="96">
                  <c:v>1087.8672922943199</c:v>
                </c:pt>
                <c:pt idx="97">
                  <c:v>1092.668518013804</c:v>
                </c:pt>
                <c:pt idx="98">
                  <c:v>1096.9349646795376</c:v>
                </c:pt>
                <c:pt idx="99">
                  <c:v>1101.0143123374853</c:v>
                </c:pt>
                <c:pt idx="100">
                  <c:v>1105.1260708471755</c:v>
                </c:pt>
                <c:pt idx="101">
                  <c:v>1108.9461316911836</c:v>
                </c:pt>
                <c:pt idx="102">
                  <c:v>1112.3625301089448</c:v>
                </c:pt>
                <c:pt idx="103">
                  <c:v>1115.6861156330797</c:v>
                </c:pt>
                <c:pt idx="104">
                  <c:v>1118.8756380886437</c:v>
                </c:pt>
                <c:pt idx="105">
                  <c:v>1122.8238691190877</c:v>
                </c:pt>
                <c:pt idx="106">
                  <c:v>1126.6675014916359</c:v>
                </c:pt>
                <c:pt idx="107">
                  <c:v>1130.6201521836811</c:v>
                </c:pt>
                <c:pt idx="108">
                  <c:v>1134.4696774383642</c:v>
                </c:pt>
              </c:numCache>
            </c:numRef>
          </c:val>
          <c:smooth val="0"/>
          <c:extLst>
            <c:ext xmlns:c16="http://schemas.microsoft.com/office/drawing/2014/chart" uri="{C3380CC4-5D6E-409C-BE32-E72D297353CC}">
              <c16:uniqueId val="{00000002-79A1-4EB9-85C9-418EC0729E3C}"/>
            </c:ext>
          </c:extLst>
        </c:ser>
        <c:dLbls>
          <c:showLegendKey val="0"/>
          <c:showVal val="0"/>
          <c:showCatName val="0"/>
          <c:showSerName val="0"/>
          <c:showPercent val="0"/>
          <c:showBubbleSize val="0"/>
        </c:dLbls>
        <c:smooth val="0"/>
        <c:axId val="1343708080"/>
        <c:axId val="1340838432"/>
      </c:lineChart>
      <c:dateAx>
        <c:axId val="1343708080"/>
        <c:scaling>
          <c:orientation val="minMax"/>
          <c:min val="36678"/>
        </c:scaling>
        <c:delete val="0"/>
        <c:axPos val="b"/>
        <c:numFmt formatCode="mmm\-yy" sourceLinked="1"/>
        <c:majorTickMark val="out"/>
        <c:minorTickMark val="none"/>
        <c:tickLblPos val="low"/>
        <c:spPr>
          <a:ln>
            <a:solidFill>
              <a:srgbClr val="0D0D0D"/>
            </a:solidFill>
            <a:prstDash val="solid"/>
          </a:ln>
        </c:spPr>
        <c:txPr>
          <a:bodyPr rot="0" vert="horz"/>
          <a:lstStyle/>
          <a:p>
            <a:pPr>
              <a:defRPr sz="1800">
                <a:latin typeface="Arial"/>
                <a:ea typeface="Arial"/>
                <a:cs typeface="Arial"/>
              </a:defRPr>
            </a:pPr>
            <a:endParaRPr lang="en-US"/>
          </a:p>
        </c:txPr>
        <c:crossAx val="1340838432"/>
        <c:crosses val="autoZero"/>
        <c:auto val="1"/>
        <c:lblOffset val="100"/>
        <c:baseTimeUnit val="months"/>
        <c:majorUnit val="36"/>
      </c:dateAx>
      <c:valAx>
        <c:axId val="1340838432"/>
        <c:scaling>
          <c:orientation val="minMax"/>
          <c:min val="800"/>
        </c:scaling>
        <c:delete val="0"/>
        <c:axPos val="l"/>
        <c:majorGridlines>
          <c:spPr>
            <a:ln>
              <a:solidFill>
                <a:srgbClr val="7F7F7F"/>
              </a:solidFill>
              <a:prstDash val="solid"/>
            </a:ln>
          </c:spPr>
        </c:majorGridlines>
        <c:numFmt formatCode="_-* #,##0_-;\-* #,##0_-;_-* &quot;-&quot;??_-;_-@_-" sourceLinked="1"/>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1343708080"/>
        <c:crossesAt val="45336"/>
        <c:crossBetween val="between"/>
        <c:majorUnit val="100"/>
      </c:valAx>
      <c:spPr>
        <a:noFill/>
      </c:spPr>
    </c:plotArea>
    <c:legend>
      <c:legendPos val="b"/>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5.4686969311675141E-3"/>
          <c:y val="7.1318794847803416E-2"/>
          <c:w val="0.93651434946243683"/>
          <c:h val="0.79709241300486167"/>
        </c:manualLayout>
      </c:layout>
      <c:lineChart>
        <c:grouping val="standard"/>
        <c:varyColors val="0"/>
        <c:ser>
          <c:idx val="0"/>
          <c:order val="0"/>
          <c:tx>
            <c:strRef>
              <c:f>'Data 1.12'!$C$4</c:f>
              <c:strCache>
                <c:ptCount val="1"/>
                <c:pt idx="0">
                  <c:v>Budget Update 2024</c:v>
                </c:pt>
              </c:strCache>
            </c:strRef>
          </c:tx>
          <c:spPr>
            <a:ln w="38100">
              <a:solidFill>
                <a:srgbClr val="0083AC"/>
              </a:solidFill>
              <a:prstDash val="solid"/>
            </a:ln>
          </c:spPr>
          <c:marker>
            <c:symbol val="none"/>
          </c:marker>
          <c:cat>
            <c:numRef>
              <c:f>'Data 1.12'!$B$6:$B$119</c:f>
              <c:numCache>
                <c:formatCode>mmm\-yy</c:formatCode>
                <c:ptCount val="114"/>
                <c:pt idx="0">
                  <c:v>36586</c:v>
                </c:pt>
                <c:pt idx="1">
                  <c:v>36678</c:v>
                </c:pt>
                <c:pt idx="2">
                  <c:v>36770</c:v>
                </c:pt>
                <c:pt idx="3">
                  <c:v>36861</c:v>
                </c:pt>
                <c:pt idx="4">
                  <c:v>36951</c:v>
                </c:pt>
                <c:pt idx="5">
                  <c:v>37043</c:v>
                </c:pt>
                <c:pt idx="6">
                  <c:v>37135</c:v>
                </c:pt>
                <c:pt idx="7">
                  <c:v>37226</c:v>
                </c:pt>
                <c:pt idx="8">
                  <c:v>37316</c:v>
                </c:pt>
                <c:pt idx="9">
                  <c:v>37408</c:v>
                </c:pt>
                <c:pt idx="10">
                  <c:v>37500</c:v>
                </c:pt>
                <c:pt idx="11">
                  <c:v>37591</c:v>
                </c:pt>
                <c:pt idx="12">
                  <c:v>37681</c:v>
                </c:pt>
                <c:pt idx="13">
                  <c:v>37773</c:v>
                </c:pt>
                <c:pt idx="14">
                  <c:v>37865</c:v>
                </c:pt>
                <c:pt idx="15">
                  <c:v>37956</c:v>
                </c:pt>
                <c:pt idx="16">
                  <c:v>38047</c:v>
                </c:pt>
                <c:pt idx="17">
                  <c:v>38139</c:v>
                </c:pt>
                <c:pt idx="18">
                  <c:v>38231</c:v>
                </c:pt>
                <c:pt idx="19">
                  <c:v>38322</c:v>
                </c:pt>
                <c:pt idx="20">
                  <c:v>38412</c:v>
                </c:pt>
                <c:pt idx="21">
                  <c:v>38504</c:v>
                </c:pt>
                <c:pt idx="22">
                  <c:v>38596</c:v>
                </c:pt>
                <c:pt idx="23">
                  <c:v>38687</c:v>
                </c:pt>
                <c:pt idx="24">
                  <c:v>38777</c:v>
                </c:pt>
                <c:pt idx="25">
                  <c:v>38869</c:v>
                </c:pt>
                <c:pt idx="26">
                  <c:v>38961</c:v>
                </c:pt>
                <c:pt idx="27">
                  <c:v>39052</c:v>
                </c:pt>
                <c:pt idx="28">
                  <c:v>39142</c:v>
                </c:pt>
                <c:pt idx="29">
                  <c:v>39234</c:v>
                </c:pt>
                <c:pt idx="30">
                  <c:v>39326</c:v>
                </c:pt>
                <c:pt idx="31">
                  <c:v>39417</c:v>
                </c:pt>
                <c:pt idx="32">
                  <c:v>39508</c:v>
                </c:pt>
                <c:pt idx="33">
                  <c:v>39600</c:v>
                </c:pt>
                <c:pt idx="34">
                  <c:v>39692</c:v>
                </c:pt>
                <c:pt idx="35">
                  <c:v>39783</c:v>
                </c:pt>
                <c:pt idx="36">
                  <c:v>39873</c:v>
                </c:pt>
                <c:pt idx="37">
                  <c:v>39965</c:v>
                </c:pt>
                <c:pt idx="38">
                  <c:v>40057</c:v>
                </c:pt>
                <c:pt idx="39">
                  <c:v>40148</c:v>
                </c:pt>
                <c:pt idx="40">
                  <c:v>40238</c:v>
                </c:pt>
                <c:pt idx="41">
                  <c:v>40330</c:v>
                </c:pt>
                <c:pt idx="42">
                  <c:v>40422</c:v>
                </c:pt>
                <c:pt idx="43">
                  <c:v>40513</c:v>
                </c:pt>
                <c:pt idx="44">
                  <c:v>40603</c:v>
                </c:pt>
                <c:pt idx="45">
                  <c:v>40695</c:v>
                </c:pt>
                <c:pt idx="46">
                  <c:v>40787</c:v>
                </c:pt>
                <c:pt idx="47">
                  <c:v>40878</c:v>
                </c:pt>
                <c:pt idx="48">
                  <c:v>40969</c:v>
                </c:pt>
                <c:pt idx="49">
                  <c:v>41061</c:v>
                </c:pt>
                <c:pt idx="50">
                  <c:v>41153</c:v>
                </c:pt>
                <c:pt idx="51">
                  <c:v>41244</c:v>
                </c:pt>
                <c:pt idx="52">
                  <c:v>41334</c:v>
                </c:pt>
                <c:pt idx="53">
                  <c:v>41426</c:v>
                </c:pt>
                <c:pt idx="54">
                  <c:v>41518</c:v>
                </c:pt>
                <c:pt idx="55">
                  <c:v>41609</c:v>
                </c:pt>
                <c:pt idx="56">
                  <c:v>41699</c:v>
                </c:pt>
                <c:pt idx="57">
                  <c:v>41791</c:v>
                </c:pt>
                <c:pt idx="58">
                  <c:v>41883</c:v>
                </c:pt>
                <c:pt idx="59">
                  <c:v>41974</c:v>
                </c:pt>
                <c:pt idx="60">
                  <c:v>42064</c:v>
                </c:pt>
                <c:pt idx="61">
                  <c:v>42156</c:v>
                </c:pt>
                <c:pt idx="62">
                  <c:v>42248</c:v>
                </c:pt>
                <c:pt idx="63">
                  <c:v>42339</c:v>
                </c:pt>
                <c:pt idx="64">
                  <c:v>42430</c:v>
                </c:pt>
                <c:pt idx="65">
                  <c:v>42522</c:v>
                </c:pt>
                <c:pt idx="66">
                  <c:v>42614</c:v>
                </c:pt>
                <c:pt idx="67">
                  <c:v>42705</c:v>
                </c:pt>
                <c:pt idx="68">
                  <c:v>42795</c:v>
                </c:pt>
                <c:pt idx="69">
                  <c:v>42887</c:v>
                </c:pt>
                <c:pt idx="70">
                  <c:v>42979</c:v>
                </c:pt>
                <c:pt idx="71">
                  <c:v>43070</c:v>
                </c:pt>
                <c:pt idx="72">
                  <c:v>43160</c:v>
                </c:pt>
                <c:pt idx="73">
                  <c:v>43252</c:v>
                </c:pt>
                <c:pt idx="74">
                  <c:v>43344</c:v>
                </c:pt>
                <c:pt idx="75">
                  <c:v>43435</c:v>
                </c:pt>
                <c:pt idx="76">
                  <c:v>43525</c:v>
                </c:pt>
                <c:pt idx="77">
                  <c:v>43617</c:v>
                </c:pt>
                <c:pt idx="78">
                  <c:v>43709</c:v>
                </c:pt>
                <c:pt idx="79">
                  <c:v>43800</c:v>
                </c:pt>
                <c:pt idx="80">
                  <c:v>43891</c:v>
                </c:pt>
                <c:pt idx="81">
                  <c:v>43983</c:v>
                </c:pt>
                <c:pt idx="82">
                  <c:v>44075</c:v>
                </c:pt>
                <c:pt idx="83">
                  <c:v>44166</c:v>
                </c:pt>
                <c:pt idx="84">
                  <c:v>44256</c:v>
                </c:pt>
                <c:pt idx="85">
                  <c:v>44348</c:v>
                </c:pt>
                <c:pt idx="86">
                  <c:v>44440</c:v>
                </c:pt>
                <c:pt idx="87">
                  <c:v>44531</c:v>
                </c:pt>
                <c:pt idx="88">
                  <c:v>44621</c:v>
                </c:pt>
                <c:pt idx="89">
                  <c:v>44713</c:v>
                </c:pt>
                <c:pt idx="90">
                  <c:v>44805</c:v>
                </c:pt>
                <c:pt idx="91">
                  <c:v>44896</c:v>
                </c:pt>
                <c:pt idx="92">
                  <c:v>44986</c:v>
                </c:pt>
                <c:pt idx="93">
                  <c:v>45078</c:v>
                </c:pt>
                <c:pt idx="94">
                  <c:v>45170</c:v>
                </c:pt>
                <c:pt idx="95">
                  <c:v>45261</c:v>
                </c:pt>
                <c:pt idx="96">
                  <c:v>45352</c:v>
                </c:pt>
                <c:pt idx="97">
                  <c:v>45444</c:v>
                </c:pt>
                <c:pt idx="98">
                  <c:v>45536</c:v>
                </c:pt>
                <c:pt idx="99">
                  <c:v>45627</c:v>
                </c:pt>
                <c:pt idx="100">
                  <c:v>45717</c:v>
                </c:pt>
                <c:pt idx="101">
                  <c:v>45809</c:v>
                </c:pt>
                <c:pt idx="102">
                  <c:v>45901</c:v>
                </c:pt>
                <c:pt idx="103">
                  <c:v>45992</c:v>
                </c:pt>
                <c:pt idx="104">
                  <c:v>46082</c:v>
                </c:pt>
                <c:pt idx="105">
                  <c:v>46174</c:v>
                </c:pt>
                <c:pt idx="106">
                  <c:v>46266</c:v>
                </c:pt>
                <c:pt idx="107">
                  <c:v>46357</c:v>
                </c:pt>
                <c:pt idx="108">
                  <c:v>46447</c:v>
                </c:pt>
                <c:pt idx="109">
                  <c:v>46539</c:v>
                </c:pt>
                <c:pt idx="110">
                  <c:v>46631</c:v>
                </c:pt>
                <c:pt idx="111">
                  <c:v>46722</c:v>
                </c:pt>
                <c:pt idx="112">
                  <c:v>46813</c:v>
                </c:pt>
                <c:pt idx="113">
                  <c:v>46905</c:v>
                </c:pt>
              </c:numCache>
            </c:numRef>
          </c:cat>
          <c:val>
            <c:numRef>
              <c:f>'Data 1.12'!$C$6:$C$119</c:f>
              <c:numCache>
                <c:formatCode>_-* #,##0_-;\-* #,##0_-;_-* "-"??_-;_-@_-</c:formatCode>
                <c:ptCount val="114"/>
                <c:pt idx="0">
                  <c:v>1801.479</c:v>
                </c:pt>
                <c:pt idx="1">
                  <c:v>1774.01</c:v>
                </c:pt>
                <c:pt idx="2">
                  <c:v>1800.6890000000001</c:v>
                </c:pt>
                <c:pt idx="3">
                  <c:v>1811.838</c:v>
                </c:pt>
                <c:pt idx="4">
                  <c:v>1845.82</c:v>
                </c:pt>
                <c:pt idx="5">
                  <c:v>1869.8430000000001</c:v>
                </c:pt>
                <c:pt idx="6">
                  <c:v>1866.56</c:v>
                </c:pt>
                <c:pt idx="7">
                  <c:v>1856.47</c:v>
                </c:pt>
                <c:pt idx="8">
                  <c:v>1856.8989999999999</c:v>
                </c:pt>
                <c:pt idx="9">
                  <c:v>1866.011</c:v>
                </c:pt>
                <c:pt idx="10">
                  <c:v>1862.809</c:v>
                </c:pt>
                <c:pt idx="11">
                  <c:v>1853.9179999999999</c:v>
                </c:pt>
                <c:pt idx="12">
                  <c:v>1848.6030000000001</c:v>
                </c:pt>
                <c:pt idx="13">
                  <c:v>1873.2429999999999</c:v>
                </c:pt>
                <c:pt idx="14">
                  <c:v>1920.018</c:v>
                </c:pt>
                <c:pt idx="15">
                  <c:v>1940.7370000000001</c:v>
                </c:pt>
                <c:pt idx="16">
                  <c:v>1947.57</c:v>
                </c:pt>
                <c:pt idx="17">
                  <c:v>1954.152</c:v>
                </c:pt>
                <c:pt idx="18">
                  <c:v>1959.405</c:v>
                </c:pt>
                <c:pt idx="19">
                  <c:v>1991.9659999999999</c:v>
                </c:pt>
                <c:pt idx="20">
                  <c:v>2025.9680000000001</c:v>
                </c:pt>
                <c:pt idx="21">
                  <c:v>2071.0859999999998</c:v>
                </c:pt>
                <c:pt idx="22">
                  <c:v>2071.0650000000001</c:v>
                </c:pt>
                <c:pt idx="23">
                  <c:v>2087.6370000000002</c:v>
                </c:pt>
                <c:pt idx="24">
                  <c:v>2099.556</c:v>
                </c:pt>
                <c:pt idx="25">
                  <c:v>2099.1320000000001</c:v>
                </c:pt>
                <c:pt idx="26">
                  <c:v>2115.752</c:v>
                </c:pt>
                <c:pt idx="27">
                  <c:v>2120.0300000000002</c:v>
                </c:pt>
                <c:pt idx="28">
                  <c:v>2127.2809999999999</c:v>
                </c:pt>
                <c:pt idx="29">
                  <c:v>2176.1889999999999</c:v>
                </c:pt>
                <c:pt idx="30">
                  <c:v>2194.136</c:v>
                </c:pt>
                <c:pt idx="31">
                  <c:v>2191.038</c:v>
                </c:pt>
                <c:pt idx="32">
                  <c:v>2217.9879999999998</c:v>
                </c:pt>
                <c:pt idx="33">
                  <c:v>2233.1309999999999</c:v>
                </c:pt>
                <c:pt idx="34">
                  <c:v>2244.7069999999999</c:v>
                </c:pt>
                <c:pt idx="35">
                  <c:v>2287.3049999999998</c:v>
                </c:pt>
                <c:pt idx="36">
                  <c:v>2276.2370000000001</c:v>
                </c:pt>
                <c:pt idx="37">
                  <c:v>2226.6170000000002</c:v>
                </c:pt>
                <c:pt idx="38">
                  <c:v>2241.5830000000001</c:v>
                </c:pt>
                <c:pt idx="39">
                  <c:v>2226.0500000000002</c:v>
                </c:pt>
                <c:pt idx="40">
                  <c:v>2206.7809999999999</c:v>
                </c:pt>
                <c:pt idx="41">
                  <c:v>2224.5990000000002</c:v>
                </c:pt>
                <c:pt idx="42">
                  <c:v>2247.5729999999999</c:v>
                </c:pt>
                <c:pt idx="43">
                  <c:v>2241.6039999999998</c:v>
                </c:pt>
                <c:pt idx="44">
                  <c:v>2274.6790000000001</c:v>
                </c:pt>
                <c:pt idx="45">
                  <c:v>2278.9290000000001</c:v>
                </c:pt>
                <c:pt idx="46">
                  <c:v>2258.66</c:v>
                </c:pt>
                <c:pt idx="47">
                  <c:v>2275.8609999999999</c:v>
                </c:pt>
                <c:pt idx="48">
                  <c:v>2255.7860000000001</c:v>
                </c:pt>
                <c:pt idx="49">
                  <c:v>2253.3069999999998</c:v>
                </c:pt>
                <c:pt idx="50">
                  <c:v>2241.942</c:v>
                </c:pt>
                <c:pt idx="51">
                  <c:v>2246.9290000000001</c:v>
                </c:pt>
                <c:pt idx="52">
                  <c:v>2251.4609999999998</c:v>
                </c:pt>
                <c:pt idx="53">
                  <c:v>2239.694</c:v>
                </c:pt>
                <c:pt idx="54">
                  <c:v>2267.4160000000002</c:v>
                </c:pt>
                <c:pt idx="55">
                  <c:v>2284.4479999999999</c:v>
                </c:pt>
                <c:pt idx="56">
                  <c:v>2288.6039999999998</c:v>
                </c:pt>
                <c:pt idx="57">
                  <c:v>2284.1999999999998</c:v>
                </c:pt>
                <c:pt idx="58">
                  <c:v>2304.125</c:v>
                </c:pt>
                <c:pt idx="59">
                  <c:v>2303.2310000000002</c:v>
                </c:pt>
                <c:pt idx="60">
                  <c:v>2298.3330000000001</c:v>
                </c:pt>
                <c:pt idx="61">
                  <c:v>2322.5230000000001</c:v>
                </c:pt>
                <c:pt idx="62">
                  <c:v>2296.011</c:v>
                </c:pt>
                <c:pt idx="63">
                  <c:v>2276.5590000000002</c:v>
                </c:pt>
                <c:pt idx="64">
                  <c:v>2284.4810000000002</c:v>
                </c:pt>
                <c:pt idx="65">
                  <c:v>2273.3069999999998</c:v>
                </c:pt>
                <c:pt idx="66">
                  <c:v>2285.0430000000001</c:v>
                </c:pt>
                <c:pt idx="67">
                  <c:v>2289.4580000000001</c:v>
                </c:pt>
                <c:pt idx="68">
                  <c:v>2297.6869999999999</c:v>
                </c:pt>
                <c:pt idx="69">
                  <c:v>2296.6790000000001</c:v>
                </c:pt>
                <c:pt idx="70">
                  <c:v>2348.2350000000001</c:v>
                </c:pt>
                <c:pt idx="71">
                  <c:v>2327.8119999999999</c:v>
                </c:pt>
                <c:pt idx="72">
                  <c:v>2331.308</c:v>
                </c:pt>
                <c:pt idx="73">
                  <c:v>2356.4389999999999</c:v>
                </c:pt>
                <c:pt idx="74">
                  <c:v>2356.1390000000001</c:v>
                </c:pt>
                <c:pt idx="75">
                  <c:v>2355.8159999999998</c:v>
                </c:pt>
                <c:pt idx="76">
                  <c:v>2377.8090000000002</c:v>
                </c:pt>
                <c:pt idx="77">
                  <c:v>2406.9340000000002</c:v>
                </c:pt>
                <c:pt idx="78">
                  <c:v>2445.5749999999998</c:v>
                </c:pt>
                <c:pt idx="79">
                  <c:v>2475.4659999999999</c:v>
                </c:pt>
                <c:pt idx="80">
                  <c:v>2484.59</c:v>
                </c:pt>
                <c:pt idx="81">
                  <c:v>2517.0549999999998</c:v>
                </c:pt>
                <c:pt idx="82">
                  <c:v>2548.4349999999999</c:v>
                </c:pt>
                <c:pt idx="83">
                  <c:v>2597.6239999999998</c:v>
                </c:pt>
                <c:pt idx="84">
                  <c:v>2654.0410000000002</c:v>
                </c:pt>
                <c:pt idx="85">
                  <c:v>2687.0990000000002</c:v>
                </c:pt>
                <c:pt idx="86">
                  <c:v>2721.779</c:v>
                </c:pt>
                <c:pt idx="87">
                  <c:v>2825.8110000000001</c:v>
                </c:pt>
                <c:pt idx="88">
                  <c:v>2864.9059999999999</c:v>
                </c:pt>
                <c:pt idx="89">
                  <c:v>2866.4969999999998</c:v>
                </c:pt>
                <c:pt idx="90">
                  <c:v>2868.6010000000001</c:v>
                </c:pt>
                <c:pt idx="91">
                  <c:v>2787.462</c:v>
                </c:pt>
                <c:pt idx="92">
                  <c:v>2735.5709999999999</c:v>
                </c:pt>
                <c:pt idx="93">
                  <c:v>2807.6759999999999</c:v>
                </c:pt>
                <c:pt idx="94">
                  <c:v>2741.1350000000002</c:v>
                </c:pt>
                <c:pt idx="95">
                  <c:v>2728.6640000000002</c:v>
                </c:pt>
                <c:pt idx="96">
                  <c:v>2663.317</c:v>
                </c:pt>
                <c:pt idx="97">
                  <c:v>2632.9659999999999</c:v>
                </c:pt>
                <c:pt idx="98">
                  <c:v>2607.9740000000002</c:v>
                </c:pt>
                <c:pt idx="99">
                  <c:v>2587.8649999999998</c:v>
                </c:pt>
                <c:pt idx="100">
                  <c:v>2576.8069999999998</c:v>
                </c:pt>
                <c:pt idx="101">
                  <c:v>2572.9119999999998</c:v>
                </c:pt>
                <c:pt idx="102">
                  <c:v>2574.799</c:v>
                </c:pt>
                <c:pt idx="103">
                  <c:v>2576.5100000000002</c:v>
                </c:pt>
                <c:pt idx="104">
                  <c:v>2578.3580000000002</c:v>
                </c:pt>
                <c:pt idx="105">
                  <c:v>2579.0079999999998</c:v>
                </c:pt>
                <c:pt idx="106">
                  <c:v>2580.2829999999999</c:v>
                </c:pt>
                <c:pt idx="107">
                  <c:v>2582.1550000000002</c:v>
                </c:pt>
                <c:pt idx="108">
                  <c:v>2583.866</c:v>
                </c:pt>
                <c:pt idx="109">
                  <c:v>2585.6149999999998</c:v>
                </c:pt>
                <c:pt idx="110">
                  <c:v>2587.6660000000002</c:v>
                </c:pt>
                <c:pt idx="111">
                  <c:v>2590.4050000000002</c:v>
                </c:pt>
                <c:pt idx="112">
                  <c:v>2593.797</c:v>
                </c:pt>
                <c:pt idx="113">
                  <c:v>2597.1999999999998</c:v>
                </c:pt>
              </c:numCache>
            </c:numRef>
          </c:val>
          <c:smooth val="0"/>
          <c:extLst>
            <c:ext xmlns:c16="http://schemas.microsoft.com/office/drawing/2014/chart" uri="{C3380CC4-5D6E-409C-BE32-E72D297353CC}">
              <c16:uniqueId val="{00000000-9AB9-4217-B154-775DF63E6A7E}"/>
            </c:ext>
          </c:extLst>
        </c:ser>
        <c:ser>
          <c:idx val="1"/>
          <c:order val="1"/>
          <c:tx>
            <c:strRef>
              <c:f>'Data 1.12'!$D$4</c:f>
              <c:strCache>
                <c:ptCount val="1"/>
                <c:pt idx="0">
                  <c:v>Half Year Update 2023</c:v>
                </c:pt>
              </c:strCache>
            </c:strRef>
          </c:tx>
          <c:spPr>
            <a:ln w="38100">
              <a:solidFill>
                <a:srgbClr val="3E403A"/>
              </a:solidFill>
              <a:prstDash val="solid"/>
            </a:ln>
          </c:spPr>
          <c:marker>
            <c:symbol val="none"/>
          </c:marker>
          <c:cat>
            <c:numRef>
              <c:f>'Data 1.12'!$B$6:$B$119</c:f>
              <c:numCache>
                <c:formatCode>mmm\-yy</c:formatCode>
                <c:ptCount val="114"/>
                <c:pt idx="0">
                  <c:v>36586</c:v>
                </c:pt>
                <c:pt idx="1">
                  <c:v>36678</c:v>
                </c:pt>
                <c:pt idx="2">
                  <c:v>36770</c:v>
                </c:pt>
                <c:pt idx="3">
                  <c:v>36861</c:v>
                </c:pt>
                <c:pt idx="4">
                  <c:v>36951</c:v>
                </c:pt>
                <c:pt idx="5">
                  <c:v>37043</c:v>
                </c:pt>
                <c:pt idx="6">
                  <c:v>37135</c:v>
                </c:pt>
                <c:pt idx="7">
                  <c:v>37226</c:v>
                </c:pt>
                <c:pt idx="8">
                  <c:v>37316</c:v>
                </c:pt>
                <c:pt idx="9">
                  <c:v>37408</c:v>
                </c:pt>
                <c:pt idx="10">
                  <c:v>37500</c:v>
                </c:pt>
                <c:pt idx="11">
                  <c:v>37591</c:v>
                </c:pt>
                <c:pt idx="12">
                  <c:v>37681</c:v>
                </c:pt>
                <c:pt idx="13">
                  <c:v>37773</c:v>
                </c:pt>
                <c:pt idx="14">
                  <c:v>37865</c:v>
                </c:pt>
                <c:pt idx="15">
                  <c:v>37956</c:v>
                </c:pt>
                <c:pt idx="16">
                  <c:v>38047</c:v>
                </c:pt>
                <c:pt idx="17">
                  <c:v>38139</c:v>
                </c:pt>
                <c:pt idx="18">
                  <c:v>38231</c:v>
                </c:pt>
                <c:pt idx="19">
                  <c:v>38322</c:v>
                </c:pt>
                <c:pt idx="20">
                  <c:v>38412</c:v>
                </c:pt>
                <c:pt idx="21">
                  <c:v>38504</c:v>
                </c:pt>
                <c:pt idx="22">
                  <c:v>38596</c:v>
                </c:pt>
                <c:pt idx="23">
                  <c:v>38687</c:v>
                </c:pt>
                <c:pt idx="24">
                  <c:v>38777</c:v>
                </c:pt>
                <c:pt idx="25">
                  <c:v>38869</c:v>
                </c:pt>
                <c:pt idx="26">
                  <c:v>38961</c:v>
                </c:pt>
                <c:pt idx="27">
                  <c:v>39052</c:v>
                </c:pt>
                <c:pt idx="28">
                  <c:v>39142</c:v>
                </c:pt>
                <c:pt idx="29">
                  <c:v>39234</c:v>
                </c:pt>
                <c:pt idx="30">
                  <c:v>39326</c:v>
                </c:pt>
                <c:pt idx="31">
                  <c:v>39417</c:v>
                </c:pt>
                <c:pt idx="32">
                  <c:v>39508</c:v>
                </c:pt>
                <c:pt idx="33">
                  <c:v>39600</c:v>
                </c:pt>
                <c:pt idx="34">
                  <c:v>39692</c:v>
                </c:pt>
                <c:pt idx="35">
                  <c:v>39783</c:v>
                </c:pt>
                <c:pt idx="36">
                  <c:v>39873</c:v>
                </c:pt>
                <c:pt idx="37">
                  <c:v>39965</c:v>
                </c:pt>
                <c:pt idx="38">
                  <c:v>40057</c:v>
                </c:pt>
                <c:pt idx="39">
                  <c:v>40148</c:v>
                </c:pt>
                <c:pt idx="40">
                  <c:v>40238</c:v>
                </c:pt>
                <c:pt idx="41">
                  <c:v>40330</c:v>
                </c:pt>
                <c:pt idx="42">
                  <c:v>40422</c:v>
                </c:pt>
                <c:pt idx="43">
                  <c:v>40513</c:v>
                </c:pt>
                <c:pt idx="44">
                  <c:v>40603</c:v>
                </c:pt>
                <c:pt idx="45">
                  <c:v>40695</c:v>
                </c:pt>
                <c:pt idx="46">
                  <c:v>40787</c:v>
                </c:pt>
                <c:pt idx="47">
                  <c:v>40878</c:v>
                </c:pt>
                <c:pt idx="48">
                  <c:v>40969</c:v>
                </c:pt>
                <c:pt idx="49">
                  <c:v>41061</c:v>
                </c:pt>
                <c:pt idx="50">
                  <c:v>41153</c:v>
                </c:pt>
                <c:pt idx="51">
                  <c:v>41244</c:v>
                </c:pt>
                <c:pt idx="52">
                  <c:v>41334</c:v>
                </c:pt>
                <c:pt idx="53">
                  <c:v>41426</c:v>
                </c:pt>
                <c:pt idx="54">
                  <c:v>41518</c:v>
                </c:pt>
                <c:pt idx="55">
                  <c:v>41609</c:v>
                </c:pt>
                <c:pt idx="56">
                  <c:v>41699</c:v>
                </c:pt>
                <c:pt idx="57">
                  <c:v>41791</c:v>
                </c:pt>
                <c:pt idx="58">
                  <c:v>41883</c:v>
                </c:pt>
                <c:pt idx="59">
                  <c:v>41974</c:v>
                </c:pt>
                <c:pt idx="60">
                  <c:v>42064</c:v>
                </c:pt>
                <c:pt idx="61">
                  <c:v>42156</c:v>
                </c:pt>
                <c:pt idx="62">
                  <c:v>42248</c:v>
                </c:pt>
                <c:pt idx="63">
                  <c:v>42339</c:v>
                </c:pt>
                <c:pt idx="64">
                  <c:v>42430</c:v>
                </c:pt>
                <c:pt idx="65">
                  <c:v>42522</c:v>
                </c:pt>
                <c:pt idx="66">
                  <c:v>42614</c:v>
                </c:pt>
                <c:pt idx="67">
                  <c:v>42705</c:v>
                </c:pt>
                <c:pt idx="68">
                  <c:v>42795</c:v>
                </c:pt>
                <c:pt idx="69">
                  <c:v>42887</c:v>
                </c:pt>
                <c:pt idx="70">
                  <c:v>42979</c:v>
                </c:pt>
                <c:pt idx="71">
                  <c:v>43070</c:v>
                </c:pt>
                <c:pt idx="72">
                  <c:v>43160</c:v>
                </c:pt>
                <c:pt idx="73">
                  <c:v>43252</c:v>
                </c:pt>
                <c:pt idx="74">
                  <c:v>43344</c:v>
                </c:pt>
                <c:pt idx="75">
                  <c:v>43435</c:v>
                </c:pt>
                <c:pt idx="76">
                  <c:v>43525</c:v>
                </c:pt>
                <c:pt idx="77">
                  <c:v>43617</c:v>
                </c:pt>
                <c:pt idx="78">
                  <c:v>43709</c:v>
                </c:pt>
                <c:pt idx="79">
                  <c:v>43800</c:v>
                </c:pt>
                <c:pt idx="80">
                  <c:v>43891</c:v>
                </c:pt>
                <c:pt idx="81">
                  <c:v>43983</c:v>
                </c:pt>
                <c:pt idx="82">
                  <c:v>44075</c:v>
                </c:pt>
                <c:pt idx="83">
                  <c:v>44166</c:v>
                </c:pt>
                <c:pt idx="84">
                  <c:v>44256</c:v>
                </c:pt>
                <c:pt idx="85">
                  <c:v>44348</c:v>
                </c:pt>
                <c:pt idx="86">
                  <c:v>44440</c:v>
                </c:pt>
                <c:pt idx="87">
                  <c:v>44531</c:v>
                </c:pt>
                <c:pt idx="88">
                  <c:v>44621</c:v>
                </c:pt>
                <c:pt idx="89">
                  <c:v>44713</c:v>
                </c:pt>
                <c:pt idx="90">
                  <c:v>44805</c:v>
                </c:pt>
                <c:pt idx="91">
                  <c:v>44896</c:v>
                </c:pt>
                <c:pt idx="92">
                  <c:v>44986</c:v>
                </c:pt>
                <c:pt idx="93">
                  <c:v>45078</c:v>
                </c:pt>
                <c:pt idx="94">
                  <c:v>45170</c:v>
                </c:pt>
                <c:pt idx="95">
                  <c:v>45261</c:v>
                </c:pt>
                <c:pt idx="96">
                  <c:v>45352</c:v>
                </c:pt>
                <c:pt idx="97">
                  <c:v>45444</c:v>
                </c:pt>
                <c:pt idx="98">
                  <c:v>45536</c:v>
                </c:pt>
                <c:pt idx="99">
                  <c:v>45627</c:v>
                </c:pt>
                <c:pt idx="100">
                  <c:v>45717</c:v>
                </c:pt>
                <c:pt idx="101">
                  <c:v>45809</c:v>
                </c:pt>
                <c:pt idx="102">
                  <c:v>45901</c:v>
                </c:pt>
                <c:pt idx="103">
                  <c:v>45992</c:v>
                </c:pt>
                <c:pt idx="104">
                  <c:v>46082</c:v>
                </c:pt>
                <c:pt idx="105">
                  <c:v>46174</c:v>
                </c:pt>
                <c:pt idx="106">
                  <c:v>46266</c:v>
                </c:pt>
                <c:pt idx="107">
                  <c:v>46357</c:v>
                </c:pt>
                <c:pt idx="108">
                  <c:v>46447</c:v>
                </c:pt>
                <c:pt idx="109">
                  <c:v>46539</c:v>
                </c:pt>
                <c:pt idx="110">
                  <c:v>46631</c:v>
                </c:pt>
                <c:pt idx="111">
                  <c:v>46722</c:v>
                </c:pt>
                <c:pt idx="112">
                  <c:v>46813</c:v>
                </c:pt>
                <c:pt idx="113">
                  <c:v>46905</c:v>
                </c:pt>
              </c:numCache>
            </c:numRef>
          </c:cat>
          <c:val>
            <c:numRef>
              <c:f>'Data 1.12'!$D$6:$D$119</c:f>
              <c:numCache>
                <c:formatCode>_-* #,##0_-;\-* #,##0_-;_-* "-"??_-;_-@_-</c:formatCode>
                <c:ptCount val="114"/>
                <c:pt idx="0">
                  <c:v>1793.4349999999999</c:v>
                </c:pt>
                <c:pt idx="1">
                  <c:v>1766.75</c:v>
                </c:pt>
                <c:pt idx="2">
                  <c:v>1794.2139999999999</c:v>
                </c:pt>
                <c:pt idx="3">
                  <c:v>1806.6679999999999</c:v>
                </c:pt>
                <c:pt idx="4">
                  <c:v>1842.2070000000001</c:v>
                </c:pt>
                <c:pt idx="5">
                  <c:v>1868.5540000000001</c:v>
                </c:pt>
                <c:pt idx="6">
                  <c:v>1867.3320000000001</c:v>
                </c:pt>
                <c:pt idx="7">
                  <c:v>1858.2619999999999</c:v>
                </c:pt>
                <c:pt idx="8">
                  <c:v>1859.192</c:v>
                </c:pt>
                <c:pt idx="9">
                  <c:v>1868.04</c:v>
                </c:pt>
                <c:pt idx="10">
                  <c:v>1863.3150000000001</c:v>
                </c:pt>
                <c:pt idx="11">
                  <c:v>1851.9079999999999</c:v>
                </c:pt>
                <c:pt idx="12">
                  <c:v>1842.855</c:v>
                </c:pt>
                <c:pt idx="13">
                  <c:v>1862.548</c:v>
                </c:pt>
                <c:pt idx="14">
                  <c:v>1905.1510000000001</c:v>
                </c:pt>
                <c:pt idx="15">
                  <c:v>1923.4659999999999</c:v>
                </c:pt>
                <c:pt idx="16">
                  <c:v>1929.3889999999999</c:v>
                </c:pt>
                <c:pt idx="17">
                  <c:v>1936.519</c:v>
                </c:pt>
                <c:pt idx="18">
                  <c:v>1941.819</c:v>
                </c:pt>
                <c:pt idx="19">
                  <c:v>1973.95</c:v>
                </c:pt>
                <c:pt idx="20">
                  <c:v>2007.2809999999999</c:v>
                </c:pt>
                <c:pt idx="21">
                  <c:v>2051.232</c:v>
                </c:pt>
                <c:pt idx="22">
                  <c:v>2051.982</c:v>
                </c:pt>
                <c:pt idx="23">
                  <c:v>2070.7840000000001</c:v>
                </c:pt>
                <c:pt idx="24">
                  <c:v>2086.1219999999998</c:v>
                </c:pt>
                <c:pt idx="25">
                  <c:v>2090.2809999999999</c:v>
                </c:pt>
                <c:pt idx="26">
                  <c:v>2110.0239999999999</c:v>
                </c:pt>
                <c:pt idx="27">
                  <c:v>2115.27</c:v>
                </c:pt>
                <c:pt idx="28">
                  <c:v>2121.8229999999999</c:v>
                </c:pt>
                <c:pt idx="29">
                  <c:v>2167.8980000000001</c:v>
                </c:pt>
                <c:pt idx="30">
                  <c:v>2185.3870000000002</c:v>
                </c:pt>
                <c:pt idx="31">
                  <c:v>2184.1979999999999</c:v>
                </c:pt>
                <c:pt idx="32">
                  <c:v>2214.4589999999998</c:v>
                </c:pt>
                <c:pt idx="33">
                  <c:v>2234.7750000000001</c:v>
                </c:pt>
                <c:pt idx="34">
                  <c:v>2250.569</c:v>
                </c:pt>
                <c:pt idx="35">
                  <c:v>2294.3229999999999</c:v>
                </c:pt>
                <c:pt idx="36">
                  <c:v>2282.3020000000001</c:v>
                </c:pt>
                <c:pt idx="37">
                  <c:v>2228.4780000000001</c:v>
                </c:pt>
                <c:pt idx="38">
                  <c:v>2241.3510000000001</c:v>
                </c:pt>
                <c:pt idx="39">
                  <c:v>2224.8939999999998</c:v>
                </c:pt>
                <c:pt idx="40">
                  <c:v>2205.8589999999999</c:v>
                </c:pt>
                <c:pt idx="41">
                  <c:v>2225.0590000000002</c:v>
                </c:pt>
                <c:pt idx="42">
                  <c:v>2249.8679999999999</c:v>
                </c:pt>
                <c:pt idx="43">
                  <c:v>2244.3510000000001</c:v>
                </c:pt>
                <c:pt idx="44">
                  <c:v>2277.6480000000001</c:v>
                </c:pt>
                <c:pt idx="45">
                  <c:v>2281.4380000000001</c:v>
                </c:pt>
                <c:pt idx="46">
                  <c:v>2261.395</c:v>
                </c:pt>
                <c:pt idx="47">
                  <c:v>2278.3629999999998</c:v>
                </c:pt>
                <c:pt idx="48">
                  <c:v>2258.2840000000001</c:v>
                </c:pt>
                <c:pt idx="49">
                  <c:v>2255.8029999999999</c:v>
                </c:pt>
                <c:pt idx="50">
                  <c:v>2244.6619999999998</c:v>
                </c:pt>
                <c:pt idx="51">
                  <c:v>2249.87</c:v>
                </c:pt>
                <c:pt idx="52">
                  <c:v>2254.8470000000002</c:v>
                </c:pt>
                <c:pt idx="53">
                  <c:v>2243.5230000000001</c:v>
                </c:pt>
                <c:pt idx="54">
                  <c:v>2271.91</c:v>
                </c:pt>
                <c:pt idx="55">
                  <c:v>2290.0439999999999</c:v>
                </c:pt>
                <c:pt idx="56">
                  <c:v>2295.9549999999999</c:v>
                </c:pt>
                <c:pt idx="57">
                  <c:v>2293.5149999999999</c:v>
                </c:pt>
                <c:pt idx="58">
                  <c:v>2314.9459999999999</c:v>
                </c:pt>
                <c:pt idx="59">
                  <c:v>2314.8739999999998</c:v>
                </c:pt>
                <c:pt idx="60">
                  <c:v>2310.5659999999998</c:v>
                </c:pt>
                <c:pt idx="61">
                  <c:v>2334.6950000000002</c:v>
                </c:pt>
                <c:pt idx="62">
                  <c:v>2308.558</c:v>
                </c:pt>
                <c:pt idx="63">
                  <c:v>2289.8919999999998</c:v>
                </c:pt>
                <c:pt idx="64">
                  <c:v>2299.2260000000001</c:v>
                </c:pt>
                <c:pt idx="65">
                  <c:v>2289.4609999999998</c:v>
                </c:pt>
                <c:pt idx="66">
                  <c:v>2302.8110000000001</c:v>
                </c:pt>
                <c:pt idx="67">
                  <c:v>2308.3879999999999</c:v>
                </c:pt>
                <c:pt idx="68">
                  <c:v>2317.5529999999999</c:v>
                </c:pt>
                <c:pt idx="69">
                  <c:v>2316.6570000000002</c:v>
                </c:pt>
                <c:pt idx="70">
                  <c:v>2369.3760000000002</c:v>
                </c:pt>
                <c:pt idx="71">
                  <c:v>2350.09</c:v>
                </c:pt>
                <c:pt idx="72">
                  <c:v>2355.319</c:v>
                </c:pt>
                <c:pt idx="73">
                  <c:v>2382.1880000000001</c:v>
                </c:pt>
                <c:pt idx="74">
                  <c:v>2381.7959999999998</c:v>
                </c:pt>
                <c:pt idx="75">
                  <c:v>2380.3539999999998</c:v>
                </c:pt>
                <c:pt idx="76">
                  <c:v>2400.2179999999998</c:v>
                </c:pt>
                <c:pt idx="77">
                  <c:v>2425.0349999999999</c:v>
                </c:pt>
                <c:pt idx="78">
                  <c:v>2459.9949999999999</c:v>
                </c:pt>
                <c:pt idx="79">
                  <c:v>2494.1779999999999</c:v>
                </c:pt>
                <c:pt idx="80">
                  <c:v>2506.915</c:v>
                </c:pt>
                <c:pt idx="81">
                  <c:v>2546.348</c:v>
                </c:pt>
                <c:pt idx="82">
                  <c:v>2579.252</c:v>
                </c:pt>
                <c:pt idx="83">
                  <c:v>2639.3789999999999</c:v>
                </c:pt>
                <c:pt idx="84">
                  <c:v>2697.7159999999999</c:v>
                </c:pt>
                <c:pt idx="85">
                  <c:v>2730.5459999999998</c:v>
                </c:pt>
                <c:pt idx="86">
                  <c:v>2759.72</c:v>
                </c:pt>
                <c:pt idx="87">
                  <c:v>2873.3119999999999</c:v>
                </c:pt>
                <c:pt idx="88">
                  <c:v>2907.3249999999998</c:v>
                </c:pt>
                <c:pt idx="89">
                  <c:v>2910.2249999999999</c:v>
                </c:pt>
                <c:pt idx="90">
                  <c:v>2902.59</c:v>
                </c:pt>
                <c:pt idx="91">
                  <c:v>2816.7040000000002</c:v>
                </c:pt>
                <c:pt idx="92">
                  <c:v>2797.8209999999999</c:v>
                </c:pt>
                <c:pt idx="93">
                  <c:v>2834.99</c:v>
                </c:pt>
                <c:pt idx="94">
                  <c:v>2804.6759999999999</c:v>
                </c:pt>
                <c:pt idx="95">
                  <c:v>2778.71</c:v>
                </c:pt>
                <c:pt idx="96">
                  <c:v>2748.471</c:v>
                </c:pt>
                <c:pt idx="97">
                  <c:v>2722.0419999999999</c:v>
                </c:pt>
                <c:pt idx="98">
                  <c:v>2687.4870000000001</c:v>
                </c:pt>
                <c:pt idx="99">
                  <c:v>2660.1210000000001</c:v>
                </c:pt>
                <c:pt idx="100">
                  <c:v>2641.8609999999999</c:v>
                </c:pt>
                <c:pt idx="101">
                  <c:v>2631.8</c:v>
                </c:pt>
                <c:pt idx="102">
                  <c:v>2634.4789999999998</c:v>
                </c:pt>
                <c:pt idx="103">
                  <c:v>2637.7939999999999</c:v>
                </c:pt>
                <c:pt idx="104">
                  <c:v>2640.4409999999998</c:v>
                </c:pt>
                <c:pt idx="105">
                  <c:v>2634.672</c:v>
                </c:pt>
                <c:pt idx="106">
                  <c:v>2626.8760000000002</c:v>
                </c:pt>
                <c:pt idx="107">
                  <c:v>2619.5059999999999</c:v>
                </c:pt>
                <c:pt idx="108">
                  <c:v>2609.6930000000002</c:v>
                </c:pt>
                <c:pt idx="109">
                  <c:v>2600.1579999999999</c:v>
                </c:pt>
                <c:pt idx="110">
                  <c:v>2593.355</c:v>
                </c:pt>
                <c:pt idx="111">
                  <c:v>2586.8739999999998</c:v>
                </c:pt>
                <c:pt idx="112">
                  <c:v>2580.4740000000002</c:v>
                </c:pt>
                <c:pt idx="113">
                  <c:v>2574.3420000000001</c:v>
                </c:pt>
              </c:numCache>
            </c:numRef>
          </c:val>
          <c:smooth val="0"/>
          <c:extLst>
            <c:ext xmlns:c16="http://schemas.microsoft.com/office/drawing/2014/chart" uri="{C3380CC4-5D6E-409C-BE32-E72D297353CC}">
              <c16:uniqueId val="{00000001-9AB9-4217-B154-775DF63E6A7E}"/>
            </c:ext>
          </c:extLst>
        </c:ser>
        <c:dLbls>
          <c:showLegendKey val="0"/>
          <c:showVal val="0"/>
          <c:showCatName val="0"/>
          <c:showSerName val="0"/>
          <c:showPercent val="0"/>
          <c:showBubbleSize val="0"/>
        </c:dLbls>
        <c:smooth val="0"/>
        <c:axId val="1989363824"/>
        <c:axId val="1987434784"/>
      </c:lineChart>
      <c:dateAx>
        <c:axId val="1989363824"/>
        <c:scaling>
          <c:orientation val="minMax"/>
          <c:min val="36678"/>
        </c:scaling>
        <c:delete val="0"/>
        <c:axPos val="b"/>
        <c:numFmt formatCode="mmm\-yy" sourceLinked="1"/>
        <c:majorTickMark val="out"/>
        <c:minorTickMark val="none"/>
        <c:tickLblPos val="low"/>
        <c:spPr>
          <a:ln>
            <a:solidFill>
              <a:srgbClr val="0D0D0D"/>
            </a:solidFill>
            <a:prstDash val="solid"/>
          </a:ln>
        </c:spPr>
        <c:txPr>
          <a:bodyPr rot="0" vert="horz"/>
          <a:lstStyle/>
          <a:p>
            <a:pPr>
              <a:defRPr sz="1800">
                <a:latin typeface="Arial"/>
                <a:ea typeface="Arial"/>
                <a:cs typeface="Arial"/>
              </a:defRPr>
            </a:pPr>
            <a:endParaRPr lang="en-US"/>
          </a:p>
        </c:txPr>
        <c:crossAx val="1987434784"/>
        <c:crosses val="autoZero"/>
        <c:auto val="1"/>
        <c:lblOffset val="100"/>
        <c:baseTimeUnit val="months"/>
        <c:majorUnit val="36"/>
      </c:dateAx>
      <c:valAx>
        <c:axId val="1987434784"/>
        <c:scaling>
          <c:orientation val="minMax"/>
          <c:max val="3000"/>
          <c:min val="1600"/>
        </c:scaling>
        <c:delete val="0"/>
        <c:axPos val="l"/>
        <c:majorGridlines>
          <c:spPr>
            <a:ln>
              <a:solidFill>
                <a:srgbClr val="7F7F7F"/>
              </a:solidFill>
              <a:prstDash val="solid"/>
            </a:ln>
          </c:spPr>
        </c:majorGridlines>
        <c:numFmt formatCode="#,##0" sourceLinked="0"/>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1989363824"/>
        <c:crossesAt val="45336"/>
        <c:crossBetween val="between"/>
      </c:valAx>
    </c:plotArea>
    <c:legend>
      <c:legendPos val="b"/>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5.4686969311675141E-3"/>
          <c:y val="7.1318794847803416E-2"/>
          <c:w val="0.98436544761015254"/>
          <c:h val="0.79709241300486167"/>
        </c:manualLayout>
      </c:layout>
      <c:lineChart>
        <c:grouping val="standard"/>
        <c:varyColors val="0"/>
        <c:ser>
          <c:idx val="0"/>
          <c:order val="0"/>
          <c:tx>
            <c:strRef>
              <c:f>'Data 1.13'!$C$4</c:f>
              <c:strCache>
                <c:ptCount val="1"/>
                <c:pt idx="0">
                  <c:v>Residential investment</c:v>
                </c:pt>
              </c:strCache>
            </c:strRef>
          </c:tx>
          <c:spPr>
            <a:ln w="38100">
              <a:solidFill>
                <a:srgbClr val="0083AC"/>
              </a:solidFill>
              <a:prstDash val="solid"/>
            </a:ln>
          </c:spPr>
          <c:marker>
            <c:symbol val="none"/>
          </c:marker>
          <c:cat>
            <c:numRef>
              <c:f>'Data 1.13'!$B$6:$B$78</c:f>
              <c:numCache>
                <c:formatCode>mmm\-yy</c:formatCode>
                <c:ptCount val="73"/>
                <c:pt idx="0">
                  <c:v>40330</c:v>
                </c:pt>
                <c:pt idx="1">
                  <c:v>40422</c:v>
                </c:pt>
                <c:pt idx="2">
                  <c:v>40513</c:v>
                </c:pt>
                <c:pt idx="3">
                  <c:v>40603</c:v>
                </c:pt>
                <c:pt idx="4">
                  <c:v>40695</c:v>
                </c:pt>
                <c:pt idx="5">
                  <c:v>40787</c:v>
                </c:pt>
                <c:pt idx="6">
                  <c:v>40878</c:v>
                </c:pt>
                <c:pt idx="7">
                  <c:v>40969</c:v>
                </c:pt>
                <c:pt idx="8">
                  <c:v>41061</c:v>
                </c:pt>
                <c:pt idx="9">
                  <c:v>41153</c:v>
                </c:pt>
                <c:pt idx="10">
                  <c:v>41244</c:v>
                </c:pt>
                <c:pt idx="11">
                  <c:v>41334</c:v>
                </c:pt>
                <c:pt idx="12">
                  <c:v>41426</c:v>
                </c:pt>
                <c:pt idx="13">
                  <c:v>41518</c:v>
                </c:pt>
                <c:pt idx="14">
                  <c:v>41609</c:v>
                </c:pt>
                <c:pt idx="15">
                  <c:v>41699</c:v>
                </c:pt>
                <c:pt idx="16">
                  <c:v>41791</c:v>
                </c:pt>
                <c:pt idx="17">
                  <c:v>41883</c:v>
                </c:pt>
                <c:pt idx="18">
                  <c:v>41974</c:v>
                </c:pt>
                <c:pt idx="19">
                  <c:v>42064</c:v>
                </c:pt>
                <c:pt idx="20">
                  <c:v>42156</c:v>
                </c:pt>
                <c:pt idx="21">
                  <c:v>42248</c:v>
                </c:pt>
                <c:pt idx="22">
                  <c:v>42339</c:v>
                </c:pt>
                <c:pt idx="23">
                  <c:v>42430</c:v>
                </c:pt>
                <c:pt idx="24">
                  <c:v>42522</c:v>
                </c:pt>
                <c:pt idx="25">
                  <c:v>42614</c:v>
                </c:pt>
                <c:pt idx="26">
                  <c:v>42705</c:v>
                </c:pt>
                <c:pt idx="27">
                  <c:v>42795</c:v>
                </c:pt>
                <c:pt idx="28">
                  <c:v>42887</c:v>
                </c:pt>
                <c:pt idx="29">
                  <c:v>42979</c:v>
                </c:pt>
                <c:pt idx="30">
                  <c:v>43070</c:v>
                </c:pt>
                <c:pt idx="31">
                  <c:v>43160</c:v>
                </c:pt>
                <c:pt idx="32">
                  <c:v>43252</c:v>
                </c:pt>
                <c:pt idx="33">
                  <c:v>43344</c:v>
                </c:pt>
                <c:pt idx="34">
                  <c:v>43435</c:v>
                </c:pt>
                <c:pt idx="35">
                  <c:v>43525</c:v>
                </c:pt>
                <c:pt idx="36">
                  <c:v>43617</c:v>
                </c:pt>
                <c:pt idx="37">
                  <c:v>43709</c:v>
                </c:pt>
                <c:pt idx="38">
                  <c:v>43800</c:v>
                </c:pt>
                <c:pt idx="39">
                  <c:v>43891</c:v>
                </c:pt>
                <c:pt idx="40">
                  <c:v>43983</c:v>
                </c:pt>
                <c:pt idx="41">
                  <c:v>44075</c:v>
                </c:pt>
                <c:pt idx="42">
                  <c:v>44166</c:v>
                </c:pt>
                <c:pt idx="43">
                  <c:v>44256</c:v>
                </c:pt>
                <c:pt idx="44">
                  <c:v>44348</c:v>
                </c:pt>
                <c:pt idx="45">
                  <c:v>44440</c:v>
                </c:pt>
                <c:pt idx="46">
                  <c:v>44531</c:v>
                </c:pt>
                <c:pt idx="47">
                  <c:v>44621</c:v>
                </c:pt>
                <c:pt idx="48">
                  <c:v>44713</c:v>
                </c:pt>
                <c:pt idx="49">
                  <c:v>44805</c:v>
                </c:pt>
                <c:pt idx="50">
                  <c:v>44896</c:v>
                </c:pt>
                <c:pt idx="51">
                  <c:v>44986</c:v>
                </c:pt>
                <c:pt idx="52">
                  <c:v>45078</c:v>
                </c:pt>
                <c:pt idx="53">
                  <c:v>45170</c:v>
                </c:pt>
                <c:pt idx="54">
                  <c:v>45261</c:v>
                </c:pt>
                <c:pt idx="55">
                  <c:v>45352</c:v>
                </c:pt>
                <c:pt idx="56">
                  <c:v>45444</c:v>
                </c:pt>
                <c:pt idx="57">
                  <c:v>45536</c:v>
                </c:pt>
                <c:pt idx="58">
                  <c:v>45627</c:v>
                </c:pt>
                <c:pt idx="59">
                  <c:v>45717</c:v>
                </c:pt>
                <c:pt idx="60">
                  <c:v>45809</c:v>
                </c:pt>
                <c:pt idx="61">
                  <c:v>45901</c:v>
                </c:pt>
                <c:pt idx="62">
                  <c:v>45992</c:v>
                </c:pt>
                <c:pt idx="63">
                  <c:v>46082</c:v>
                </c:pt>
                <c:pt idx="64">
                  <c:v>46174</c:v>
                </c:pt>
                <c:pt idx="65">
                  <c:v>46266</c:v>
                </c:pt>
                <c:pt idx="66">
                  <c:v>46357</c:v>
                </c:pt>
                <c:pt idx="67">
                  <c:v>46447</c:v>
                </c:pt>
                <c:pt idx="68">
                  <c:v>46539</c:v>
                </c:pt>
                <c:pt idx="69">
                  <c:v>46631</c:v>
                </c:pt>
                <c:pt idx="70">
                  <c:v>46722</c:v>
                </c:pt>
                <c:pt idx="71">
                  <c:v>46813</c:v>
                </c:pt>
                <c:pt idx="72">
                  <c:v>46905</c:v>
                </c:pt>
              </c:numCache>
            </c:numRef>
          </c:cat>
          <c:val>
            <c:numRef>
              <c:f>'Data 1.13'!$C$6:$C$78</c:f>
              <c:numCache>
                <c:formatCode>0.0</c:formatCode>
                <c:ptCount val="73"/>
                <c:pt idx="0">
                  <c:v>2.3940000000000001</c:v>
                </c:pt>
                <c:pt idx="1">
                  <c:v>2.2890000000000001</c:v>
                </c:pt>
                <c:pt idx="2">
                  <c:v>2.16</c:v>
                </c:pt>
                <c:pt idx="3">
                  <c:v>2.1669999999999998</c:v>
                </c:pt>
                <c:pt idx="4">
                  <c:v>2.1459999999999999</c:v>
                </c:pt>
                <c:pt idx="5">
                  <c:v>2.2759999999999998</c:v>
                </c:pt>
                <c:pt idx="6">
                  <c:v>2.415</c:v>
                </c:pt>
                <c:pt idx="7">
                  <c:v>2.4220000000000002</c:v>
                </c:pt>
                <c:pt idx="8">
                  <c:v>2.52</c:v>
                </c:pt>
                <c:pt idx="9">
                  <c:v>2.6080000000000001</c:v>
                </c:pt>
                <c:pt idx="10">
                  <c:v>2.8149999999999999</c:v>
                </c:pt>
                <c:pt idx="11">
                  <c:v>2.952</c:v>
                </c:pt>
                <c:pt idx="12">
                  <c:v>3.0110000000000001</c:v>
                </c:pt>
                <c:pt idx="13">
                  <c:v>3.077</c:v>
                </c:pt>
                <c:pt idx="14">
                  <c:v>3.1709999999999998</c:v>
                </c:pt>
                <c:pt idx="15">
                  <c:v>3.2890000000000001</c:v>
                </c:pt>
                <c:pt idx="16">
                  <c:v>3.351</c:v>
                </c:pt>
                <c:pt idx="17">
                  <c:v>3.3809999999999998</c:v>
                </c:pt>
                <c:pt idx="18">
                  <c:v>3.3980000000000001</c:v>
                </c:pt>
                <c:pt idx="19">
                  <c:v>3.4550000000000001</c:v>
                </c:pt>
                <c:pt idx="20">
                  <c:v>3.4670000000000001</c:v>
                </c:pt>
                <c:pt idx="21">
                  <c:v>3.5840000000000001</c:v>
                </c:pt>
                <c:pt idx="22">
                  <c:v>3.6579999999999999</c:v>
                </c:pt>
                <c:pt idx="23">
                  <c:v>3.8359999999999999</c:v>
                </c:pt>
                <c:pt idx="24">
                  <c:v>4.0069999999999997</c:v>
                </c:pt>
                <c:pt idx="25">
                  <c:v>3.9660000000000002</c:v>
                </c:pt>
                <c:pt idx="26">
                  <c:v>3.9510000000000001</c:v>
                </c:pt>
                <c:pt idx="27">
                  <c:v>3.8980000000000001</c:v>
                </c:pt>
                <c:pt idx="28">
                  <c:v>3.8559999999999999</c:v>
                </c:pt>
                <c:pt idx="29">
                  <c:v>3.9289999999999998</c:v>
                </c:pt>
                <c:pt idx="30">
                  <c:v>3.9049999999999998</c:v>
                </c:pt>
                <c:pt idx="31">
                  <c:v>3.85</c:v>
                </c:pt>
                <c:pt idx="32">
                  <c:v>3.83</c:v>
                </c:pt>
                <c:pt idx="33">
                  <c:v>3.806</c:v>
                </c:pt>
                <c:pt idx="34">
                  <c:v>3.8540000000000001</c:v>
                </c:pt>
                <c:pt idx="35">
                  <c:v>4.032</c:v>
                </c:pt>
                <c:pt idx="36">
                  <c:v>4.04</c:v>
                </c:pt>
                <c:pt idx="37">
                  <c:v>3.9980000000000002</c:v>
                </c:pt>
                <c:pt idx="38">
                  <c:v>4.0819999999999999</c:v>
                </c:pt>
                <c:pt idx="39">
                  <c:v>3.819</c:v>
                </c:pt>
                <c:pt idx="40">
                  <c:v>3.1440000000000001</c:v>
                </c:pt>
                <c:pt idx="41">
                  <c:v>4.2489999999999997</c:v>
                </c:pt>
                <c:pt idx="42">
                  <c:v>4.4320000000000004</c:v>
                </c:pt>
                <c:pt idx="43">
                  <c:v>4.4669999999999996</c:v>
                </c:pt>
                <c:pt idx="44">
                  <c:v>4.375</c:v>
                </c:pt>
                <c:pt idx="45">
                  <c:v>3.927</c:v>
                </c:pt>
                <c:pt idx="46">
                  <c:v>4.282</c:v>
                </c:pt>
                <c:pt idx="47">
                  <c:v>4.2320000000000002</c:v>
                </c:pt>
                <c:pt idx="48">
                  <c:v>4.194</c:v>
                </c:pt>
                <c:pt idx="49">
                  <c:v>4.3280000000000003</c:v>
                </c:pt>
                <c:pt idx="50">
                  <c:v>4.141</c:v>
                </c:pt>
                <c:pt idx="51">
                  <c:v>4.0519999999999996</c:v>
                </c:pt>
                <c:pt idx="52">
                  <c:v>4.09</c:v>
                </c:pt>
                <c:pt idx="53">
                  <c:v>4.0540000000000003</c:v>
                </c:pt>
                <c:pt idx="54">
                  <c:v>3.9870000000000001</c:v>
                </c:pt>
                <c:pt idx="55">
                  <c:v>3.7687689999999998</c:v>
                </c:pt>
                <c:pt idx="56">
                  <c:v>3.5841020000000001</c:v>
                </c:pt>
                <c:pt idx="57">
                  <c:v>3.531676</c:v>
                </c:pt>
                <c:pt idx="58">
                  <c:v>3.5420410000000002</c:v>
                </c:pt>
                <c:pt idx="59">
                  <c:v>3.5946069999999999</c:v>
                </c:pt>
                <c:pt idx="60">
                  <c:v>3.6617109999999999</c:v>
                </c:pt>
                <c:pt idx="61">
                  <c:v>3.7229700000000001</c:v>
                </c:pt>
                <c:pt idx="62">
                  <c:v>3.7776740000000002</c:v>
                </c:pt>
                <c:pt idx="63">
                  <c:v>3.8329460000000002</c:v>
                </c:pt>
                <c:pt idx="64">
                  <c:v>3.8859370000000002</c:v>
                </c:pt>
                <c:pt idx="65">
                  <c:v>3.9356070000000001</c:v>
                </c:pt>
                <c:pt idx="66">
                  <c:v>3.9817</c:v>
                </c:pt>
                <c:pt idx="67">
                  <c:v>4.0255419999999997</c:v>
                </c:pt>
                <c:pt idx="68">
                  <c:v>4.0678239999999999</c:v>
                </c:pt>
                <c:pt idx="69">
                  <c:v>4.1086130000000001</c:v>
                </c:pt>
                <c:pt idx="70">
                  <c:v>4.148028</c:v>
                </c:pt>
                <c:pt idx="71">
                  <c:v>4.1861420000000003</c:v>
                </c:pt>
                <c:pt idx="72">
                  <c:v>4.2226160000000004</c:v>
                </c:pt>
              </c:numCache>
            </c:numRef>
          </c:val>
          <c:smooth val="0"/>
          <c:extLst>
            <c:ext xmlns:c16="http://schemas.microsoft.com/office/drawing/2014/chart" uri="{C3380CC4-5D6E-409C-BE32-E72D297353CC}">
              <c16:uniqueId val="{00000000-C3F3-48E4-999B-C2C37F0D2302}"/>
            </c:ext>
          </c:extLst>
        </c:ser>
        <c:dLbls>
          <c:showLegendKey val="0"/>
          <c:showVal val="0"/>
          <c:showCatName val="0"/>
          <c:showSerName val="0"/>
          <c:showPercent val="0"/>
          <c:showBubbleSize val="0"/>
        </c:dLbls>
        <c:marker val="1"/>
        <c:smooth val="0"/>
        <c:axId val="1910593951"/>
        <c:axId val="1221634943"/>
      </c:lineChart>
      <c:lineChart>
        <c:grouping val="standard"/>
        <c:varyColors val="0"/>
        <c:ser>
          <c:idx val="1"/>
          <c:order val="1"/>
          <c:tx>
            <c:strRef>
              <c:f>'Data 1.13'!$D$4</c:f>
              <c:strCache>
                <c:ptCount val="1"/>
                <c:pt idx="0">
                  <c:v>New dwelling consents (RHS)</c:v>
                </c:pt>
              </c:strCache>
            </c:strRef>
          </c:tx>
          <c:spPr>
            <a:ln w="38100">
              <a:solidFill>
                <a:srgbClr val="3E403A"/>
              </a:solidFill>
              <a:prstDash val="solid"/>
            </a:ln>
          </c:spPr>
          <c:marker>
            <c:symbol val="none"/>
          </c:marker>
          <c:cat>
            <c:numRef>
              <c:f>'Data 1.13'!$B$6:$B$78</c:f>
              <c:numCache>
                <c:formatCode>mmm\-yy</c:formatCode>
                <c:ptCount val="73"/>
                <c:pt idx="0">
                  <c:v>40330</c:v>
                </c:pt>
                <c:pt idx="1">
                  <c:v>40422</c:v>
                </c:pt>
                <c:pt idx="2">
                  <c:v>40513</c:v>
                </c:pt>
                <c:pt idx="3">
                  <c:v>40603</c:v>
                </c:pt>
                <c:pt idx="4">
                  <c:v>40695</c:v>
                </c:pt>
                <c:pt idx="5">
                  <c:v>40787</c:v>
                </c:pt>
                <c:pt idx="6">
                  <c:v>40878</c:v>
                </c:pt>
                <c:pt idx="7">
                  <c:v>40969</c:v>
                </c:pt>
                <c:pt idx="8">
                  <c:v>41061</c:v>
                </c:pt>
                <c:pt idx="9">
                  <c:v>41153</c:v>
                </c:pt>
                <c:pt idx="10">
                  <c:v>41244</c:v>
                </c:pt>
                <c:pt idx="11">
                  <c:v>41334</c:v>
                </c:pt>
                <c:pt idx="12">
                  <c:v>41426</c:v>
                </c:pt>
                <c:pt idx="13">
                  <c:v>41518</c:v>
                </c:pt>
                <c:pt idx="14">
                  <c:v>41609</c:v>
                </c:pt>
                <c:pt idx="15">
                  <c:v>41699</c:v>
                </c:pt>
                <c:pt idx="16">
                  <c:v>41791</c:v>
                </c:pt>
                <c:pt idx="17">
                  <c:v>41883</c:v>
                </c:pt>
                <c:pt idx="18">
                  <c:v>41974</c:v>
                </c:pt>
                <c:pt idx="19">
                  <c:v>42064</c:v>
                </c:pt>
                <c:pt idx="20">
                  <c:v>42156</c:v>
                </c:pt>
                <c:pt idx="21">
                  <c:v>42248</c:v>
                </c:pt>
                <c:pt idx="22">
                  <c:v>42339</c:v>
                </c:pt>
                <c:pt idx="23">
                  <c:v>42430</c:v>
                </c:pt>
                <c:pt idx="24">
                  <c:v>42522</c:v>
                </c:pt>
                <c:pt idx="25">
                  <c:v>42614</c:v>
                </c:pt>
                <c:pt idx="26">
                  <c:v>42705</c:v>
                </c:pt>
                <c:pt idx="27">
                  <c:v>42795</c:v>
                </c:pt>
                <c:pt idx="28">
                  <c:v>42887</c:v>
                </c:pt>
                <c:pt idx="29">
                  <c:v>42979</c:v>
                </c:pt>
                <c:pt idx="30">
                  <c:v>43070</c:v>
                </c:pt>
                <c:pt idx="31">
                  <c:v>43160</c:v>
                </c:pt>
                <c:pt idx="32">
                  <c:v>43252</c:v>
                </c:pt>
                <c:pt idx="33">
                  <c:v>43344</c:v>
                </c:pt>
                <c:pt idx="34">
                  <c:v>43435</c:v>
                </c:pt>
                <c:pt idx="35">
                  <c:v>43525</c:v>
                </c:pt>
                <c:pt idx="36">
                  <c:v>43617</c:v>
                </c:pt>
                <c:pt idx="37">
                  <c:v>43709</c:v>
                </c:pt>
                <c:pt idx="38">
                  <c:v>43800</c:v>
                </c:pt>
                <c:pt idx="39">
                  <c:v>43891</c:v>
                </c:pt>
                <c:pt idx="40">
                  <c:v>43983</c:v>
                </c:pt>
                <c:pt idx="41">
                  <c:v>44075</c:v>
                </c:pt>
                <c:pt idx="42">
                  <c:v>44166</c:v>
                </c:pt>
                <c:pt idx="43">
                  <c:v>44256</c:v>
                </c:pt>
                <c:pt idx="44">
                  <c:v>44348</c:v>
                </c:pt>
                <c:pt idx="45">
                  <c:v>44440</c:v>
                </c:pt>
                <c:pt idx="46">
                  <c:v>44531</c:v>
                </c:pt>
                <c:pt idx="47">
                  <c:v>44621</c:v>
                </c:pt>
                <c:pt idx="48">
                  <c:v>44713</c:v>
                </c:pt>
                <c:pt idx="49">
                  <c:v>44805</c:v>
                </c:pt>
                <c:pt idx="50">
                  <c:v>44896</c:v>
                </c:pt>
                <c:pt idx="51">
                  <c:v>44986</c:v>
                </c:pt>
                <c:pt idx="52">
                  <c:v>45078</c:v>
                </c:pt>
                <c:pt idx="53">
                  <c:v>45170</c:v>
                </c:pt>
                <c:pt idx="54">
                  <c:v>45261</c:v>
                </c:pt>
                <c:pt idx="55">
                  <c:v>45352</c:v>
                </c:pt>
                <c:pt idx="56">
                  <c:v>45444</c:v>
                </c:pt>
                <c:pt idx="57">
                  <c:v>45536</c:v>
                </c:pt>
                <c:pt idx="58">
                  <c:v>45627</c:v>
                </c:pt>
                <c:pt idx="59">
                  <c:v>45717</c:v>
                </c:pt>
                <c:pt idx="60">
                  <c:v>45809</c:v>
                </c:pt>
                <c:pt idx="61">
                  <c:v>45901</c:v>
                </c:pt>
                <c:pt idx="62">
                  <c:v>45992</c:v>
                </c:pt>
                <c:pt idx="63">
                  <c:v>46082</c:v>
                </c:pt>
                <c:pt idx="64">
                  <c:v>46174</c:v>
                </c:pt>
                <c:pt idx="65">
                  <c:v>46266</c:v>
                </c:pt>
                <c:pt idx="66">
                  <c:v>46357</c:v>
                </c:pt>
                <c:pt idx="67">
                  <c:v>46447</c:v>
                </c:pt>
                <c:pt idx="68">
                  <c:v>46539</c:v>
                </c:pt>
                <c:pt idx="69">
                  <c:v>46631</c:v>
                </c:pt>
                <c:pt idx="70">
                  <c:v>46722</c:v>
                </c:pt>
                <c:pt idx="71">
                  <c:v>46813</c:v>
                </c:pt>
                <c:pt idx="72">
                  <c:v>46905</c:v>
                </c:pt>
              </c:numCache>
            </c:numRef>
          </c:cat>
          <c:val>
            <c:numRef>
              <c:f>'Data 1.13'!$D$6:$D$78</c:f>
              <c:numCache>
                <c:formatCode>_-* #,##0_-;\-* #,##0_-;_-* "-"??_-;_-@_-</c:formatCode>
                <c:ptCount val="73"/>
                <c:pt idx="0">
                  <c:v>4160</c:v>
                </c:pt>
                <c:pt idx="1">
                  <c:v>3786</c:v>
                </c:pt>
                <c:pt idx="2">
                  <c:v>3398</c:v>
                </c:pt>
                <c:pt idx="3">
                  <c:v>3168</c:v>
                </c:pt>
                <c:pt idx="4">
                  <c:v>3126</c:v>
                </c:pt>
                <c:pt idx="5">
                  <c:v>3717</c:v>
                </c:pt>
                <c:pt idx="6">
                  <c:v>3633</c:v>
                </c:pt>
                <c:pt idx="7">
                  <c:v>4096</c:v>
                </c:pt>
                <c:pt idx="8">
                  <c:v>3971</c:v>
                </c:pt>
                <c:pt idx="9">
                  <c:v>4388</c:v>
                </c:pt>
                <c:pt idx="10">
                  <c:v>4434</c:v>
                </c:pt>
                <c:pt idx="11">
                  <c:v>4849</c:v>
                </c:pt>
                <c:pt idx="12">
                  <c:v>5213</c:v>
                </c:pt>
                <c:pt idx="13">
                  <c:v>5276</c:v>
                </c:pt>
                <c:pt idx="14">
                  <c:v>5802</c:v>
                </c:pt>
                <c:pt idx="15">
                  <c:v>5983</c:v>
                </c:pt>
                <c:pt idx="16">
                  <c:v>6344</c:v>
                </c:pt>
                <c:pt idx="17">
                  <c:v>5984</c:v>
                </c:pt>
                <c:pt idx="18">
                  <c:v>6374</c:v>
                </c:pt>
                <c:pt idx="19">
                  <c:v>6424</c:v>
                </c:pt>
                <c:pt idx="20">
                  <c:v>6355</c:v>
                </c:pt>
                <c:pt idx="21">
                  <c:v>6965</c:v>
                </c:pt>
                <c:pt idx="22">
                  <c:v>7349</c:v>
                </c:pt>
                <c:pt idx="23">
                  <c:v>7116</c:v>
                </c:pt>
                <c:pt idx="24">
                  <c:v>7551</c:v>
                </c:pt>
                <c:pt idx="25">
                  <c:v>7766</c:v>
                </c:pt>
                <c:pt idx="26">
                  <c:v>7552</c:v>
                </c:pt>
                <c:pt idx="27">
                  <c:v>7456</c:v>
                </c:pt>
                <c:pt idx="28">
                  <c:v>7484</c:v>
                </c:pt>
                <c:pt idx="29">
                  <c:v>8327</c:v>
                </c:pt>
                <c:pt idx="30">
                  <c:v>7804</c:v>
                </c:pt>
                <c:pt idx="31">
                  <c:v>7981</c:v>
                </c:pt>
                <c:pt idx="32">
                  <c:v>8685</c:v>
                </c:pt>
                <c:pt idx="33">
                  <c:v>8028</c:v>
                </c:pt>
                <c:pt idx="34">
                  <c:v>8261</c:v>
                </c:pt>
                <c:pt idx="35">
                  <c:v>9507</c:v>
                </c:pt>
                <c:pt idx="36">
                  <c:v>9114</c:v>
                </c:pt>
                <c:pt idx="37">
                  <c:v>9540</c:v>
                </c:pt>
                <c:pt idx="38">
                  <c:v>9432</c:v>
                </c:pt>
                <c:pt idx="39">
                  <c:v>9357</c:v>
                </c:pt>
                <c:pt idx="40">
                  <c:v>9070</c:v>
                </c:pt>
                <c:pt idx="41">
                  <c:v>9642</c:v>
                </c:pt>
                <c:pt idx="42">
                  <c:v>11222</c:v>
                </c:pt>
                <c:pt idx="43">
                  <c:v>11318</c:v>
                </c:pt>
                <c:pt idx="44">
                  <c:v>12238</c:v>
                </c:pt>
                <c:pt idx="45">
                  <c:v>12699</c:v>
                </c:pt>
                <c:pt idx="46">
                  <c:v>12599</c:v>
                </c:pt>
                <c:pt idx="47">
                  <c:v>13023</c:v>
                </c:pt>
                <c:pt idx="48">
                  <c:v>12265</c:v>
                </c:pt>
                <c:pt idx="49">
                  <c:v>12523</c:v>
                </c:pt>
                <c:pt idx="50">
                  <c:v>11589</c:v>
                </c:pt>
                <c:pt idx="51">
                  <c:v>10282</c:v>
                </c:pt>
                <c:pt idx="52">
                  <c:v>9843</c:v>
                </c:pt>
                <c:pt idx="53">
                  <c:v>8803</c:v>
                </c:pt>
                <c:pt idx="54">
                  <c:v>8497</c:v>
                </c:pt>
                <c:pt idx="55">
                  <c:v>8397</c:v>
                </c:pt>
              </c:numCache>
            </c:numRef>
          </c:val>
          <c:smooth val="0"/>
          <c:extLst>
            <c:ext xmlns:c16="http://schemas.microsoft.com/office/drawing/2014/chart" uri="{C3380CC4-5D6E-409C-BE32-E72D297353CC}">
              <c16:uniqueId val="{00000001-C3F3-48E4-999B-C2C37F0D2302}"/>
            </c:ext>
          </c:extLst>
        </c:ser>
        <c:dLbls>
          <c:showLegendKey val="0"/>
          <c:showVal val="0"/>
          <c:showCatName val="0"/>
          <c:showSerName val="0"/>
          <c:showPercent val="0"/>
          <c:showBubbleSize val="0"/>
        </c:dLbls>
        <c:marker val="1"/>
        <c:smooth val="0"/>
        <c:axId val="1910597199"/>
        <c:axId val="1221625343"/>
      </c:lineChart>
      <c:dateAx>
        <c:axId val="1910593951"/>
        <c:scaling>
          <c:orientation val="minMax"/>
          <c:min val="40330"/>
        </c:scaling>
        <c:delete val="0"/>
        <c:axPos val="b"/>
        <c:numFmt formatCode="mmm\-yy" sourceLinked="1"/>
        <c:majorTickMark val="out"/>
        <c:minorTickMark val="none"/>
        <c:tickLblPos val="low"/>
        <c:spPr>
          <a:ln>
            <a:solidFill>
              <a:srgbClr val="0D0D0D"/>
            </a:solidFill>
            <a:prstDash val="solid"/>
          </a:ln>
        </c:spPr>
        <c:txPr>
          <a:bodyPr rot="0" vert="horz"/>
          <a:lstStyle/>
          <a:p>
            <a:pPr>
              <a:defRPr sz="1800">
                <a:latin typeface="Arial"/>
                <a:ea typeface="Arial"/>
                <a:cs typeface="Arial"/>
              </a:defRPr>
            </a:pPr>
            <a:endParaRPr lang="en-US"/>
          </a:p>
        </c:txPr>
        <c:crossAx val="1221634943"/>
        <c:crosses val="autoZero"/>
        <c:auto val="1"/>
        <c:lblOffset val="100"/>
        <c:baseTimeUnit val="months"/>
        <c:majorUnit val="24"/>
      </c:dateAx>
      <c:valAx>
        <c:axId val="1221634943"/>
        <c:scaling>
          <c:orientation val="minMax"/>
          <c:max val="5"/>
          <c:min val="2"/>
        </c:scaling>
        <c:delete val="0"/>
        <c:axPos val="l"/>
        <c:majorGridlines>
          <c:spPr>
            <a:ln>
              <a:solidFill>
                <a:srgbClr val="7F7F7F"/>
              </a:solidFill>
              <a:prstDash val="solid"/>
            </a:ln>
          </c:spPr>
        </c:majorGridlines>
        <c:numFmt formatCode="#,##0.0" sourceLinked="0"/>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1910593951"/>
        <c:crossesAt val="45336"/>
        <c:crossBetween val="between"/>
      </c:valAx>
      <c:valAx>
        <c:axId val="1221625343"/>
        <c:scaling>
          <c:orientation val="minMax"/>
          <c:min val="2000"/>
        </c:scaling>
        <c:delete val="0"/>
        <c:axPos val="r"/>
        <c:numFmt formatCode="#,##0" sourceLinked="0"/>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1800">
                <a:latin typeface="Arial"/>
                <a:ea typeface="Arial"/>
                <a:cs typeface="Arial"/>
              </a:defRPr>
            </a:pPr>
            <a:endParaRPr lang="en-US"/>
          </a:p>
        </c:txPr>
        <c:crossAx val="1910597199"/>
        <c:crosses val="max"/>
        <c:crossBetween val="between"/>
      </c:valAx>
      <c:dateAx>
        <c:axId val="1910597199"/>
        <c:scaling>
          <c:orientation val="minMax"/>
        </c:scaling>
        <c:delete val="1"/>
        <c:axPos val="b"/>
        <c:numFmt formatCode="mmm\-yy" sourceLinked="1"/>
        <c:majorTickMark val="out"/>
        <c:minorTickMark val="none"/>
        <c:tickLblPos val="nextTo"/>
        <c:crossAx val="1221625343"/>
        <c:crosses val="autoZero"/>
        <c:auto val="1"/>
        <c:lblOffset val="100"/>
        <c:baseTimeUnit val="months"/>
      </c:dateAx>
    </c:plotArea>
    <c:legend>
      <c:legendPos val="b"/>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5.4686969311675141E-3"/>
          <c:y val="7.1318794847803416E-2"/>
          <c:w val="0.93651434946243683"/>
          <c:h val="0.79709241300486167"/>
        </c:manualLayout>
      </c:layout>
      <c:lineChart>
        <c:grouping val="standard"/>
        <c:varyColors val="0"/>
        <c:ser>
          <c:idx val="0"/>
          <c:order val="0"/>
          <c:tx>
            <c:strRef>
              <c:f>'Data 1.14'!$C$4</c:f>
              <c:strCache>
                <c:ptCount val="1"/>
                <c:pt idx="0">
                  <c:v>Budget Update 2024</c:v>
                </c:pt>
              </c:strCache>
            </c:strRef>
          </c:tx>
          <c:spPr>
            <a:ln w="38100">
              <a:solidFill>
                <a:srgbClr val="0083AC"/>
              </a:solidFill>
              <a:prstDash val="solid"/>
            </a:ln>
          </c:spPr>
          <c:marker>
            <c:symbol val="none"/>
          </c:marker>
          <c:cat>
            <c:numRef>
              <c:f>'Data 1.14'!$B$6:$B$78</c:f>
              <c:numCache>
                <c:formatCode>mmm\-yy</c:formatCode>
                <c:ptCount val="73"/>
                <c:pt idx="0">
                  <c:v>40330</c:v>
                </c:pt>
                <c:pt idx="1">
                  <c:v>40422</c:v>
                </c:pt>
                <c:pt idx="2">
                  <c:v>40513</c:v>
                </c:pt>
                <c:pt idx="3">
                  <c:v>40603</c:v>
                </c:pt>
                <c:pt idx="4">
                  <c:v>40695</c:v>
                </c:pt>
                <c:pt idx="5">
                  <c:v>40787</c:v>
                </c:pt>
                <c:pt idx="6">
                  <c:v>40878</c:v>
                </c:pt>
                <c:pt idx="7">
                  <c:v>40969</c:v>
                </c:pt>
                <c:pt idx="8">
                  <c:v>41061</c:v>
                </c:pt>
                <c:pt idx="9">
                  <c:v>41153</c:v>
                </c:pt>
                <c:pt idx="10">
                  <c:v>41244</c:v>
                </c:pt>
                <c:pt idx="11">
                  <c:v>41334</c:v>
                </c:pt>
                <c:pt idx="12">
                  <c:v>41426</c:v>
                </c:pt>
                <c:pt idx="13">
                  <c:v>41518</c:v>
                </c:pt>
                <c:pt idx="14">
                  <c:v>41609</c:v>
                </c:pt>
                <c:pt idx="15">
                  <c:v>41699</c:v>
                </c:pt>
                <c:pt idx="16">
                  <c:v>41791</c:v>
                </c:pt>
                <c:pt idx="17">
                  <c:v>41883</c:v>
                </c:pt>
                <c:pt idx="18">
                  <c:v>41974</c:v>
                </c:pt>
                <c:pt idx="19">
                  <c:v>42064</c:v>
                </c:pt>
                <c:pt idx="20">
                  <c:v>42156</c:v>
                </c:pt>
                <c:pt idx="21">
                  <c:v>42248</c:v>
                </c:pt>
                <c:pt idx="22">
                  <c:v>42339</c:v>
                </c:pt>
                <c:pt idx="23">
                  <c:v>42430</c:v>
                </c:pt>
                <c:pt idx="24">
                  <c:v>42522</c:v>
                </c:pt>
                <c:pt idx="25">
                  <c:v>42614</c:v>
                </c:pt>
                <c:pt idx="26">
                  <c:v>42705</c:v>
                </c:pt>
                <c:pt idx="27">
                  <c:v>42795</c:v>
                </c:pt>
                <c:pt idx="28">
                  <c:v>42887</c:v>
                </c:pt>
                <c:pt idx="29">
                  <c:v>42979</c:v>
                </c:pt>
                <c:pt idx="30">
                  <c:v>43070</c:v>
                </c:pt>
                <c:pt idx="31">
                  <c:v>43160</c:v>
                </c:pt>
                <c:pt idx="32">
                  <c:v>43252</c:v>
                </c:pt>
                <c:pt idx="33">
                  <c:v>43344</c:v>
                </c:pt>
                <c:pt idx="34">
                  <c:v>43435</c:v>
                </c:pt>
                <c:pt idx="35">
                  <c:v>43525</c:v>
                </c:pt>
                <c:pt idx="36">
                  <c:v>43617</c:v>
                </c:pt>
                <c:pt idx="37">
                  <c:v>43709</c:v>
                </c:pt>
                <c:pt idx="38">
                  <c:v>43800</c:v>
                </c:pt>
                <c:pt idx="39">
                  <c:v>43891</c:v>
                </c:pt>
                <c:pt idx="40">
                  <c:v>43983</c:v>
                </c:pt>
                <c:pt idx="41">
                  <c:v>44075</c:v>
                </c:pt>
                <c:pt idx="42">
                  <c:v>44166</c:v>
                </c:pt>
                <c:pt idx="43">
                  <c:v>44256</c:v>
                </c:pt>
                <c:pt idx="44">
                  <c:v>44348</c:v>
                </c:pt>
                <c:pt idx="45">
                  <c:v>44440</c:v>
                </c:pt>
                <c:pt idx="46">
                  <c:v>44531</c:v>
                </c:pt>
                <c:pt idx="47">
                  <c:v>44621</c:v>
                </c:pt>
                <c:pt idx="48">
                  <c:v>44713</c:v>
                </c:pt>
                <c:pt idx="49">
                  <c:v>44805</c:v>
                </c:pt>
                <c:pt idx="50">
                  <c:v>44896</c:v>
                </c:pt>
                <c:pt idx="51">
                  <c:v>44986</c:v>
                </c:pt>
                <c:pt idx="52">
                  <c:v>45078</c:v>
                </c:pt>
                <c:pt idx="53">
                  <c:v>45170</c:v>
                </c:pt>
                <c:pt idx="54">
                  <c:v>45261</c:v>
                </c:pt>
                <c:pt idx="55">
                  <c:v>45352</c:v>
                </c:pt>
                <c:pt idx="56">
                  <c:v>45444</c:v>
                </c:pt>
                <c:pt idx="57">
                  <c:v>45536</c:v>
                </c:pt>
                <c:pt idx="58">
                  <c:v>45627</c:v>
                </c:pt>
                <c:pt idx="59">
                  <c:v>45717</c:v>
                </c:pt>
                <c:pt idx="60">
                  <c:v>45809</c:v>
                </c:pt>
                <c:pt idx="61">
                  <c:v>45901</c:v>
                </c:pt>
                <c:pt idx="62">
                  <c:v>45992</c:v>
                </c:pt>
                <c:pt idx="63">
                  <c:v>46082</c:v>
                </c:pt>
                <c:pt idx="64">
                  <c:v>46174</c:v>
                </c:pt>
                <c:pt idx="65">
                  <c:v>46266</c:v>
                </c:pt>
                <c:pt idx="66">
                  <c:v>46357</c:v>
                </c:pt>
                <c:pt idx="67">
                  <c:v>46447</c:v>
                </c:pt>
                <c:pt idx="68">
                  <c:v>46539</c:v>
                </c:pt>
                <c:pt idx="69">
                  <c:v>46631</c:v>
                </c:pt>
                <c:pt idx="70">
                  <c:v>46722</c:v>
                </c:pt>
                <c:pt idx="71">
                  <c:v>46813</c:v>
                </c:pt>
                <c:pt idx="72">
                  <c:v>46905</c:v>
                </c:pt>
              </c:numCache>
            </c:numRef>
          </c:cat>
          <c:val>
            <c:numRef>
              <c:f>'Data 1.14'!$C$6:$C$78</c:f>
              <c:numCache>
                <c:formatCode>0.0</c:formatCode>
                <c:ptCount val="73"/>
                <c:pt idx="0">
                  <c:v>-1.7656769999999999</c:v>
                </c:pt>
                <c:pt idx="1">
                  <c:v>-2.411073</c:v>
                </c:pt>
                <c:pt idx="2">
                  <c:v>-2.2430310000000002</c:v>
                </c:pt>
                <c:pt idx="3">
                  <c:v>-2.790705</c:v>
                </c:pt>
                <c:pt idx="4">
                  <c:v>-2.9330530000000001</c:v>
                </c:pt>
                <c:pt idx="5">
                  <c:v>-3.247849</c:v>
                </c:pt>
                <c:pt idx="6">
                  <c:v>-2.8051339999999998</c:v>
                </c:pt>
                <c:pt idx="7">
                  <c:v>-3.1759970000000002</c:v>
                </c:pt>
                <c:pt idx="8">
                  <c:v>-3.6045970000000001</c:v>
                </c:pt>
                <c:pt idx="9">
                  <c:v>-3.6220720000000002</c:v>
                </c:pt>
                <c:pt idx="10">
                  <c:v>-3.9267989999999999</c:v>
                </c:pt>
                <c:pt idx="11">
                  <c:v>-3.6541350000000001</c:v>
                </c:pt>
                <c:pt idx="12">
                  <c:v>-3.5941010000000002</c:v>
                </c:pt>
                <c:pt idx="13">
                  <c:v>-3.6709209999999999</c:v>
                </c:pt>
                <c:pt idx="14">
                  <c:v>-3.0909789999999999</c:v>
                </c:pt>
                <c:pt idx="15">
                  <c:v>-2.516429</c:v>
                </c:pt>
                <c:pt idx="16">
                  <c:v>-2.4795729999999998</c:v>
                </c:pt>
                <c:pt idx="17">
                  <c:v>-2.5395300000000001</c:v>
                </c:pt>
                <c:pt idx="18">
                  <c:v>-3.114506</c:v>
                </c:pt>
                <c:pt idx="19">
                  <c:v>-3.4566590000000001</c:v>
                </c:pt>
                <c:pt idx="20">
                  <c:v>-3.3942600000000001</c:v>
                </c:pt>
                <c:pt idx="21">
                  <c:v>-2.9570940000000001</c:v>
                </c:pt>
                <c:pt idx="22">
                  <c:v>-2.6897690000000001</c:v>
                </c:pt>
                <c:pt idx="23">
                  <c:v>-2.3761139999999998</c:v>
                </c:pt>
                <c:pt idx="24">
                  <c:v>-2.0329290000000002</c:v>
                </c:pt>
                <c:pt idx="25">
                  <c:v>-2.1785869999999998</c:v>
                </c:pt>
                <c:pt idx="26">
                  <c:v>-2.028289</c:v>
                </c:pt>
                <c:pt idx="27">
                  <c:v>-2.53464</c:v>
                </c:pt>
                <c:pt idx="28">
                  <c:v>-2.5895600000000001</c:v>
                </c:pt>
                <c:pt idx="29">
                  <c:v>-2.5635270000000001</c:v>
                </c:pt>
                <c:pt idx="30">
                  <c:v>-2.8191980000000001</c:v>
                </c:pt>
                <c:pt idx="31">
                  <c:v>-3.0834280000000001</c:v>
                </c:pt>
                <c:pt idx="32">
                  <c:v>-3.6306240000000001</c:v>
                </c:pt>
                <c:pt idx="33">
                  <c:v>-3.9859559999999998</c:v>
                </c:pt>
                <c:pt idx="34">
                  <c:v>-4.1647650000000001</c:v>
                </c:pt>
                <c:pt idx="35">
                  <c:v>-3.808986</c:v>
                </c:pt>
                <c:pt idx="36">
                  <c:v>-3.5105710000000001</c:v>
                </c:pt>
                <c:pt idx="37">
                  <c:v>-3.2378710000000002</c:v>
                </c:pt>
                <c:pt idx="38">
                  <c:v>-2.7813940000000001</c:v>
                </c:pt>
                <c:pt idx="39">
                  <c:v>-2.2788400000000002</c:v>
                </c:pt>
                <c:pt idx="40">
                  <c:v>-1.5394699999999999</c:v>
                </c:pt>
                <c:pt idx="41">
                  <c:v>-1.1213470000000001</c:v>
                </c:pt>
                <c:pt idx="42">
                  <c:v>-1.258432</c:v>
                </c:pt>
                <c:pt idx="43">
                  <c:v>-2.5309240000000002</c:v>
                </c:pt>
                <c:pt idx="44">
                  <c:v>-3.2995230000000002</c:v>
                </c:pt>
                <c:pt idx="45">
                  <c:v>-4.4574319999999998</c:v>
                </c:pt>
                <c:pt idx="46">
                  <c:v>-5.6553190000000004</c:v>
                </c:pt>
                <c:pt idx="47">
                  <c:v>-6.4972120000000002</c:v>
                </c:pt>
                <c:pt idx="48">
                  <c:v>-7.8981649999999997</c:v>
                </c:pt>
                <c:pt idx="49">
                  <c:v>-8.1107399999999998</c:v>
                </c:pt>
                <c:pt idx="50">
                  <c:v>-8.5059299999999993</c:v>
                </c:pt>
                <c:pt idx="51">
                  <c:v>-8.1464429999999997</c:v>
                </c:pt>
                <c:pt idx="52">
                  <c:v>-7.4991849999999998</c:v>
                </c:pt>
                <c:pt idx="53">
                  <c:v>-7.3813060000000004</c:v>
                </c:pt>
                <c:pt idx="54">
                  <c:v>-6.858644</c:v>
                </c:pt>
                <c:pt idx="55">
                  <c:v>-6.3311109999999999</c:v>
                </c:pt>
                <c:pt idx="56">
                  <c:v>-6.0169969999999999</c:v>
                </c:pt>
                <c:pt idx="57">
                  <c:v>-5.639405</c:v>
                </c:pt>
                <c:pt idx="58">
                  <c:v>-5.1689939999999996</c:v>
                </c:pt>
                <c:pt idx="59">
                  <c:v>-4.9225830000000004</c:v>
                </c:pt>
                <c:pt idx="60">
                  <c:v>-4.7202719999999996</c:v>
                </c:pt>
                <c:pt idx="61">
                  <c:v>-4.5474629999999996</c:v>
                </c:pt>
                <c:pt idx="62">
                  <c:v>-4.3951140000000004</c:v>
                </c:pt>
                <c:pt idx="63">
                  <c:v>-4.2720510000000003</c:v>
                </c:pt>
                <c:pt idx="64">
                  <c:v>-4.1642809999999999</c:v>
                </c:pt>
                <c:pt idx="65">
                  <c:v>-4.0581199999999997</c:v>
                </c:pt>
                <c:pt idx="66">
                  <c:v>-3.9537779999999998</c:v>
                </c:pt>
                <c:pt idx="67">
                  <c:v>-3.8496640000000002</c:v>
                </c:pt>
                <c:pt idx="68">
                  <c:v>-3.7466539999999999</c:v>
                </c:pt>
                <c:pt idx="69">
                  <c:v>-3.6449410000000002</c:v>
                </c:pt>
                <c:pt idx="70">
                  <c:v>-3.5465450000000001</c:v>
                </c:pt>
                <c:pt idx="71">
                  <c:v>-3.4525610000000002</c:v>
                </c:pt>
                <c:pt idx="72">
                  <c:v>-3.3628779999999998</c:v>
                </c:pt>
              </c:numCache>
            </c:numRef>
          </c:val>
          <c:smooth val="0"/>
          <c:extLst>
            <c:ext xmlns:c16="http://schemas.microsoft.com/office/drawing/2014/chart" uri="{C3380CC4-5D6E-409C-BE32-E72D297353CC}">
              <c16:uniqueId val="{00000000-71EC-425A-B52C-AF45C468DFDB}"/>
            </c:ext>
          </c:extLst>
        </c:ser>
        <c:ser>
          <c:idx val="1"/>
          <c:order val="1"/>
          <c:tx>
            <c:strRef>
              <c:f>'Data 1.14'!$D$4</c:f>
              <c:strCache>
                <c:ptCount val="1"/>
                <c:pt idx="0">
                  <c:v>Half Year Update 2023</c:v>
                </c:pt>
              </c:strCache>
            </c:strRef>
          </c:tx>
          <c:spPr>
            <a:ln w="38100">
              <a:solidFill>
                <a:srgbClr val="3E403A"/>
              </a:solidFill>
              <a:prstDash val="solid"/>
            </a:ln>
          </c:spPr>
          <c:marker>
            <c:symbol val="none"/>
          </c:marker>
          <c:cat>
            <c:numRef>
              <c:f>'Data 1.14'!$B$6:$B$78</c:f>
              <c:numCache>
                <c:formatCode>mmm\-yy</c:formatCode>
                <c:ptCount val="73"/>
                <c:pt idx="0">
                  <c:v>40330</c:v>
                </c:pt>
                <c:pt idx="1">
                  <c:v>40422</c:v>
                </c:pt>
                <c:pt idx="2">
                  <c:v>40513</c:v>
                </c:pt>
                <c:pt idx="3">
                  <c:v>40603</c:v>
                </c:pt>
                <c:pt idx="4">
                  <c:v>40695</c:v>
                </c:pt>
                <c:pt idx="5">
                  <c:v>40787</c:v>
                </c:pt>
                <c:pt idx="6">
                  <c:v>40878</c:v>
                </c:pt>
                <c:pt idx="7">
                  <c:v>40969</c:v>
                </c:pt>
                <c:pt idx="8">
                  <c:v>41061</c:v>
                </c:pt>
                <c:pt idx="9">
                  <c:v>41153</c:v>
                </c:pt>
                <c:pt idx="10">
                  <c:v>41244</c:v>
                </c:pt>
                <c:pt idx="11">
                  <c:v>41334</c:v>
                </c:pt>
                <c:pt idx="12">
                  <c:v>41426</c:v>
                </c:pt>
                <c:pt idx="13">
                  <c:v>41518</c:v>
                </c:pt>
                <c:pt idx="14">
                  <c:v>41609</c:v>
                </c:pt>
                <c:pt idx="15">
                  <c:v>41699</c:v>
                </c:pt>
                <c:pt idx="16">
                  <c:v>41791</c:v>
                </c:pt>
                <c:pt idx="17">
                  <c:v>41883</c:v>
                </c:pt>
                <c:pt idx="18">
                  <c:v>41974</c:v>
                </c:pt>
                <c:pt idx="19">
                  <c:v>42064</c:v>
                </c:pt>
                <c:pt idx="20">
                  <c:v>42156</c:v>
                </c:pt>
                <c:pt idx="21">
                  <c:v>42248</c:v>
                </c:pt>
                <c:pt idx="22">
                  <c:v>42339</c:v>
                </c:pt>
                <c:pt idx="23">
                  <c:v>42430</c:v>
                </c:pt>
                <c:pt idx="24">
                  <c:v>42522</c:v>
                </c:pt>
                <c:pt idx="25">
                  <c:v>42614</c:v>
                </c:pt>
                <c:pt idx="26">
                  <c:v>42705</c:v>
                </c:pt>
                <c:pt idx="27">
                  <c:v>42795</c:v>
                </c:pt>
                <c:pt idx="28">
                  <c:v>42887</c:v>
                </c:pt>
                <c:pt idx="29">
                  <c:v>42979</c:v>
                </c:pt>
                <c:pt idx="30">
                  <c:v>43070</c:v>
                </c:pt>
                <c:pt idx="31">
                  <c:v>43160</c:v>
                </c:pt>
                <c:pt idx="32">
                  <c:v>43252</c:v>
                </c:pt>
                <c:pt idx="33">
                  <c:v>43344</c:v>
                </c:pt>
                <c:pt idx="34">
                  <c:v>43435</c:v>
                </c:pt>
                <c:pt idx="35">
                  <c:v>43525</c:v>
                </c:pt>
                <c:pt idx="36">
                  <c:v>43617</c:v>
                </c:pt>
                <c:pt idx="37">
                  <c:v>43709</c:v>
                </c:pt>
                <c:pt idx="38">
                  <c:v>43800</c:v>
                </c:pt>
                <c:pt idx="39">
                  <c:v>43891</c:v>
                </c:pt>
                <c:pt idx="40">
                  <c:v>43983</c:v>
                </c:pt>
                <c:pt idx="41">
                  <c:v>44075</c:v>
                </c:pt>
                <c:pt idx="42">
                  <c:v>44166</c:v>
                </c:pt>
                <c:pt idx="43">
                  <c:v>44256</c:v>
                </c:pt>
                <c:pt idx="44">
                  <c:v>44348</c:v>
                </c:pt>
                <c:pt idx="45">
                  <c:v>44440</c:v>
                </c:pt>
                <c:pt idx="46">
                  <c:v>44531</c:v>
                </c:pt>
                <c:pt idx="47">
                  <c:v>44621</c:v>
                </c:pt>
                <c:pt idx="48">
                  <c:v>44713</c:v>
                </c:pt>
                <c:pt idx="49">
                  <c:v>44805</c:v>
                </c:pt>
                <c:pt idx="50">
                  <c:v>44896</c:v>
                </c:pt>
                <c:pt idx="51">
                  <c:v>44986</c:v>
                </c:pt>
                <c:pt idx="52">
                  <c:v>45078</c:v>
                </c:pt>
                <c:pt idx="53">
                  <c:v>45170</c:v>
                </c:pt>
                <c:pt idx="54">
                  <c:v>45261</c:v>
                </c:pt>
                <c:pt idx="55">
                  <c:v>45352</c:v>
                </c:pt>
                <c:pt idx="56">
                  <c:v>45444</c:v>
                </c:pt>
                <c:pt idx="57">
                  <c:v>45536</c:v>
                </c:pt>
                <c:pt idx="58">
                  <c:v>45627</c:v>
                </c:pt>
                <c:pt idx="59">
                  <c:v>45717</c:v>
                </c:pt>
                <c:pt idx="60">
                  <c:v>45809</c:v>
                </c:pt>
                <c:pt idx="61">
                  <c:v>45901</c:v>
                </c:pt>
                <c:pt idx="62">
                  <c:v>45992</c:v>
                </c:pt>
                <c:pt idx="63">
                  <c:v>46082</c:v>
                </c:pt>
                <c:pt idx="64">
                  <c:v>46174</c:v>
                </c:pt>
                <c:pt idx="65">
                  <c:v>46266</c:v>
                </c:pt>
                <c:pt idx="66">
                  <c:v>46357</c:v>
                </c:pt>
                <c:pt idx="67">
                  <c:v>46447</c:v>
                </c:pt>
                <c:pt idx="68">
                  <c:v>46539</c:v>
                </c:pt>
                <c:pt idx="69">
                  <c:v>46631</c:v>
                </c:pt>
                <c:pt idx="70">
                  <c:v>46722</c:v>
                </c:pt>
                <c:pt idx="71">
                  <c:v>46813</c:v>
                </c:pt>
                <c:pt idx="72">
                  <c:v>46905</c:v>
                </c:pt>
              </c:numCache>
            </c:numRef>
          </c:cat>
          <c:val>
            <c:numRef>
              <c:f>'Data 1.14'!$D$6:$D$78</c:f>
              <c:numCache>
                <c:formatCode>0.0</c:formatCode>
                <c:ptCount val="73"/>
                <c:pt idx="0">
                  <c:v>-1.7657039999999999</c:v>
                </c:pt>
                <c:pt idx="1">
                  <c:v>-2.4106800000000002</c:v>
                </c:pt>
                <c:pt idx="2">
                  <c:v>-2.2425130000000002</c:v>
                </c:pt>
                <c:pt idx="3">
                  <c:v>-2.790171</c:v>
                </c:pt>
                <c:pt idx="4">
                  <c:v>-2.932852</c:v>
                </c:pt>
                <c:pt idx="5">
                  <c:v>-3.2472449999999999</c:v>
                </c:pt>
                <c:pt idx="6">
                  <c:v>-2.805266</c:v>
                </c:pt>
                <c:pt idx="7">
                  <c:v>-3.176466</c:v>
                </c:pt>
                <c:pt idx="8">
                  <c:v>-3.605108</c:v>
                </c:pt>
                <c:pt idx="9">
                  <c:v>-3.6225869999999998</c:v>
                </c:pt>
                <c:pt idx="10">
                  <c:v>-3.9276339999999998</c:v>
                </c:pt>
                <c:pt idx="11">
                  <c:v>-3.6546620000000001</c:v>
                </c:pt>
                <c:pt idx="12">
                  <c:v>-3.5937890000000001</c:v>
                </c:pt>
                <c:pt idx="13">
                  <c:v>-3.6700919999999999</c:v>
                </c:pt>
                <c:pt idx="14">
                  <c:v>-3.090776</c:v>
                </c:pt>
                <c:pt idx="15">
                  <c:v>-2.5165479999999998</c:v>
                </c:pt>
                <c:pt idx="16">
                  <c:v>-2.4794119999999999</c:v>
                </c:pt>
                <c:pt idx="17">
                  <c:v>-2.538929</c:v>
                </c:pt>
                <c:pt idx="18">
                  <c:v>-3.1137290000000002</c:v>
                </c:pt>
                <c:pt idx="19">
                  <c:v>-3.4569009999999998</c:v>
                </c:pt>
                <c:pt idx="20">
                  <c:v>-3.3951720000000001</c:v>
                </c:pt>
                <c:pt idx="21">
                  <c:v>-2.956887</c:v>
                </c:pt>
                <c:pt idx="22">
                  <c:v>-2.6905579999999998</c:v>
                </c:pt>
                <c:pt idx="23">
                  <c:v>-2.376328</c:v>
                </c:pt>
                <c:pt idx="24">
                  <c:v>-2.0323479999999998</c:v>
                </c:pt>
                <c:pt idx="25">
                  <c:v>-2.1768619999999999</c:v>
                </c:pt>
                <c:pt idx="26">
                  <c:v>-2.0272679999999998</c:v>
                </c:pt>
                <c:pt idx="27">
                  <c:v>-2.5352980000000001</c:v>
                </c:pt>
                <c:pt idx="28">
                  <c:v>-2.5904310000000002</c:v>
                </c:pt>
                <c:pt idx="29">
                  <c:v>-2.5618729999999998</c:v>
                </c:pt>
                <c:pt idx="30">
                  <c:v>-2.819007</c:v>
                </c:pt>
                <c:pt idx="31">
                  <c:v>-3.0843219999999998</c:v>
                </c:pt>
                <c:pt idx="32">
                  <c:v>-3.630976</c:v>
                </c:pt>
                <c:pt idx="33">
                  <c:v>-3.9867780000000002</c:v>
                </c:pt>
                <c:pt idx="34">
                  <c:v>-4.1620249999999999</c:v>
                </c:pt>
                <c:pt idx="35">
                  <c:v>-3.8088679999999999</c:v>
                </c:pt>
                <c:pt idx="36">
                  <c:v>-3.5117349999999998</c:v>
                </c:pt>
                <c:pt idx="37">
                  <c:v>-3.2400929999999999</c:v>
                </c:pt>
                <c:pt idx="38">
                  <c:v>-2.778403</c:v>
                </c:pt>
                <c:pt idx="39">
                  <c:v>-2.2768199999999998</c:v>
                </c:pt>
                <c:pt idx="40">
                  <c:v>-1.54339</c:v>
                </c:pt>
                <c:pt idx="41">
                  <c:v>-1.1258280000000001</c:v>
                </c:pt>
                <c:pt idx="42">
                  <c:v>-1.2568839999999999</c:v>
                </c:pt>
                <c:pt idx="43">
                  <c:v>-2.5319430000000001</c:v>
                </c:pt>
                <c:pt idx="44">
                  <c:v>-3.3127810000000002</c:v>
                </c:pt>
                <c:pt idx="45">
                  <c:v>-4.4636670000000001</c:v>
                </c:pt>
                <c:pt idx="46">
                  <c:v>-5.6527770000000004</c:v>
                </c:pt>
                <c:pt idx="47">
                  <c:v>-6.4993540000000003</c:v>
                </c:pt>
                <c:pt idx="48">
                  <c:v>-7.9264720000000004</c:v>
                </c:pt>
                <c:pt idx="49">
                  <c:v>-8.1308170000000004</c:v>
                </c:pt>
                <c:pt idx="50">
                  <c:v>-8.5126279999999994</c:v>
                </c:pt>
                <c:pt idx="51">
                  <c:v>-8.1549469999999999</c:v>
                </c:pt>
                <c:pt idx="52">
                  <c:v>-7.4792199999999998</c:v>
                </c:pt>
                <c:pt idx="53">
                  <c:v>-7.1829700000000001</c:v>
                </c:pt>
                <c:pt idx="54">
                  <c:v>-6.4508049999999999</c:v>
                </c:pt>
                <c:pt idx="55">
                  <c:v>-5.9488599999999998</c:v>
                </c:pt>
                <c:pt idx="56">
                  <c:v>-5.6950399999999997</c:v>
                </c:pt>
                <c:pt idx="57">
                  <c:v>-5.5855230000000002</c:v>
                </c:pt>
                <c:pt idx="58">
                  <c:v>-5.4036359999999997</c:v>
                </c:pt>
                <c:pt idx="59">
                  <c:v>-5.1721870000000001</c:v>
                </c:pt>
                <c:pt idx="60">
                  <c:v>-4.9248529999999997</c:v>
                </c:pt>
                <c:pt idx="61">
                  <c:v>-4.6730989999999997</c:v>
                </c:pt>
                <c:pt idx="62">
                  <c:v>-4.439775</c:v>
                </c:pt>
                <c:pt idx="63">
                  <c:v>-4.2535600000000002</c:v>
                </c:pt>
                <c:pt idx="64">
                  <c:v>-4.1051010000000003</c:v>
                </c:pt>
                <c:pt idx="65">
                  <c:v>-3.977779</c:v>
                </c:pt>
                <c:pt idx="66">
                  <c:v>-3.8583699999999999</c:v>
                </c:pt>
                <c:pt idx="67">
                  <c:v>-3.7392949999999998</c:v>
                </c:pt>
                <c:pt idx="68">
                  <c:v>-3.6233</c:v>
                </c:pt>
                <c:pt idx="69">
                  <c:v>-3.5109490000000001</c:v>
                </c:pt>
                <c:pt idx="70">
                  <c:v>-3.4007719999999999</c:v>
                </c:pt>
                <c:pt idx="71">
                  <c:v>-3.2941820000000002</c:v>
                </c:pt>
                <c:pt idx="72">
                  <c:v>-3.1915230000000001</c:v>
                </c:pt>
              </c:numCache>
            </c:numRef>
          </c:val>
          <c:smooth val="0"/>
          <c:extLst>
            <c:ext xmlns:c16="http://schemas.microsoft.com/office/drawing/2014/chart" uri="{C3380CC4-5D6E-409C-BE32-E72D297353CC}">
              <c16:uniqueId val="{00000001-71EC-425A-B52C-AF45C468DFDB}"/>
            </c:ext>
          </c:extLst>
        </c:ser>
        <c:dLbls>
          <c:showLegendKey val="0"/>
          <c:showVal val="0"/>
          <c:showCatName val="0"/>
          <c:showSerName val="0"/>
          <c:showPercent val="0"/>
          <c:showBubbleSize val="0"/>
        </c:dLbls>
        <c:smooth val="0"/>
        <c:axId val="1622743248"/>
        <c:axId val="1618809680"/>
      </c:lineChart>
      <c:dateAx>
        <c:axId val="1622743248"/>
        <c:scaling>
          <c:orientation val="minMax"/>
          <c:min val="40330"/>
        </c:scaling>
        <c:delete val="0"/>
        <c:axPos val="b"/>
        <c:numFmt formatCode="mmm\-yy" sourceLinked="1"/>
        <c:majorTickMark val="out"/>
        <c:minorTickMark val="none"/>
        <c:tickLblPos val="low"/>
        <c:spPr>
          <a:ln>
            <a:solidFill>
              <a:srgbClr val="0D0D0D"/>
            </a:solidFill>
            <a:prstDash val="solid"/>
          </a:ln>
        </c:spPr>
        <c:txPr>
          <a:bodyPr rot="0" vert="horz"/>
          <a:lstStyle/>
          <a:p>
            <a:pPr>
              <a:defRPr sz="1800">
                <a:latin typeface="Arial"/>
                <a:ea typeface="Arial"/>
                <a:cs typeface="Arial"/>
              </a:defRPr>
            </a:pPr>
            <a:endParaRPr lang="en-US"/>
          </a:p>
        </c:txPr>
        <c:crossAx val="1618809680"/>
        <c:crosses val="autoZero"/>
        <c:auto val="1"/>
        <c:lblOffset val="100"/>
        <c:baseTimeUnit val="months"/>
        <c:majorUnit val="24"/>
      </c:dateAx>
      <c:valAx>
        <c:axId val="1618809680"/>
        <c:scaling>
          <c:orientation val="minMax"/>
          <c:max val="0"/>
          <c:min val="-9"/>
        </c:scaling>
        <c:delete val="0"/>
        <c:axPos val="l"/>
        <c:majorGridlines>
          <c:spPr>
            <a:ln>
              <a:solidFill>
                <a:srgbClr val="7F7F7F"/>
              </a:solidFill>
              <a:prstDash val="solid"/>
            </a:ln>
          </c:spPr>
        </c:majorGridlines>
        <c:numFmt formatCode="0.0" sourceLinked="1"/>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1622743248"/>
        <c:crossesAt val="45336"/>
        <c:crossBetween val="between"/>
      </c:valAx>
    </c:plotArea>
    <c:legend>
      <c:legendPos val="b"/>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5.4686969311675141E-3"/>
          <c:y val="7.1318794847803416E-2"/>
          <c:w val="0.93651434946243683"/>
          <c:h val="0.79709241300486167"/>
        </c:manualLayout>
      </c:layout>
      <c:barChart>
        <c:barDir val="col"/>
        <c:grouping val="clustered"/>
        <c:varyColors val="0"/>
        <c:ser>
          <c:idx val="0"/>
          <c:order val="0"/>
          <c:tx>
            <c:strRef>
              <c:f>'Data 1.15'!$C$4</c:f>
              <c:strCache>
                <c:ptCount val="1"/>
                <c:pt idx="0">
                  <c:v>Half Year Update 2023</c:v>
                </c:pt>
              </c:strCache>
            </c:strRef>
          </c:tx>
          <c:spPr>
            <a:solidFill>
              <a:srgbClr val="67A854"/>
            </a:solidFill>
            <a:ln>
              <a:noFill/>
            </a:ln>
            <a:effectLst/>
            <a:extLst>
              <a:ext uri="{91240B29-F687-4F45-9708-019B960494DF}">
                <a14:hiddenLine xmlns:a14="http://schemas.microsoft.com/office/drawing/2010/main">
                  <a:noFill/>
                </a14:hiddenLine>
              </a:ext>
            </a:extLst>
          </c:spPr>
          <c:invertIfNegative val="0"/>
          <c:cat>
            <c:numRef>
              <c:f>'Data 1.15'!$B$6:$B$16</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'Data 1.15'!$C$6:$C$16</c:f>
              <c:numCache>
                <c:formatCode>0.0</c:formatCode>
                <c:ptCount val="11"/>
                <c:pt idx="0">
                  <c:v>7.2987219999999997</c:v>
                </c:pt>
                <c:pt idx="1">
                  <c:v>4.9559740000000003</c:v>
                </c:pt>
                <c:pt idx="2">
                  <c:v>2.2190059999999998</c:v>
                </c:pt>
                <c:pt idx="3">
                  <c:v>8.1586839999999992</c:v>
                </c:pt>
                <c:pt idx="4">
                  <c:v>5.9999710000000004</c:v>
                </c:pt>
                <c:pt idx="5">
                  <c:v>8.8884729999999994</c:v>
                </c:pt>
                <c:pt idx="6">
                  <c:v>6.0730230000000001</c:v>
                </c:pt>
                <c:pt idx="7">
                  <c:v>4.7033750000000003</c:v>
                </c:pt>
                <c:pt idx="8">
                  <c:v>5.4277670000000002</c:v>
                </c:pt>
                <c:pt idx="9">
                  <c:v>5.3886570000000003</c:v>
                </c:pt>
                <c:pt idx="10">
                  <c:v>5.0018380000000002</c:v>
                </c:pt>
              </c:numCache>
            </c:numRef>
          </c:val>
          <c:extLst>
            <c:ext xmlns:c16="http://schemas.microsoft.com/office/drawing/2014/chart" uri="{C3380CC4-5D6E-409C-BE32-E72D297353CC}">
              <c16:uniqueId val="{00000000-A918-43E2-B786-5BC56019BA36}"/>
            </c:ext>
          </c:extLst>
        </c:ser>
        <c:ser>
          <c:idx val="1"/>
          <c:order val="1"/>
          <c:tx>
            <c:strRef>
              <c:f>'Data 1.15'!$D$4</c:f>
              <c:strCache>
                <c:ptCount val="1"/>
                <c:pt idx="0">
                  <c:v>Budget Update 2024</c:v>
                </c:pt>
              </c:strCache>
            </c:strRef>
          </c:tx>
          <c:spPr>
            <a:solidFill>
              <a:srgbClr val="0083AC"/>
            </a:solidFill>
            <a:ln>
              <a:noFill/>
            </a:ln>
            <a:effectLst/>
            <a:extLst>
              <a:ext uri="{91240B29-F687-4F45-9708-019B960494DF}">
                <a14:hiddenLine xmlns:a14="http://schemas.microsoft.com/office/drawing/2010/main">
                  <a:noFill/>
                </a14:hiddenLine>
              </a:ext>
            </a:extLst>
          </c:spPr>
          <c:invertIfNegative val="0"/>
          <c:cat>
            <c:numRef>
              <c:f>'Data 1.15'!$B$6:$B$16</c:f>
              <c:numCache>
                <c:formatCode>General</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'Data 1.15'!$D$6:$D$16</c:f>
              <c:numCache>
                <c:formatCode>0.0</c:formatCode>
                <c:ptCount val="11"/>
                <c:pt idx="0">
                  <c:v>7.2580999999999998</c:v>
                </c:pt>
                <c:pt idx="1">
                  <c:v>4.9328580000000004</c:v>
                </c:pt>
                <c:pt idx="2">
                  <c:v>2.3321049999999999</c:v>
                </c:pt>
                <c:pt idx="3">
                  <c:v>8.0681949999999993</c:v>
                </c:pt>
                <c:pt idx="4">
                  <c:v>6.0914489999999999</c:v>
                </c:pt>
                <c:pt idx="5">
                  <c:v>8.7063939999999995</c:v>
                </c:pt>
                <c:pt idx="6">
                  <c:v>4.4238249999999999</c:v>
                </c:pt>
                <c:pt idx="7">
                  <c:v>4.2379860000000003</c:v>
                </c:pt>
                <c:pt idx="8">
                  <c:v>5.5554300000000003</c:v>
                </c:pt>
                <c:pt idx="9">
                  <c:v>5.2836790000000002</c:v>
                </c:pt>
                <c:pt idx="10">
                  <c:v>5.0110939999999999</c:v>
                </c:pt>
              </c:numCache>
            </c:numRef>
          </c:val>
          <c:extLst>
            <c:ext xmlns:c16="http://schemas.microsoft.com/office/drawing/2014/chart" uri="{C3380CC4-5D6E-409C-BE32-E72D297353CC}">
              <c16:uniqueId val="{00000001-A918-43E2-B786-5BC56019BA36}"/>
            </c:ext>
          </c:extLst>
        </c:ser>
        <c:dLbls>
          <c:showLegendKey val="0"/>
          <c:showVal val="0"/>
          <c:showCatName val="0"/>
          <c:showSerName val="0"/>
          <c:showPercent val="0"/>
          <c:showBubbleSize val="0"/>
        </c:dLbls>
        <c:gapWidth val="150"/>
        <c:axId val="1797276064"/>
        <c:axId val="1847760576"/>
      </c:barChart>
      <c:catAx>
        <c:axId val="1797276064"/>
        <c:scaling>
          <c:orientation val="minMax"/>
        </c:scaling>
        <c:delete val="0"/>
        <c:axPos val="b"/>
        <c:numFmt formatCode="General" sourceLinked="1"/>
        <c:majorTickMark val="out"/>
        <c:minorTickMark val="none"/>
        <c:tickLblPos val="low"/>
        <c:spPr>
          <a:ln>
            <a:solidFill>
              <a:srgbClr val="0D0D0D"/>
            </a:solidFill>
            <a:prstDash val="solid"/>
          </a:ln>
        </c:spPr>
        <c:txPr>
          <a:bodyPr rot="0" vert="horz"/>
          <a:lstStyle/>
          <a:p>
            <a:pPr>
              <a:defRPr sz="1800">
                <a:latin typeface="Arial"/>
                <a:ea typeface="Arial"/>
                <a:cs typeface="Arial"/>
              </a:defRPr>
            </a:pPr>
            <a:endParaRPr lang="en-US"/>
          </a:p>
        </c:txPr>
        <c:crossAx val="1847760576"/>
        <c:crosses val="autoZero"/>
        <c:auto val="1"/>
        <c:lblAlgn val="ctr"/>
        <c:lblOffset val="100"/>
        <c:noMultiLvlLbl val="0"/>
      </c:catAx>
      <c:valAx>
        <c:axId val="1847760576"/>
        <c:scaling>
          <c:orientation val="minMax"/>
          <c:max val="9"/>
          <c:min val="2"/>
        </c:scaling>
        <c:delete val="0"/>
        <c:axPos val="l"/>
        <c:majorGridlines>
          <c:spPr>
            <a:ln>
              <a:solidFill>
                <a:srgbClr val="7F7F7F"/>
              </a:solidFill>
              <a:prstDash val="solid"/>
            </a:ln>
          </c:spPr>
        </c:majorGridlines>
        <c:numFmt formatCode="0.0" sourceLinked="1"/>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1797276064"/>
        <c:crossesAt val="7"/>
        <c:crossBetween val="between"/>
      </c:valAx>
    </c:plotArea>
    <c:legend>
      <c:legendPos val="b"/>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234065758494735E-2"/>
          <c:y val="9.2489717738011235E-2"/>
          <c:w val="0.89661604136037865"/>
          <c:h val="0.70500308294660419"/>
        </c:manualLayout>
      </c:layout>
      <c:lineChart>
        <c:grouping val="standard"/>
        <c:varyColors val="0"/>
        <c:ser>
          <c:idx val="1"/>
          <c:order val="0"/>
          <c:tx>
            <c:strRef>
              <c:f>'Data 1.16'!$E$4</c:f>
              <c:strCache>
                <c:ptCount val="1"/>
                <c:pt idx="0">
                  <c:v>Upside</c:v>
                </c:pt>
              </c:strCache>
            </c:strRef>
          </c:tx>
          <c:spPr>
            <a:ln w="38100">
              <a:solidFill>
                <a:srgbClr val="67A854"/>
              </a:solidFill>
            </a:ln>
          </c:spPr>
          <c:marker>
            <c:symbol val="none"/>
          </c:marker>
          <c:cat>
            <c:numRef>
              <c:f>'Data 1.16'!$C$6:$C$46</c:f>
              <c:numCache>
                <c:formatCode>mmm\-yy</c:formatCode>
                <c:ptCount val="41"/>
                <c:pt idx="0">
                  <c:v>43252</c:v>
                </c:pt>
                <c:pt idx="1">
                  <c:v>43344</c:v>
                </c:pt>
                <c:pt idx="2">
                  <c:v>43435</c:v>
                </c:pt>
                <c:pt idx="3">
                  <c:v>43525</c:v>
                </c:pt>
                <c:pt idx="4">
                  <c:v>43617</c:v>
                </c:pt>
                <c:pt idx="5">
                  <c:v>43709</c:v>
                </c:pt>
                <c:pt idx="6">
                  <c:v>43800</c:v>
                </c:pt>
                <c:pt idx="7">
                  <c:v>43891</c:v>
                </c:pt>
                <c:pt idx="8">
                  <c:v>43983</c:v>
                </c:pt>
                <c:pt idx="9">
                  <c:v>44075</c:v>
                </c:pt>
                <c:pt idx="10">
                  <c:v>44166</c:v>
                </c:pt>
                <c:pt idx="11">
                  <c:v>44256</c:v>
                </c:pt>
                <c:pt idx="12">
                  <c:v>44348</c:v>
                </c:pt>
                <c:pt idx="13">
                  <c:v>44440</c:v>
                </c:pt>
                <c:pt idx="14">
                  <c:v>44531</c:v>
                </c:pt>
                <c:pt idx="15">
                  <c:v>44621</c:v>
                </c:pt>
                <c:pt idx="16">
                  <c:v>44713</c:v>
                </c:pt>
                <c:pt idx="17">
                  <c:v>44805</c:v>
                </c:pt>
                <c:pt idx="18">
                  <c:v>44896</c:v>
                </c:pt>
                <c:pt idx="19">
                  <c:v>44986</c:v>
                </c:pt>
                <c:pt idx="20">
                  <c:v>45078</c:v>
                </c:pt>
                <c:pt idx="21">
                  <c:v>45170</c:v>
                </c:pt>
                <c:pt idx="22">
                  <c:v>45261</c:v>
                </c:pt>
                <c:pt idx="23">
                  <c:v>45352</c:v>
                </c:pt>
                <c:pt idx="24">
                  <c:v>45444</c:v>
                </c:pt>
                <c:pt idx="25">
                  <c:v>45536</c:v>
                </c:pt>
                <c:pt idx="26">
                  <c:v>45627</c:v>
                </c:pt>
                <c:pt idx="27">
                  <c:v>45717</c:v>
                </c:pt>
                <c:pt idx="28">
                  <c:v>45809</c:v>
                </c:pt>
                <c:pt idx="29">
                  <c:v>45901</c:v>
                </c:pt>
                <c:pt idx="30">
                  <c:v>45992</c:v>
                </c:pt>
                <c:pt idx="31">
                  <c:v>46082</c:v>
                </c:pt>
                <c:pt idx="32">
                  <c:v>46174</c:v>
                </c:pt>
                <c:pt idx="33">
                  <c:v>46266</c:v>
                </c:pt>
                <c:pt idx="34">
                  <c:v>46357</c:v>
                </c:pt>
                <c:pt idx="35">
                  <c:v>46447</c:v>
                </c:pt>
                <c:pt idx="36">
                  <c:v>46539</c:v>
                </c:pt>
                <c:pt idx="37">
                  <c:v>46631</c:v>
                </c:pt>
                <c:pt idx="38">
                  <c:v>46722</c:v>
                </c:pt>
                <c:pt idx="39">
                  <c:v>46813</c:v>
                </c:pt>
                <c:pt idx="40">
                  <c:v>46905</c:v>
                </c:pt>
              </c:numCache>
            </c:numRef>
          </c:cat>
          <c:val>
            <c:numRef>
              <c:f>'Data 1.16'!$E$6:$E$46</c:f>
              <c:numCache>
                <c:formatCode>_-* #,##0.0_-;\-* #,##0.0_-;_-* "-"??_-;_-@_-</c:formatCode>
                <c:ptCount val="41"/>
                <c:pt idx="0">
                  <c:v>75.334999999999994</c:v>
                </c:pt>
                <c:pt idx="1">
                  <c:v>75.899000000000001</c:v>
                </c:pt>
                <c:pt idx="2">
                  <c:v>76.918999999999997</c:v>
                </c:pt>
                <c:pt idx="3">
                  <c:v>78.043999999999997</c:v>
                </c:pt>
                <c:pt idx="4">
                  <c:v>79.287000000000006</c:v>
                </c:pt>
                <c:pt idx="5">
                  <c:v>80.462999999999994</c:v>
                </c:pt>
                <c:pt idx="6">
                  <c:v>81.793999999999997</c:v>
                </c:pt>
                <c:pt idx="7">
                  <c:v>81.558999999999997</c:v>
                </c:pt>
                <c:pt idx="8">
                  <c:v>73.566000000000003</c:v>
                </c:pt>
                <c:pt idx="9">
                  <c:v>83.855999999999995</c:v>
                </c:pt>
                <c:pt idx="10">
                  <c:v>84.358000000000004</c:v>
                </c:pt>
                <c:pt idx="11">
                  <c:v>86.203000000000003</c:v>
                </c:pt>
                <c:pt idx="12">
                  <c:v>88.572000000000003</c:v>
                </c:pt>
                <c:pt idx="13">
                  <c:v>86.850999999999999</c:v>
                </c:pt>
                <c:pt idx="14">
                  <c:v>91.21</c:v>
                </c:pt>
                <c:pt idx="15">
                  <c:v>91.89</c:v>
                </c:pt>
                <c:pt idx="16">
                  <c:v>93.930999999999997</c:v>
                </c:pt>
                <c:pt idx="17">
                  <c:v>96.819000000000003</c:v>
                </c:pt>
                <c:pt idx="18">
                  <c:v>98.305999999999997</c:v>
                </c:pt>
                <c:pt idx="19">
                  <c:v>99.272999999999996</c:v>
                </c:pt>
                <c:pt idx="20">
                  <c:v>101.16500000000001</c:v>
                </c:pt>
                <c:pt idx="21">
                  <c:v>102.68899999999999</c:v>
                </c:pt>
                <c:pt idx="22">
                  <c:v>102.026</c:v>
                </c:pt>
                <c:pt idx="23">
                  <c:v>103.87374793411699</c:v>
                </c:pt>
                <c:pt idx="24">
                  <c:v>104.755873518828</c:v>
                </c:pt>
                <c:pt idx="25">
                  <c:v>106.30461903046401</c:v>
                </c:pt>
                <c:pt idx="26">
                  <c:v>107.790769722525</c:v>
                </c:pt>
                <c:pt idx="27">
                  <c:v>109.498083060716</c:v>
                </c:pt>
                <c:pt idx="28">
                  <c:v>111.219434006252</c:v>
                </c:pt>
                <c:pt idx="29">
                  <c:v>112.897194303825</c:v>
                </c:pt>
                <c:pt idx="30">
                  <c:v>114.53878004782601</c:v>
                </c:pt>
                <c:pt idx="31">
                  <c:v>116.215611212447</c:v>
                </c:pt>
                <c:pt idx="32">
                  <c:v>117.943140998408</c:v>
                </c:pt>
                <c:pt idx="33">
                  <c:v>119.408668768845</c:v>
                </c:pt>
                <c:pt idx="34">
                  <c:v>120.82699668154299</c:v>
                </c:pt>
                <c:pt idx="35">
                  <c:v>122.04374578045</c:v>
                </c:pt>
                <c:pt idx="36">
                  <c:v>123.266534847077</c:v>
                </c:pt>
                <c:pt idx="37">
                  <c:v>124.526038190786</c:v>
                </c:pt>
                <c:pt idx="38">
                  <c:v>125.869905438047</c:v>
                </c:pt>
                <c:pt idx="39">
                  <c:v>127.28250436514</c:v>
                </c:pt>
                <c:pt idx="40">
                  <c:v>128.74874143736199</c:v>
                </c:pt>
              </c:numCache>
            </c:numRef>
          </c:val>
          <c:smooth val="0"/>
          <c:extLst>
            <c:ext xmlns:c16="http://schemas.microsoft.com/office/drawing/2014/chart" uri="{C3380CC4-5D6E-409C-BE32-E72D297353CC}">
              <c16:uniqueId val="{00000000-9716-4036-AD66-631661938C55}"/>
            </c:ext>
          </c:extLst>
        </c:ser>
        <c:ser>
          <c:idx val="2"/>
          <c:order val="1"/>
          <c:tx>
            <c:strRef>
              <c:f>'Data 1.16'!$F$4</c:f>
              <c:strCache>
                <c:ptCount val="1"/>
                <c:pt idx="0">
                  <c:v>Downside</c:v>
                </c:pt>
              </c:strCache>
            </c:strRef>
          </c:tx>
          <c:spPr>
            <a:ln w="38100">
              <a:solidFill>
                <a:srgbClr val="3E403A"/>
              </a:solidFill>
            </a:ln>
          </c:spPr>
          <c:marker>
            <c:symbol val="none"/>
          </c:marker>
          <c:cat>
            <c:numRef>
              <c:f>'Data 1.16'!$C$6:$C$46</c:f>
              <c:numCache>
                <c:formatCode>mmm\-yy</c:formatCode>
                <c:ptCount val="41"/>
                <c:pt idx="0">
                  <c:v>43252</c:v>
                </c:pt>
                <c:pt idx="1">
                  <c:v>43344</c:v>
                </c:pt>
                <c:pt idx="2">
                  <c:v>43435</c:v>
                </c:pt>
                <c:pt idx="3">
                  <c:v>43525</c:v>
                </c:pt>
                <c:pt idx="4">
                  <c:v>43617</c:v>
                </c:pt>
                <c:pt idx="5">
                  <c:v>43709</c:v>
                </c:pt>
                <c:pt idx="6">
                  <c:v>43800</c:v>
                </c:pt>
                <c:pt idx="7">
                  <c:v>43891</c:v>
                </c:pt>
                <c:pt idx="8">
                  <c:v>43983</c:v>
                </c:pt>
                <c:pt idx="9">
                  <c:v>44075</c:v>
                </c:pt>
                <c:pt idx="10">
                  <c:v>44166</c:v>
                </c:pt>
                <c:pt idx="11">
                  <c:v>44256</c:v>
                </c:pt>
                <c:pt idx="12">
                  <c:v>44348</c:v>
                </c:pt>
                <c:pt idx="13">
                  <c:v>44440</c:v>
                </c:pt>
                <c:pt idx="14">
                  <c:v>44531</c:v>
                </c:pt>
                <c:pt idx="15">
                  <c:v>44621</c:v>
                </c:pt>
                <c:pt idx="16">
                  <c:v>44713</c:v>
                </c:pt>
                <c:pt idx="17">
                  <c:v>44805</c:v>
                </c:pt>
                <c:pt idx="18">
                  <c:v>44896</c:v>
                </c:pt>
                <c:pt idx="19">
                  <c:v>44986</c:v>
                </c:pt>
                <c:pt idx="20">
                  <c:v>45078</c:v>
                </c:pt>
                <c:pt idx="21">
                  <c:v>45170</c:v>
                </c:pt>
                <c:pt idx="22">
                  <c:v>45261</c:v>
                </c:pt>
                <c:pt idx="23">
                  <c:v>45352</c:v>
                </c:pt>
                <c:pt idx="24">
                  <c:v>45444</c:v>
                </c:pt>
                <c:pt idx="25">
                  <c:v>45536</c:v>
                </c:pt>
                <c:pt idx="26">
                  <c:v>45627</c:v>
                </c:pt>
                <c:pt idx="27">
                  <c:v>45717</c:v>
                </c:pt>
                <c:pt idx="28">
                  <c:v>45809</c:v>
                </c:pt>
                <c:pt idx="29">
                  <c:v>45901</c:v>
                </c:pt>
                <c:pt idx="30">
                  <c:v>45992</c:v>
                </c:pt>
                <c:pt idx="31">
                  <c:v>46082</c:v>
                </c:pt>
                <c:pt idx="32">
                  <c:v>46174</c:v>
                </c:pt>
                <c:pt idx="33">
                  <c:v>46266</c:v>
                </c:pt>
                <c:pt idx="34">
                  <c:v>46357</c:v>
                </c:pt>
                <c:pt idx="35">
                  <c:v>46447</c:v>
                </c:pt>
                <c:pt idx="36">
                  <c:v>46539</c:v>
                </c:pt>
                <c:pt idx="37">
                  <c:v>46631</c:v>
                </c:pt>
                <c:pt idx="38">
                  <c:v>46722</c:v>
                </c:pt>
                <c:pt idx="39">
                  <c:v>46813</c:v>
                </c:pt>
                <c:pt idx="40">
                  <c:v>46905</c:v>
                </c:pt>
              </c:numCache>
            </c:numRef>
          </c:cat>
          <c:val>
            <c:numRef>
              <c:f>'Data 1.16'!$F$6:$F$46</c:f>
              <c:numCache>
                <c:formatCode>_-* #,##0.0_-;\-* #,##0.0_-;_-* "-"??_-;_-@_-</c:formatCode>
                <c:ptCount val="41"/>
                <c:pt idx="0">
                  <c:v>75.334999999999994</c:v>
                </c:pt>
                <c:pt idx="1">
                  <c:v>75.899000000000001</c:v>
                </c:pt>
                <c:pt idx="2">
                  <c:v>76.918999999999997</c:v>
                </c:pt>
                <c:pt idx="3">
                  <c:v>78.043999999999997</c:v>
                </c:pt>
                <c:pt idx="4">
                  <c:v>79.287000000000006</c:v>
                </c:pt>
                <c:pt idx="5">
                  <c:v>80.462999999999994</c:v>
                </c:pt>
                <c:pt idx="6">
                  <c:v>81.793999999999997</c:v>
                </c:pt>
                <c:pt idx="7">
                  <c:v>81.558999999999997</c:v>
                </c:pt>
                <c:pt idx="8">
                  <c:v>73.566000000000003</c:v>
                </c:pt>
                <c:pt idx="9">
                  <c:v>83.855999999999995</c:v>
                </c:pt>
                <c:pt idx="10">
                  <c:v>84.358000000000004</c:v>
                </c:pt>
                <c:pt idx="11">
                  <c:v>86.203000000000003</c:v>
                </c:pt>
                <c:pt idx="12">
                  <c:v>88.572000000000003</c:v>
                </c:pt>
                <c:pt idx="13">
                  <c:v>86.850999999999999</c:v>
                </c:pt>
                <c:pt idx="14">
                  <c:v>91.21</c:v>
                </c:pt>
                <c:pt idx="15">
                  <c:v>91.89</c:v>
                </c:pt>
                <c:pt idx="16">
                  <c:v>93.930999999999997</c:v>
                </c:pt>
                <c:pt idx="17">
                  <c:v>96.819000000000003</c:v>
                </c:pt>
                <c:pt idx="18">
                  <c:v>98.305999999999997</c:v>
                </c:pt>
                <c:pt idx="19">
                  <c:v>99.272999999999996</c:v>
                </c:pt>
                <c:pt idx="20">
                  <c:v>101.16500000000001</c:v>
                </c:pt>
                <c:pt idx="21">
                  <c:v>102.68899999999999</c:v>
                </c:pt>
                <c:pt idx="22">
                  <c:v>102.026</c:v>
                </c:pt>
                <c:pt idx="23">
                  <c:v>103.873747934118</c:v>
                </c:pt>
                <c:pt idx="24">
                  <c:v>103.85453484554399</c:v>
                </c:pt>
                <c:pt idx="25">
                  <c:v>104.63917962926701</c:v>
                </c:pt>
                <c:pt idx="26">
                  <c:v>105.523122119927</c:v>
                </c:pt>
                <c:pt idx="27">
                  <c:v>106.59683253954</c:v>
                </c:pt>
                <c:pt idx="28">
                  <c:v>107.688026368099</c:v>
                </c:pt>
                <c:pt idx="29">
                  <c:v>109.094369779678</c:v>
                </c:pt>
                <c:pt idx="30">
                  <c:v>110.64765807397501</c:v>
                </c:pt>
                <c:pt idx="31">
                  <c:v>112.35806368626399</c:v>
                </c:pt>
                <c:pt idx="32">
                  <c:v>114.11294574284301</c:v>
                </c:pt>
                <c:pt idx="33">
                  <c:v>115.855586702956</c:v>
                </c:pt>
                <c:pt idx="34">
                  <c:v>117.570584474642</c:v>
                </c:pt>
                <c:pt idx="35">
                  <c:v>119.25662969494999</c:v>
                </c:pt>
                <c:pt idx="36">
                  <c:v>120.921695244031</c:v>
                </c:pt>
                <c:pt idx="37">
                  <c:v>122.57336225660201</c:v>
                </c:pt>
                <c:pt idx="38">
                  <c:v>124.21573768516599</c:v>
                </c:pt>
                <c:pt idx="39">
                  <c:v>125.852764434476</c:v>
                </c:pt>
                <c:pt idx="40">
                  <c:v>127.48250082357499</c:v>
                </c:pt>
              </c:numCache>
            </c:numRef>
          </c:val>
          <c:smooth val="0"/>
          <c:extLst>
            <c:ext xmlns:c16="http://schemas.microsoft.com/office/drawing/2014/chart" uri="{C3380CC4-5D6E-409C-BE32-E72D297353CC}">
              <c16:uniqueId val="{00000001-9716-4036-AD66-631661938C55}"/>
            </c:ext>
          </c:extLst>
        </c:ser>
        <c:ser>
          <c:idx val="0"/>
          <c:order val="2"/>
          <c:tx>
            <c:strRef>
              <c:f>'Data 1.16'!$D$4</c:f>
              <c:strCache>
                <c:ptCount val="1"/>
                <c:pt idx="0">
                  <c:v>Main</c:v>
                </c:pt>
              </c:strCache>
            </c:strRef>
          </c:tx>
          <c:spPr>
            <a:ln w="38100">
              <a:solidFill>
                <a:srgbClr val="0083AC"/>
              </a:solidFill>
            </a:ln>
          </c:spPr>
          <c:marker>
            <c:symbol val="none"/>
          </c:marker>
          <c:cat>
            <c:numRef>
              <c:f>'Data 1.16'!$C$6:$C$46</c:f>
              <c:numCache>
                <c:formatCode>mmm\-yy</c:formatCode>
                <c:ptCount val="41"/>
                <c:pt idx="0">
                  <c:v>43252</c:v>
                </c:pt>
                <c:pt idx="1">
                  <c:v>43344</c:v>
                </c:pt>
                <c:pt idx="2">
                  <c:v>43435</c:v>
                </c:pt>
                <c:pt idx="3">
                  <c:v>43525</c:v>
                </c:pt>
                <c:pt idx="4">
                  <c:v>43617</c:v>
                </c:pt>
                <c:pt idx="5">
                  <c:v>43709</c:v>
                </c:pt>
                <c:pt idx="6">
                  <c:v>43800</c:v>
                </c:pt>
                <c:pt idx="7">
                  <c:v>43891</c:v>
                </c:pt>
                <c:pt idx="8">
                  <c:v>43983</c:v>
                </c:pt>
                <c:pt idx="9">
                  <c:v>44075</c:v>
                </c:pt>
                <c:pt idx="10">
                  <c:v>44166</c:v>
                </c:pt>
                <c:pt idx="11">
                  <c:v>44256</c:v>
                </c:pt>
                <c:pt idx="12">
                  <c:v>44348</c:v>
                </c:pt>
                <c:pt idx="13">
                  <c:v>44440</c:v>
                </c:pt>
                <c:pt idx="14">
                  <c:v>44531</c:v>
                </c:pt>
                <c:pt idx="15">
                  <c:v>44621</c:v>
                </c:pt>
                <c:pt idx="16">
                  <c:v>44713</c:v>
                </c:pt>
                <c:pt idx="17">
                  <c:v>44805</c:v>
                </c:pt>
                <c:pt idx="18">
                  <c:v>44896</c:v>
                </c:pt>
                <c:pt idx="19">
                  <c:v>44986</c:v>
                </c:pt>
                <c:pt idx="20">
                  <c:v>45078</c:v>
                </c:pt>
                <c:pt idx="21">
                  <c:v>45170</c:v>
                </c:pt>
                <c:pt idx="22">
                  <c:v>45261</c:v>
                </c:pt>
                <c:pt idx="23">
                  <c:v>45352</c:v>
                </c:pt>
                <c:pt idx="24">
                  <c:v>45444</c:v>
                </c:pt>
                <c:pt idx="25">
                  <c:v>45536</c:v>
                </c:pt>
                <c:pt idx="26">
                  <c:v>45627</c:v>
                </c:pt>
                <c:pt idx="27">
                  <c:v>45717</c:v>
                </c:pt>
                <c:pt idx="28">
                  <c:v>45809</c:v>
                </c:pt>
                <c:pt idx="29">
                  <c:v>45901</c:v>
                </c:pt>
                <c:pt idx="30">
                  <c:v>45992</c:v>
                </c:pt>
                <c:pt idx="31">
                  <c:v>46082</c:v>
                </c:pt>
                <c:pt idx="32">
                  <c:v>46174</c:v>
                </c:pt>
                <c:pt idx="33">
                  <c:v>46266</c:v>
                </c:pt>
                <c:pt idx="34">
                  <c:v>46357</c:v>
                </c:pt>
                <c:pt idx="35">
                  <c:v>46447</c:v>
                </c:pt>
                <c:pt idx="36">
                  <c:v>46539</c:v>
                </c:pt>
                <c:pt idx="37">
                  <c:v>46631</c:v>
                </c:pt>
                <c:pt idx="38">
                  <c:v>46722</c:v>
                </c:pt>
                <c:pt idx="39">
                  <c:v>46813</c:v>
                </c:pt>
                <c:pt idx="40">
                  <c:v>46905</c:v>
                </c:pt>
              </c:numCache>
            </c:numRef>
          </c:cat>
          <c:val>
            <c:numRef>
              <c:f>'Data 1.16'!$D$6:$D$46</c:f>
              <c:numCache>
                <c:formatCode>_-* #,##0.0_-;\-* #,##0.0_-;_-* "-"??_-;_-@_-</c:formatCode>
                <c:ptCount val="41"/>
                <c:pt idx="0">
                  <c:v>75.334999999999994</c:v>
                </c:pt>
                <c:pt idx="1">
                  <c:v>75.899000000000001</c:v>
                </c:pt>
                <c:pt idx="2">
                  <c:v>76.918999999999997</c:v>
                </c:pt>
                <c:pt idx="3">
                  <c:v>78.043999999999997</c:v>
                </c:pt>
                <c:pt idx="4">
                  <c:v>79.287000000000006</c:v>
                </c:pt>
                <c:pt idx="5">
                  <c:v>80.462999999999994</c:v>
                </c:pt>
                <c:pt idx="6">
                  <c:v>81.793999999999997</c:v>
                </c:pt>
                <c:pt idx="7">
                  <c:v>81.558999999999997</c:v>
                </c:pt>
                <c:pt idx="8">
                  <c:v>73.566000000000003</c:v>
                </c:pt>
                <c:pt idx="9">
                  <c:v>83.855999999999995</c:v>
                </c:pt>
                <c:pt idx="10">
                  <c:v>84.358000000000004</c:v>
                </c:pt>
                <c:pt idx="11">
                  <c:v>86.203000000000003</c:v>
                </c:pt>
                <c:pt idx="12">
                  <c:v>88.572000000000003</c:v>
                </c:pt>
                <c:pt idx="13">
                  <c:v>86.850999999999999</c:v>
                </c:pt>
                <c:pt idx="14">
                  <c:v>91.21</c:v>
                </c:pt>
                <c:pt idx="15">
                  <c:v>91.89</c:v>
                </c:pt>
                <c:pt idx="16">
                  <c:v>93.930999999999997</c:v>
                </c:pt>
                <c:pt idx="17">
                  <c:v>96.819000000000003</c:v>
                </c:pt>
                <c:pt idx="18">
                  <c:v>98.305999999999997</c:v>
                </c:pt>
                <c:pt idx="19">
                  <c:v>99.272999999999996</c:v>
                </c:pt>
                <c:pt idx="20">
                  <c:v>101.16500000000001</c:v>
                </c:pt>
                <c:pt idx="21">
                  <c:v>102.68899999999999</c:v>
                </c:pt>
                <c:pt idx="22">
                  <c:v>102.026</c:v>
                </c:pt>
                <c:pt idx="23">
                  <c:v>103.873747934118</c:v>
                </c:pt>
                <c:pt idx="24">
                  <c:v>104.47326717975301</c:v>
                </c:pt>
                <c:pt idx="25">
                  <c:v>105.57463320020599</c:v>
                </c:pt>
                <c:pt idx="26">
                  <c:v>106.82908919876401</c:v>
                </c:pt>
                <c:pt idx="27">
                  <c:v>108.31384735037901</c:v>
                </c:pt>
                <c:pt idx="28">
                  <c:v>109.849953917969</c:v>
                </c:pt>
                <c:pt idx="29">
                  <c:v>111.361825488558</c:v>
                </c:pt>
                <c:pt idx="30">
                  <c:v>112.861195278444</c:v>
                </c:pt>
                <c:pt idx="31">
                  <c:v>114.375575574512</c:v>
                </c:pt>
                <c:pt idx="32">
                  <c:v>115.88880294891101</c:v>
                </c:pt>
                <c:pt idx="33">
                  <c:v>117.389546835885</c:v>
                </c:pt>
                <c:pt idx="34">
                  <c:v>118.881662359426</c:v>
                </c:pt>
                <c:pt idx="35">
                  <c:v>120.369549095333</c:v>
                </c:pt>
                <c:pt idx="36">
                  <c:v>121.860297336526</c:v>
                </c:pt>
                <c:pt idx="37">
                  <c:v>123.35788985118</c:v>
                </c:pt>
                <c:pt idx="38">
                  <c:v>124.86204016646199</c:v>
                </c:pt>
                <c:pt idx="39">
                  <c:v>126.37299590485199</c:v>
                </c:pt>
                <c:pt idx="40">
                  <c:v>127.886268553709</c:v>
                </c:pt>
              </c:numCache>
            </c:numRef>
          </c:val>
          <c:smooth val="0"/>
          <c:extLst>
            <c:ext xmlns:c16="http://schemas.microsoft.com/office/drawing/2014/chart" uri="{C3380CC4-5D6E-409C-BE32-E72D297353CC}">
              <c16:uniqueId val="{00000002-9716-4036-AD66-631661938C55}"/>
            </c:ext>
          </c:extLst>
        </c:ser>
        <c:dLbls>
          <c:showLegendKey val="0"/>
          <c:showVal val="0"/>
          <c:showCatName val="0"/>
          <c:showSerName val="0"/>
          <c:showPercent val="0"/>
          <c:showBubbleSize val="0"/>
        </c:dLbls>
        <c:smooth val="0"/>
        <c:axId val="555420144"/>
        <c:axId val="555421128"/>
      </c:lineChart>
      <c:dateAx>
        <c:axId val="555420144"/>
        <c:scaling>
          <c:orientation val="minMax"/>
        </c:scaling>
        <c:delete val="0"/>
        <c:axPos val="b"/>
        <c:numFmt formatCode="mmm\-yy" sourceLinked="1"/>
        <c:majorTickMark val="out"/>
        <c:minorTickMark val="none"/>
        <c:tickLblPos val="low"/>
        <c:spPr>
          <a:ln>
            <a:solidFill>
              <a:srgbClr val="0D0D0D"/>
            </a:solidFill>
            <a:prstDash val="solid"/>
          </a:ln>
        </c:spPr>
        <c:txPr>
          <a:bodyPr rot="0" vert="horz"/>
          <a:lstStyle/>
          <a:p>
            <a:pPr>
              <a:defRPr sz="1750">
                <a:latin typeface="Arial"/>
                <a:ea typeface="Arial"/>
                <a:cs typeface="Arial"/>
              </a:defRPr>
            </a:pPr>
            <a:endParaRPr lang="en-US"/>
          </a:p>
        </c:txPr>
        <c:crossAx val="555421128"/>
        <c:crosses val="autoZero"/>
        <c:auto val="1"/>
        <c:lblOffset val="100"/>
        <c:baseTimeUnit val="months"/>
        <c:majorUnit val="24"/>
        <c:majorTimeUnit val="months"/>
      </c:dateAx>
      <c:valAx>
        <c:axId val="555421128"/>
        <c:scaling>
          <c:orientation val="minMax"/>
          <c:min val="60"/>
        </c:scaling>
        <c:delete val="0"/>
        <c:axPos val="l"/>
        <c:majorGridlines>
          <c:spPr>
            <a:ln>
              <a:solidFill>
                <a:srgbClr val="7F7F7F"/>
              </a:solidFill>
              <a:prstDash val="solid"/>
            </a:ln>
          </c:spPr>
        </c:majorGridlines>
        <c:numFmt formatCode="#,##0" sourceLinked="0"/>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555420144"/>
        <c:crossesAt val="45336"/>
        <c:crossBetween val="between"/>
      </c:valAx>
    </c:plotArea>
    <c:legend>
      <c:legendPos val="b"/>
      <c:layout>
        <c:manualLayout>
          <c:xMode val="edge"/>
          <c:yMode val="edge"/>
          <c:x val="8.9543120749193447E-2"/>
          <c:y val="0.93742921511709421"/>
          <c:w val="0.83988607066428056"/>
          <c:h val="5.4076276041555391E-2"/>
        </c:manualLayout>
      </c:layout>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234065758494735E-2"/>
          <c:y val="9.2489717738011235E-2"/>
          <c:w val="0.9034433508564027"/>
          <c:h val="0.70919285521763553"/>
        </c:manualLayout>
      </c:layout>
      <c:lineChart>
        <c:grouping val="standard"/>
        <c:varyColors val="0"/>
        <c:ser>
          <c:idx val="1"/>
          <c:order val="0"/>
          <c:tx>
            <c:strRef>
              <c:f>'Data 1.17'!$E$4</c:f>
              <c:strCache>
                <c:ptCount val="1"/>
                <c:pt idx="0">
                  <c:v>Upside</c:v>
                </c:pt>
              </c:strCache>
            </c:strRef>
          </c:tx>
          <c:spPr>
            <a:ln w="38100">
              <a:solidFill>
                <a:srgbClr val="67A854"/>
              </a:solidFill>
            </a:ln>
          </c:spPr>
          <c:marker>
            <c:symbol val="none"/>
          </c:marker>
          <c:cat>
            <c:numRef>
              <c:extLst>
                <c:ext xmlns:c15="http://schemas.microsoft.com/office/drawing/2012/chart" uri="{02D57815-91ED-43cb-92C2-25804820EDAC}">
                  <c15:fullRef>
                    <c15:sqref>'Data 1.17'!$C$6:$C$16</c15:sqref>
                  </c15:fullRef>
                </c:ext>
              </c:extLst>
              <c:f>'Data 1.17'!$C$10:$C$16</c:f>
              <c:numCache>
                <c:formatCode>General</c:formatCode>
                <c:ptCount val="7"/>
                <c:pt idx="0">
                  <c:v>2022</c:v>
                </c:pt>
                <c:pt idx="1">
                  <c:v>2023</c:v>
                </c:pt>
                <c:pt idx="2">
                  <c:v>2024</c:v>
                </c:pt>
                <c:pt idx="3">
                  <c:v>2025</c:v>
                </c:pt>
                <c:pt idx="4">
                  <c:v>2026</c:v>
                </c:pt>
                <c:pt idx="5">
                  <c:v>2027</c:v>
                </c:pt>
                <c:pt idx="6">
                  <c:v>2028</c:v>
                </c:pt>
              </c:numCache>
            </c:numRef>
          </c:cat>
          <c:val>
            <c:numRef>
              <c:extLst>
                <c:ext xmlns:c15="http://schemas.microsoft.com/office/drawing/2012/chart" uri="{02D57815-91ED-43cb-92C2-25804820EDAC}">
                  <c15:fullRef>
                    <c15:sqref>'Data 1.17'!$E$6:$E$16</c15:sqref>
                  </c15:fullRef>
                </c:ext>
              </c:extLst>
              <c:f>'Data 1.17'!$E$10:$E$16</c:f>
              <c:numCache>
                <c:formatCode>_-* #,##0.0_-;\-* #,##0.0_-;_-* "-"??_-;_-@_-</c:formatCode>
                <c:ptCount val="7"/>
                <c:pt idx="0">
                  <c:v>117.515</c:v>
                </c:pt>
                <c:pt idx="1">
                  <c:v>123.398</c:v>
                </c:pt>
                <c:pt idx="2">
                  <c:v>132.46800000000002</c:v>
                </c:pt>
                <c:pt idx="3">
                  <c:v>137.54299999999998</c:v>
                </c:pt>
                <c:pt idx="4">
                  <c:v>146.55999999999997</c:v>
                </c:pt>
                <c:pt idx="5">
                  <c:v>156.22</c:v>
                </c:pt>
                <c:pt idx="6">
                  <c:v>164.149</c:v>
                </c:pt>
              </c:numCache>
            </c:numRef>
          </c:val>
          <c:smooth val="0"/>
          <c:extLst>
            <c:ext xmlns:c16="http://schemas.microsoft.com/office/drawing/2014/chart" uri="{C3380CC4-5D6E-409C-BE32-E72D297353CC}">
              <c16:uniqueId val="{00000000-AFEF-4625-B260-B94BF623478B}"/>
            </c:ext>
          </c:extLst>
        </c:ser>
        <c:ser>
          <c:idx val="2"/>
          <c:order val="1"/>
          <c:tx>
            <c:strRef>
              <c:f>'Data 1.17'!$F$4</c:f>
              <c:strCache>
                <c:ptCount val="1"/>
                <c:pt idx="0">
                  <c:v>Downside</c:v>
                </c:pt>
              </c:strCache>
            </c:strRef>
          </c:tx>
          <c:spPr>
            <a:ln w="38100">
              <a:solidFill>
                <a:srgbClr val="3E403A"/>
              </a:solidFill>
            </a:ln>
          </c:spPr>
          <c:marker>
            <c:symbol val="none"/>
          </c:marker>
          <c:cat>
            <c:numRef>
              <c:extLst>
                <c:ext xmlns:c15="http://schemas.microsoft.com/office/drawing/2012/chart" uri="{02D57815-91ED-43cb-92C2-25804820EDAC}">
                  <c15:fullRef>
                    <c15:sqref>'Data 1.17'!$C$6:$C$16</c15:sqref>
                  </c15:fullRef>
                </c:ext>
              </c:extLst>
              <c:f>'Data 1.17'!$C$10:$C$16</c:f>
              <c:numCache>
                <c:formatCode>General</c:formatCode>
                <c:ptCount val="7"/>
                <c:pt idx="0">
                  <c:v>2022</c:v>
                </c:pt>
                <c:pt idx="1">
                  <c:v>2023</c:v>
                </c:pt>
                <c:pt idx="2">
                  <c:v>2024</c:v>
                </c:pt>
                <c:pt idx="3">
                  <c:v>2025</c:v>
                </c:pt>
                <c:pt idx="4">
                  <c:v>2026</c:v>
                </c:pt>
                <c:pt idx="5">
                  <c:v>2027</c:v>
                </c:pt>
                <c:pt idx="6">
                  <c:v>2028</c:v>
                </c:pt>
              </c:numCache>
            </c:numRef>
          </c:cat>
          <c:val>
            <c:numRef>
              <c:extLst>
                <c:ext xmlns:c15="http://schemas.microsoft.com/office/drawing/2012/chart" uri="{02D57815-91ED-43cb-92C2-25804820EDAC}">
                  <c15:fullRef>
                    <c15:sqref>'Data 1.17'!$F$6:$F$16</c15:sqref>
                  </c15:fullRef>
                </c:ext>
              </c:extLst>
              <c:f>'Data 1.17'!$F$10:$F$16</c:f>
              <c:numCache>
                <c:formatCode>_-* #,##0.0_-;\-* #,##0.0_-;_-* "-"??_-;_-@_-</c:formatCode>
                <c:ptCount val="7"/>
                <c:pt idx="0">
                  <c:v>117.515</c:v>
                </c:pt>
                <c:pt idx="1">
                  <c:v>123.398</c:v>
                </c:pt>
                <c:pt idx="2">
                  <c:v>132.19200000000001</c:v>
                </c:pt>
                <c:pt idx="3">
                  <c:v>133.72999999999999</c:v>
                </c:pt>
                <c:pt idx="4">
                  <c:v>140.69499999999996</c:v>
                </c:pt>
                <c:pt idx="5">
                  <c:v>150.119</c:v>
                </c:pt>
                <c:pt idx="6">
                  <c:v>159.87199999999999</c:v>
                </c:pt>
              </c:numCache>
            </c:numRef>
          </c:val>
          <c:smooth val="0"/>
          <c:extLst>
            <c:ext xmlns:c16="http://schemas.microsoft.com/office/drawing/2014/chart" uri="{C3380CC4-5D6E-409C-BE32-E72D297353CC}">
              <c16:uniqueId val="{00000001-AFEF-4625-B260-B94BF623478B}"/>
            </c:ext>
          </c:extLst>
        </c:ser>
        <c:ser>
          <c:idx val="0"/>
          <c:order val="2"/>
          <c:tx>
            <c:strRef>
              <c:f>'Data 1.17'!$D$4</c:f>
              <c:strCache>
                <c:ptCount val="1"/>
                <c:pt idx="0">
                  <c:v>Main</c:v>
                </c:pt>
              </c:strCache>
            </c:strRef>
          </c:tx>
          <c:spPr>
            <a:ln w="38100">
              <a:solidFill>
                <a:srgbClr val="0083AC"/>
              </a:solidFill>
            </a:ln>
          </c:spPr>
          <c:marker>
            <c:symbol val="none"/>
          </c:marker>
          <c:cat>
            <c:numRef>
              <c:extLst>
                <c:ext xmlns:c15="http://schemas.microsoft.com/office/drawing/2012/chart" uri="{02D57815-91ED-43cb-92C2-25804820EDAC}">
                  <c15:fullRef>
                    <c15:sqref>'Data 1.17'!$C$6:$C$16</c15:sqref>
                  </c15:fullRef>
                </c:ext>
              </c:extLst>
              <c:f>'Data 1.17'!$C$10:$C$16</c:f>
              <c:numCache>
                <c:formatCode>General</c:formatCode>
                <c:ptCount val="7"/>
                <c:pt idx="0">
                  <c:v>2022</c:v>
                </c:pt>
                <c:pt idx="1">
                  <c:v>2023</c:v>
                </c:pt>
                <c:pt idx="2">
                  <c:v>2024</c:v>
                </c:pt>
                <c:pt idx="3">
                  <c:v>2025</c:v>
                </c:pt>
                <c:pt idx="4">
                  <c:v>2026</c:v>
                </c:pt>
                <c:pt idx="5">
                  <c:v>2027</c:v>
                </c:pt>
                <c:pt idx="6">
                  <c:v>2028</c:v>
                </c:pt>
              </c:numCache>
            </c:numRef>
          </c:cat>
          <c:val>
            <c:numRef>
              <c:extLst>
                <c:ext xmlns:c15="http://schemas.microsoft.com/office/drawing/2012/chart" uri="{02D57815-91ED-43cb-92C2-25804820EDAC}">
                  <c15:fullRef>
                    <c15:sqref>'Data 1.17'!$D$6:$D$16</c15:sqref>
                  </c15:fullRef>
                </c:ext>
              </c:extLst>
              <c:f>'Data 1.17'!$D$10:$D$16</c:f>
              <c:numCache>
                <c:formatCode>_-* #,##0.0_-;\-* #,##0.0_-;_-* "-"??_-;_-@_-</c:formatCode>
                <c:ptCount val="7"/>
                <c:pt idx="0">
                  <c:v>117.515</c:v>
                </c:pt>
                <c:pt idx="1">
                  <c:v>123.398</c:v>
                </c:pt>
                <c:pt idx="2">
                  <c:v>132.37500000000003</c:v>
                </c:pt>
                <c:pt idx="3">
                  <c:v>136.00399999999999</c:v>
                </c:pt>
                <c:pt idx="4">
                  <c:v>144.20799999999997</c:v>
                </c:pt>
                <c:pt idx="5">
                  <c:v>153.08500000000001</c:v>
                </c:pt>
                <c:pt idx="6">
                  <c:v>161.67099999999999</c:v>
                </c:pt>
              </c:numCache>
            </c:numRef>
          </c:val>
          <c:smooth val="0"/>
          <c:extLst>
            <c:ext xmlns:c16="http://schemas.microsoft.com/office/drawing/2014/chart" uri="{C3380CC4-5D6E-409C-BE32-E72D297353CC}">
              <c16:uniqueId val="{00000002-AFEF-4625-B260-B94BF623478B}"/>
            </c:ext>
          </c:extLst>
        </c:ser>
        <c:dLbls>
          <c:showLegendKey val="0"/>
          <c:showVal val="0"/>
          <c:showCatName val="0"/>
          <c:showSerName val="0"/>
          <c:showPercent val="0"/>
          <c:showBubbleSize val="0"/>
        </c:dLbls>
        <c:smooth val="0"/>
        <c:axId val="555420144"/>
        <c:axId val="555421128"/>
      </c:lineChart>
      <c:catAx>
        <c:axId val="555420144"/>
        <c:scaling>
          <c:orientation val="minMax"/>
        </c:scaling>
        <c:delete val="0"/>
        <c:axPos val="b"/>
        <c:numFmt formatCode="General" sourceLinked="1"/>
        <c:majorTickMark val="out"/>
        <c:minorTickMark val="none"/>
        <c:tickLblPos val="low"/>
        <c:spPr>
          <a:ln>
            <a:solidFill>
              <a:srgbClr val="0D0D0D"/>
            </a:solidFill>
            <a:prstDash val="solid"/>
          </a:ln>
        </c:spPr>
        <c:txPr>
          <a:bodyPr rot="0" vert="horz"/>
          <a:lstStyle/>
          <a:p>
            <a:pPr>
              <a:defRPr sz="1800">
                <a:latin typeface="Arial"/>
                <a:ea typeface="Arial"/>
                <a:cs typeface="Arial"/>
              </a:defRPr>
            </a:pPr>
            <a:endParaRPr lang="en-US"/>
          </a:p>
        </c:txPr>
        <c:crossAx val="555421128"/>
        <c:crosses val="autoZero"/>
        <c:auto val="1"/>
        <c:lblAlgn val="ctr"/>
        <c:lblOffset val="100"/>
        <c:tickLblSkip val="1"/>
        <c:noMultiLvlLbl val="1"/>
      </c:catAx>
      <c:valAx>
        <c:axId val="555421128"/>
        <c:scaling>
          <c:orientation val="minMax"/>
          <c:min val="100"/>
        </c:scaling>
        <c:delete val="0"/>
        <c:axPos val="l"/>
        <c:majorGridlines>
          <c:spPr>
            <a:ln>
              <a:solidFill>
                <a:srgbClr val="7F7F7F"/>
              </a:solidFill>
              <a:prstDash val="solid"/>
            </a:ln>
          </c:spPr>
        </c:majorGridlines>
        <c:numFmt formatCode="#,##0" sourceLinked="0"/>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555420144"/>
        <c:crossesAt val="3"/>
        <c:crossBetween val="between"/>
        <c:majorUnit val="20"/>
      </c:valAx>
    </c:plotArea>
    <c:legend>
      <c:legendPos val="b"/>
      <c:layout>
        <c:manualLayout>
          <c:xMode val="edge"/>
          <c:yMode val="edge"/>
          <c:x val="8.9543120749193447E-2"/>
          <c:y val="0.93323944284606286"/>
          <c:w val="0.83988607066428056"/>
          <c:h val="5.4076276041555391E-2"/>
        </c:manualLayout>
      </c:layout>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8.7109678363452181E-2"/>
          <c:y val="0.10968057811453345"/>
          <c:w val="0.83093038835586497"/>
          <c:h val="0.78292848002613891"/>
        </c:manualLayout>
      </c:layout>
      <c:barChart>
        <c:barDir val="col"/>
        <c:grouping val="stacked"/>
        <c:varyColors val="0"/>
        <c:ser>
          <c:idx val="3"/>
          <c:order val="0"/>
          <c:tx>
            <c:strRef>
              <c:f>'Data 2.1'!$B$8</c:f>
              <c:strCache>
                <c:ptCount val="1"/>
                <c:pt idx="0">
                  <c:v>Savings initiatives</c:v>
                </c:pt>
              </c:strCache>
            </c:strRef>
          </c:tx>
          <c:spPr>
            <a:solidFill>
              <a:srgbClr val="006889"/>
            </a:solidFill>
          </c:spPr>
          <c:invertIfNegative val="0"/>
          <c:dLbls>
            <c:dLbl>
              <c:idx val="1"/>
              <c:layout>
                <c:manualLayout>
                  <c:x val="-4.1055720371104918E-3"/>
                  <c:y val="8.2759931150358072E-8"/>
                </c:manualLayout>
              </c:layout>
              <c:tx>
                <c:rich>
                  <a:bodyPr wrap="square" lIns="38100" tIns="19050" rIns="38100" bIns="19050" anchor="ctr">
                    <a:noAutofit/>
                  </a:bodyPr>
                  <a:lstStyle/>
                  <a:p>
                    <a:pPr>
                      <a:defRPr sz="1800">
                        <a:solidFill>
                          <a:schemeClr val="bg1"/>
                        </a:solidFill>
                      </a:defRPr>
                    </a:pPr>
                    <a:fld id="{C15A2AEB-C524-44B5-B2FC-BF712E54A933}" type="SERIESNAME">
                      <a:rPr lang="en-US">
                        <a:solidFill>
                          <a:schemeClr val="bg1"/>
                        </a:solidFill>
                      </a:rPr>
                      <a:pPr>
                        <a:defRPr sz="1800">
                          <a:solidFill>
                            <a:schemeClr val="bg1"/>
                          </a:solidFill>
                        </a:defRPr>
                      </a:pPr>
                      <a:t>[SERIES NAME]</a:t>
                    </a:fld>
                    <a:endParaRPr lang="en-US" baseline="0">
                      <a:solidFill>
                        <a:schemeClr val="bg1"/>
                      </a:solidFill>
                    </a:endParaRPr>
                  </a:p>
                  <a:p>
                    <a:pPr>
                      <a:defRPr sz="1800">
                        <a:solidFill>
                          <a:schemeClr val="bg1"/>
                        </a:solidFill>
                      </a:defRPr>
                    </a:pPr>
                    <a:fld id="{AA0F0631-56CE-4D48-A616-454DF6A2E551}" type="VALUE">
                      <a:rPr lang="en-US">
                        <a:solidFill>
                          <a:schemeClr val="bg1"/>
                        </a:solidFill>
                      </a:rPr>
                      <a:pPr>
                        <a:defRPr sz="1800">
                          <a:solidFill>
                            <a:schemeClr val="bg1"/>
                          </a:solidFill>
                        </a:defRPr>
                      </a:pPr>
                      <a:t>[VALUE]</a:t>
                    </a:fld>
                    <a:r>
                      <a:rPr lang="en-US">
                        <a:solidFill>
                          <a:schemeClr val="bg1"/>
                        </a:solidFill>
                      </a:rPr>
                      <a:t> billion</a:t>
                    </a:r>
                  </a:p>
                </c:rich>
              </c:tx>
              <c:spPr>
                <a:noFill/>
                <a:ln>
                  <a:noFill/>
                </a:ln>
                <a:effectLst/>
              </c:spPr>
              <c:dLblPos val="ctr"/>
              <c:showLegendKey val="0"/>
              <c:showVal val="1"/>
              <c:showCatName val="0"/>
              <c:showSerName val="1"/>
              <c:showPercent val="0"/>
              <c:showBubbleSize val="0"/>
              <c:separator>
</c:separator>
              <c:extLst>
                <c:ext xmlns:c15="http://schemas.microsoft.com/office/drawing/2012/chart" uri="{CE6537A1-D6FC-4f65-9D91-7224C49458BB}">
                  <c15:layout>
                    <c:manualLayout>
                      <c:w val="0.22174194572433767"/>
                      <c:h val="0.12633634529826759"/>
                    </c:manualLayout>
                  </c15:layout>
                  <c15:dlblFieldTable/>
                  <c15:showDataLabelsRange val="0"/>
                </c:ext>
                <c:ext xmlns:c16="http://schemas.microsoft.com/office/drawing/2014/chart" uri="{C3380CC4-5D6E-409C-BE32-E72D297353CC}">
                  <c16:uniqueId val="{00000000-B503-4DF3-A09C-249BE3520B5C}"/>
                </c:ext>
              </c:extLst>
            </c:dLbl>
            <c:spPr>
              <a:noFill/>
              <a:ln>
                <a:noFill/>
              </a:ln>
              <a:effectLst/>
            </c:spPr>
            <c:txPr>
              <a:bodyPr wrap="square" lIns="38100" tIns="19050" rIns="38100" bIns="19050" anchor="ctr">
                <a:spAutoFit/>
              </a:bodyPr>
              <a:lstStyle/>
              <a:p>
                <a:pPr>
                  <a:defRPr sz="1800">
                    <a:solidFill>
                      <a:schemeClr val="bg1"/>
                    </a:solidFill>
                  </a:defRPr>
                </a:pPr>
                <a:endParaRPr lang="en-US"/>
              </a:p>
            </c:txPr>
            <c:dLblPos val="ctr"/>
            <c:showLegendKey val="0"/>
            <c:showVal val="1"/>
            <c:showCatName val="0"/>
            <c:showSerName val="1"/>
            <c:showPercent val="0"/>
            <c:showBubbleSize val="0"/>
            <c:separator>
</c:separator>
            <c:showLeaderLines val="0"/>
            <c:extLst xmlns:c15="http://schemas.microsoft.com/office/drawing/2012/chart">
              <c:ext xmlns:c15="http://schemas.microsoft.com/office/drawing/2012/chart" uri="{CE6537A1-D6FC-4f65-9D91-7224C49458BB}">
                <c15:showLeaderLines val="1"/>
              </c:ext>
            </c:extLst>
          </c:dLbls>
          <c:cat>
            <c:strRef>
              <c:f>'Data 2.1'!$C$5:$D$5</c:f>
              <c:strCache>
                <c:ptCount val="2"/>
                <c:pt idx="0">
                  <c:v>Gross cost</c:v>
                </c:pt>
                <c:pt idx="1">
                  <c:v>Funding</c:v>
                </c:pt>
              </c:strCache>
            </c:strRef>
          </c:cat>
          <c:val>
            <c:numRef>
              <c:f>'Data 2.1'!$C$8:$D$8</c:f>
              <c:numCache>
                <c:formatCode>"$"#,##0.0</c:formatCode>
                <c:ptCount val="2"/>
                <c:pt idx="1">
                  <c:v>3.8</c:v>
                </c:pt>
              </c:numCache>
            </c:numRef>
          </c:val>
          <c:extLst xmlns:c15="http://schemas.microsoft.com/office/drawing/2012/chart">
            <c:ext xmlns:c16="http://schemas.microsoft.com/office/drawing/2014/chart" uri="{C3380CC4-5D6E-409C-BE32-E72D297353CC}">
              <c16:uniqueId val="{00000001-B503-4DF3-A09C-249BE3520B5C}"/>
            </c:ext>
          </c:extLst>
        </c:ser>
        <c:ser>
          <c:idx val="7"/>
          <c:order val="1"/>
          <c:tx>
            <c:strRef>
              <c:f>'Data 2.1'!$B$10</c:f>
              <c:strCache>
                <c:ptCount val="1"/>
                <c:pt idx="0">
                  <c:v>Revenue raising initiatives</c:v>
                </c:pt>
              </c:strCache>
            </c:strRef>
          </c:tx>
          <c:invertIfNegative val="0"/>
          <c:dLbls>
            <c:dLbl>
              <c:idx val="1"/>
              <c:layout>
                <c:manualLayout>
                  <c:x val="1.3685778912682887E-3"/>
                  <c:y val="3.224492437480232E-3"/>
                </c:manualLayout>
              </c:layout>
              <c:tx>
                <c:rich>
                  <a:bodyPr wrap="square" lIns="38100" tIns="19050" rIns="38100" bIns="19050" anchor="ctr">
                    <a:noAutofit/>
                  </a:bodyPr>
                  <a:lstStyle/>
                  <a:p>
                    <a:pPr>
                      <a:defRPr sz="1600">
                        <a:solidFill>
                          <a:sysClr val="windowText" lastClr="000000"/>
                        </a:solidFill>
                      </a:defRPr>
                    </a:pPr>
                    <a:fld id="{DDF1F45A-0871-4302-9C3E-6FE5780AD320}" type="SERIESNAME">
                      <a:rPr lang="en-US" sz="1600">
                        <a:solidFill>
                          <a:sysClr val="windowText" lastClr="000000"/>
                        </a:solidFill>
                      </a:rPr>
                      <a:pPr>
                        <a:defRPr sz="1600">
                          <a:solidFill>
                            <a:sysClr val="windowText" lastClr="000000"/>
                          </a:solidFill>
                        </a:defRPr>
                      </a:pPr>
                      <a:t>[SERIES NAME]</a:t>
                    </a:fld>
                    <a:endParaRPr lang="en-US" sz="1600" baseline="0">
                      <a:solidFill>
                        <a:sysClr val="windowText" lastClr="000000"/>
                      </a:solidFill>
                    </a:endParaRPr>
                  </a:p>
                  <a:p>
                    <a:pPr>
                      <a:defRPr sz="1600">
                        <a:solidFill>
                          <a:sysClr val="windowText" lastClr="000000"/>
                        </a:solidFill>
                      </a:defRPr>
                    </a:pPr>
                    <a:fld id="{D1E75940-78C7-4F45-8FEB-B6D132E5D09D}" type="VALUE">
                      <a:rPr lang="en-US" sz="1600">
                        <a:solidFill>
                          <a:sysClr val="windowText" lastClr="000000"/>
                        </a:solidFill>
                      </a:rPr>
                      <a:pPr>
                        <a:defRPr sz="1600">
                          <a:solidFill>
                            <a:sysClr val="windowText" lastClr="000000"/>
                          </a:solidFill>
                        </a:defRPr>
                      </a:pPr>
                      <a:t>[VALUE]</a:t>
                    </a:fld>
                    <a:r>
                      <a:rPr lang="en-US" sz="1600">
                        <a:solidFill>
                          <a:sysClr val="windowText" lastClr="000000"/>
                        </a:solidFill>
                      </a:rPr>
                      <a:t> billion</a:t>
                    </a:r>
                  </a:p>
                </c:rich>
              </c:tx>
              <c:spPr>
                <a:noFill/>
                <a:ln>
                  <a:noFill/>
                </a:ln>
                <a:effectLst/>
              </c:spPr>
              <c:dLblPos val="ctr"/>
              <c:showLegendKey val="0"/>
              <c:showVal val="1"/>
              <c:showCatName val="0"/>
              <c:showSerName val="1"/>
              <c:showPercent val="0"/>
              <c:showBubbleSize val="0"/>
              <c:separator>
</c:separator>
              <c:extLst>
                <c:ext xmlns:c15="http://schemas.microsoft.com/office/drawing/2012/chart" uri="{CE6537A1-D6FC-4f65-9D91-7224C49458BB}">
                  <c15:layout>
                    <c:manualLayout>
                      <c:w val="0.27184360981720934"/>
                      <c:h val="0.12864865777460863"/>
                    </c:manualLayout>
                  </c15:layout>
                  <c15:dlblFieldTable/>
                  <c15:showDataLabelsRange val="0"/>
                </c:ext>
                <c:ext xmlns:c16="http://schemas.microsoft.com/office/drawing/2014/chart" uri="{C3380CC4-5D6E-409C-BE32-E72D297353CC}">
                  <c16:uniqueId val="{00000002-B503-4DF3-A09C-249BE3520B5C}"/>
                </c:ext>
              </c:extLst>
            </c:dLbl>
            <c:spPr>
              <a:noFill/>
              <a:ln>
                <a:noFill/>
              </a:ln>
              <a:effectLst/>
            </c:spPr>
            <c:txPr>
              <a:bodyPr wrap="square" lIns="38100" tIns="19050" rIns="38100" bIns="19050" anchor="ctr">
                <a:spAutoFit/>
              </a:bodyPr>
              <a:lstStyle/>
              <a:p>
                <a:pPr>
                  <a:defRPr sz="1600">
                    <a:solidFill>
                      <a:sysClr val="windowText" lastClr="000000"/>
                    </a:solidFill>
                  </a:defRPr>
                </a:pPr>
                <a:endParaRPr lang="en-US"/>
              </a:p>
            </c:txPr>
            <c:dLblPos val="inBase"/>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ext>
            </c:extLst>
          </c:dLbls>
          <c:cat>
            <c:strRef>
              <c:f>'Data 2.1'!$C$5:$D$5</c:f>
              <c:strCache>
                <c:ptCount val="2"/>
                <c:pt idx="0">
                  <c:v>Gross cost</c:v>
                </c:pt>
                <c:pt idx="1">
                  <c:v>Funding</c:v>
                </c:pt>
              </c:strCache>
            </c:strRef>
          </c:cat>
          <c:val>
            <c:numRef>
              <c:f>'Data 2.1'!$C$10:$D$10</c:f>
              <c:numCache>
                <c:formatCode>"$"#,##0.0</c:formatCode>
                <c:ptCount val="2"/>
                <c:pt idx="1">
                  <c:v>1.5</c:v>
                </c:pt>
              </c:numCache>
            </c:numRef>
          </c:val>
          <c:extLst>
            <c:ext xmlns:c16="http://schemas.microsoft.com/office/drawing/2014/chart" uri="{C3380CC4-5D6E-409C-BE32-E72D297353CC}">
              <c16:uniqueId val="{00000003-B503-4DF3-A09C-249BE3520B5C}"/>
            </c:ext>
          </c:extLst>
        </c:ser>
        <c:ser>
          <c:idx val="6"/>
          <c:order val="2"/>
          <c:tx>
            <c:strRef>
              <c:f>'Data 2.1'!$B$9</c:f>
              <c:strCache>
                <c:ptCount val="1"/>
                <c:pt idx="0">
                  <c:v>NRP and CERF</c:v>
                </c:pt>
              </c:strCache>
            </c:strRef>
          </c:tx>
          <c:invertIfNegative val="0"/>
          <c:dLbls>
            <c:dLbl>
              <c:idx val="1"/>
              <c:layout>
                <c:manualLayout>
                  <c:x val="6.5791522500205013E-3"/>
                  <c:y val="8.2759931150358072E-8"/>
                </c:manualLayout>
              </c:layout>
              <c:tx>
                <c:rich>
                  <a:bodyPr wrap="square" lIns="38100" tIns="19050" rIns="38100" bIns="19050" anchor="ctr">
                    <a:noAutofit/>
                  </a:bodyPr>
                  <a:lstStyle/>
                  <a:p>
                    <a:pPr>
                      <a:defRPr sz="1600">
                        <a:solidFill>
                          <a:sysClr val="windowText" lastClr="000000"/>
                        </a:solidFill>
                      </a:defRPr>
                    </a:pPr>
                    <a:fld id="{FDEA387A-84AA-422C-A42A-C2FF736427F2}" type="SERIESNAME">
                      <a:rPr lang="en-US">
                        <a:solidFill>
                          <a:sysClr val="windowText" lastClr="000000"/>
                        </a:solidFill>
                      </a:rPr>
                      <a:pPr>
                        <a:defRPr sz="1600">
                          <a:solidFill>
                            <a:sysClr val="windowText" lastClr="000000"/>
                          </a:solidFill>
                        </a:defRPr>
                      </a:pPr>
                      <a:t>[SERIES NAME]</a:t>
                    </a:fld>
                    <a:r>
                      <a:rPr lang="en-US" baseline="0">
                        <a:solidFill>
                          <a:sysClr val="windowText" lastClr="000000"/>
                        </a:solidFill>
                      </a:rPr>
                      <a:t>, </a:t>
                    </a:r>
                    <a:fld id="{02471885-0C65-4B1D-B71C-674BC1438BA0}" type="VALUE">
                      <a:rPr lang="en-US" baseline="0">
                        <a:solidFill>
                          <a:sysClr val="windowText" lastClr="000000"/>
                        </a:solidFill>
                      </a:rPr>
                      <a:pPr>
                        <a:defRPr sz="1600">
                          <a:solidFill>
                            <a:sysClr val="windowText" lastClr="000000"/>
                          </a:solidFill>
                        </a:defRPr>
                      </a:pPr>
                      <a:t>[VALUE]</a:t>
                    </a:fld>
                    <a:r>
                      <a:rPr lang="en-US" baseline="0">
                        <a:solidFill>
                          <a:sysClr val="windowText" lastClr="000000"/>
                        </a:solidFill>
                      </a:rPr>
                      <a:t> billion</a:t>
                    </a:r>
                  </a:p>
                </c:rich>
              </c:tx>
              <c:spPr>
                <a:noFill/>
                <a:ln>
                  <a:noFill/>
                </a:ln>
                <a:effectLst/>
              </c:spPr>
              <c:dLblPos val="ctr"/>
              <c:showLegendKey val="0"/>
              <c:showVal val="1"/>
              <c:showCatName val="0"/>
              <c:showSerName val="1"/>
              <c:showPercent val="0"/>
              <c:showBubbleSize val="0"/>
              <c:separator>, </c:separator>
              <c:extLst>
                <c:ext xmlns:c15="http://schemas.microsoft.com/office/drawing/2012/chart" uri="{CE6537A1-D6FC-4f65-9D91-7224C49458BB}">
                  <c15:layout>
                    <c:manualLayout>
                      <c:w val="0.30962855779874959"/>
                      <c:h val="0.1172973056180255"/>
                    </c:manualLayout>
                  </c15:layout>
                  <c15:dlblFieldTable/>
                  <c15:showDataLabelsRange val="0"/>
                </c:ext>
                <c:ext xmlns:c16="http://schemas.microsoft.com/office/drawing/2014/chart" uri="{C3380CC4-5D6E-409C-BE32-E72D297353CC}">
                  <c16:uniqueId val="{00000004-B503-4DF3-A09C-249BE3520B5C}"/>
                </c:ext>
              </c:extLst>
            </c:dLbl>
            <c:spPr>
              <a:noFill/>
              <a:ln>
                <a:noFill/>
              </a:ln>
              <a:effectLst/>
            </c:spPr>
            <c:txPr>
              <a:bodyPr wrap="square" lIns="38100" tIns="19050" rIns="38100" bIns="19050" anchor="ctr">
                <a:spAutoFit/>
              </a:bodyPr>
              <a:lstStyle/>
              <a:p>
                <a:pPr>
                  <a:defRPr sz="1600">
                    <a:solidFill>
                      <a:sysClr val="windowText" lastClr="000000"/>
                    </a:solidFill>
                  </a:defRPr>
                </a:pPr>
                <a:endParaRPr lang="en-US"/>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ext>
            </c:extLst>
          </c:dLbls>
          <c:cat>
            <c:strRef>
              <c:f>'Data 2.1'!$C$5:$D$5</c:f>
              <c:strCache>
                <c:ptCount val="2"/>
                <c:pt idx="0">
                  <c:v>Gross cost</c:v>
                </c:pt>
                <c:pt idx="1">
                  <c:v>Funding</c:v>
                </c:pt>
              </c:strCache>
            </c:strRef>
          </c:cat>
          <c:val>
            <c:numRef>
              <c:f>'Data 2.1'!$C$9:$D$9</c:f>
              <c:numCache>
                <c:formatCode>"$"#,##0.0</c:formatCode>
                <c:ptCount val="2"/>
                <c:pt idx="1">
                  <c:v>0.59499999999999997</c:v>
                </c:pt>
              </c:numCache>
            </c:numRef>
          </c:val>
          <c:extLst>
            <c:ext xmlns:c16="http://schemas.microsoft.com/office/drawing/2014/chart" uri="{C3380CC4-5D6E-409C-BE32-E72D297353CC}">
              <c16:uniqueId val="{00000005-B503-4DF3-A09C-249BE3520B5C}"/>
            </c:ext>
          </c:extLst>
        </c:ser>
        <c:ser>
          <c:idx val="1"/>
          <c:order val="3"/>
          <c:tx>
            <c:strRef>
              <c:f>'Data 2.1'!$B$11</c:f>
              <c:strCache>
                <c:ptCount val="1"/>
                <c:pt idx="0">
                  <c:v>Budget allowance</c:v>
                </c:pt>
              </c:strCache>
            </c:strRef>
          </c:tx>
          <c:spPr>
            <a:solidFill>
              <a:schemeClr val="bg1">
                <a:lumMod val="65000"/>
              </a:schemeClr>
            </a:solidFill>
          </c:spPr>
          <c:invertIfNegative val="0"/>
          <c:dLbls>
            <c:dLbl>
              <c:idx val="1"/>
              <c:tx>
                <c:rich>
                  <a:bodyPr/>
                  <a:lstStyle/>
                  <a:p>
                    <a:fld id="{273A4FDF-1B98-42B2-8818-4165FC36EAF8}" type="SERIESNAME">
                      <a:rPr lang="en-US"/>
                      <a:pPr/>
                      <a:t>[SERIES NAME]</a:t>
                    </a:fld>
                    <a:endParaRPr lang="en-US" baseline="0"/>
                  </a:p>
                  <a:p>
                    <a:fld id="{78E35EAF-AA4A-46A9-8005-17A2B75E63EE}" type="VALUE">
                      <a:rPr lang="en-US"/>
                      <a:pPr/>
                      <a:t>[VALUE]</a:t>
                    </a:fld>
                    <a:r>
                      <a:rPr lang="en-US"/>
                      <a:t> billion</a:t>
                    </a:r>
                  </a:p>
                </c:rich>
              </c:tx>
              <c:dLblPos val="ctr"/>
              <c:showLegendKey val="0"/>
              <c:showVal val="1"/>
              <c:showCatName val="0"/>
              <c:showSerName val="1"/>
              <c:showPercent val="0"/>
              <c:showBubbleSize val="0"/>
              <c:separator>
</c:separator>
              <c:extLst>
                <c:ext xmlns:c15="http://schemas.microsoft.com/office/drawing/2012/chart" uri="{CE6537A1-D6FC-4f65-9D91-7224C49458BB}">
                  <c15:layout>
                    <c:manualLayout>
                      <c:w val="0.23271750830354637"/>
                      <c:h val="0.13684685655436307"/>
                    </c:manualLayout>
                  </c15:layout>
                  <c15:dlblFieldTable/>
                  <c15:showDataLabelsRange val="0"/>
                </c:ext>
                <c:ext xmlns:c16="http://schemas.microsoft.com/office/drawing/2014/chart" uri="{C3380CC4-5D6E-409C-BE32-E72D297353CC}">
                  <c16:uniqueId val="{00000006-B503-4DF3-A09C-249BE3520B5C}"/>
                </c:ext>
              </c:extLst>
            </c:dLbl>
            <c:spPr>
              <a:noFill/>
              <a:ln>
                <a:noFill/>
              </a:ln>
              <a:effectLst/>
            </c:spPr>
            <c:txPr>
              <a:bodyPr wrap="square" lIns="38100" tIns="19050" rIns="38100" bIns="19050" anchor="ctr">
                <a:spAutoFit/>
              </a:bodyPr>
              <a:lstStyle/>
              <a:p>
                <a:pPr>
                  <a:defRPr sz="1800">
                    <a:solidFill>
                      <a:sysClr val="windowText" lastClr="000000"/>
                    </a:solidFill>
                  </a:defRPr>
                </a:pPr>
                <a:endParaRPr lang="en-US"/>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ext>
            </c:extLst>
          </c:dLbls>
          <c:cat>
            <c:strRef>
              <c:f>'Data 2.1'!$C$5:$D$5</c:f>
              <c:strCache>
                <c:ptCount val="2"/>
                <c:pt idx="0">
                  <c:v>Gross cost</c:v>
                </c:pt>
                <c:pt idx="1">
                  <c:v>Funding</c:v>
                </c:pt>
              </c:strCache>
            </c:strRef>
          </c:cat>
          <c:val>
            <c:numRef>
              <c:f>'Data 2.1'!$C$11:$D$11</c:f>
              <c:numCache>
                <c:formatCode>"$"#,##0.0</c:formatCode>
                <c:ptCount val="2"/>
                <c:pt idx="1">
                  <c:v>3.2</c:v>
                </c:pt>
              </c:numCache>
            </c:numRef>
          </c:val>
          <c:extLst>
            <c:ext xmlns:c16="http://schemas.microsoft.com/office/drawing/2014/chart" uri="{C3380CC4-5D6E-409C-BE32-E72D297353CC}">
              <c16:uniqueId val="{00000007-B503-4DF3-A09C-249BE3520B5C}"/>
            </c:ext>
          </c:extLst>
        </c:ser>
        <c:ser>
          <c:idx val="2"/>
          <c:order val="4"/>
          <c:tx>
            <c:strRef>
              <c:f>'Data 2.1'!$B$6</c:f>
              <c:strCache>
                <c:ptCount val="1"/>
                <c:pt idx="0">
                  <c:v>Tax package</c:v>
                </c:pt>
              </c:strCache>
            </c:strRef>
          </c:tx>
          <c:spPr>
            <a:solidFill>
              <a:srgbClr val="0083AC"/>
            </a:solidFill>
          </c:spPr>
          <c:invertIfNegative val="0"/>
          <c:dLbls>
            <c:dLbl>
              <c:idx val="0"/>
              <c:tx>
                <c:rich>
                  <a:bodyPr/>
                  <a:lstStyle/>
                  <a:p>
                    <a:fld id="{6C262393-F750-4B63-BE4E-6C335E7B6B6A}" type="SERIESNAME">
                      <a:rPr lang="en-US"/>
                      <a:pPr/>
                      <a:t>[SERIES NAME]</a:t>
                    </a:fld>
                    <a:endParaRPr lang="en-US" baseline="0"/>
                  </a:p>
                  <a:p>
                    <a:fld id="{EBCCAABF-6975-4DDA-99B0-391E27B94D8B}" type="VALUE">
                      <a:rPr lang="en-US"/>
                      <a:pPr/>
                      <a:t>[VALUE]</a:t>
                    </a:fld>
                    <a:r>
                      <a:rPr lang="en-US"/>
                      <a:t> billion</a:t>
                    </a:r>
                  </a:p>
                </c:rich>
              </c:tx>
              <c:dLblPos val="ctr"/>
              <c:showLegendKey val="0"/>
              <c:showVal val="1"/>
              <c:showCatName val="0"/>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B503-4DF3-A09C-249BE3520B5C}"/>
                </c:ext>
              </c:extLst>
            </c:dLbl>
            <c:spPr>
              <a:noFill/>
              <a:ln>
                <a:noFill/>
              </a:ln>
              <a:effectLst/>
            </c:spPr>
            <c:txPr>
              <a:bodyPr wrap="square" lIns="38100" tIns="19050" rIns="38100" bIns="19050" anchor="ctr">
                <a:spAutoFit/>
              </a:bodyPr>
              <a:lstStyle/>
              <a:p>
                <a:pPr>
                  <a:defRPr sz="1800">
                    <a:solidFill>
                      <a:schemeClr val="bg1"/>
                    </a:solidFill>
                  </a:defRPr>
                </a:pPr>
                <a:endParaRPr lang="en-US"/>
              </a:p>
            </c:txPr>
            <c:dLblPos val="ct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ext>
            </c:extLst>
          </c:dLbls>
          <c:cat>
            <c:strRef>
              <c:f>'Data 2.1'!$C$5:$D$5</c:f>
              <c:strCache>
                <c:ptCount val="2"/>
                <c:pt idx="0">
                  <c:v>Gross cost</c:v>
                </c:pt>
                <c:pt idx="1">
                  <c:v>Funding</c:v>
                </c:pt>
              </c:strCache>
            </c:strRef>
          </c:cat>
          <c:val>
            <c:numRef>
              <c:f>'Data 2.1'!$C$6:$D$6</c:f>
              <c:numCache>
                <c:formatCode>"$"#,##0.0</c:formatCode>
                <c:ptCount val="2"/>
                <c:pt idx="0">
                  <c:v>3.7</c:v>
                </c:pt>
              </c:numCache>
            </c:numRef>
          </c:val>
          <c:extLst>
            <c:ext xmlns:c16="http://schemas.microsoft.com/office/drawing/2014/chart" uri="{C3380CC4-5D6E-409C-BE32-E72D297353CC}">
              <c16:uniqueId val="{00000009-B503-4DF3-A09C-249BE3520B5C}"/>
            </c:ext>
          </c:extLst>
        </c:ser>
        <c:ser>
          <c:idx val="4"/>
          <c:order val="5"/>
          <c:tx>
            <c:strRef>
              <c:f>'Data 2.1'!$B$7</c:f>
              <c:strCache>
                <c:ptCount val="1"/>
                <c:pt idx="0">
                  <c:v>New spending initiatives</c:v>
                </c:pt>
              </c:strCache>
            </c:strRef>
          </c:tx>
          <c:spPr>
            <a:solidFill>
              <a:srgbClr val="67A854"/>
            </a:solidFill>
          </c:spPr>
          <c:invertIfNegative val="0"/>
          <c:dLbls>
            <c:dLbl>
              <c:idx val="0"/>
              <c:tx>
                <c:rich>
                  <a:bodyPr/>
                  <a:lstStyle/>
                  <a:p>
                    <a:fld id="{15F8D420-A43C-4E32-9A57-AB2C0FB177B9}" type="SERIESNAME">
                      <a:rPr lang="en-US"/>
                      <a:pPr/>
                      <a:t>[SERIES NAME]</a:t>
                    </a:fld>
                    <a:endParaRPr lang="en-US" baseline="0"/>
                  </a:p>
                  <a:p>
                    <a:r>
                      <a:rPr lang="en-US"/>
                      <a:t>$</a:t>
                    </a:r>
                    <a:fld id="{20E6AD0F-D9FD-4318-8A99-492644AE9842}" type="VALUE">
                      <a:rPr lang="en-US"/>
                      <a:pPr/>
                      <a:t>[VALUE]</a:t>
                    </a:fld>
                    <a:r>
                      <a:rPr lang="en-US"/>
                      <a:t> billion</a:t>
                    </a:r>
                  </a:p>
                </c:rich>
              </c:tx>
              <c:showLegendKey val="0"/>
              <c:showVal val="1"/>
              <c:showCatName val="0"/>
              <c:showSerName val="1"/>
              <c:showPercent val="0"/>
              <c:showBubbleSize val="0"/>
              <c:separator>
</c:separator>
              <c:extLst>
                <c:ext xmlns:c15="http://schemas.microsoft.com/office/drawing/2012/chart" uri="{CE6537A1-D6FC-4f65-9D91-7224C49458BB}">
                  <c15:layout>
                    <c:manualLayout>
                      <c:w val="0.29022288730334067"/>
                      <c:h val="0.13684685655436307"/>
                    </c:manualLayout>
                  </c15:layout>
                  <c15:dlblFieldTable/>
                  <c15:showDataLabelsRange val="0"/>
                </c:ext>
                <c:ext xmlns:c16="http://schemas.microsoft.com/office/drawing/2014/chart" uri="{C3380CC4-5D6E-409C-BE32-E72D297353CC}">
                  <c16:uniqueId val="{0000000A-B503-4DF3-A09C-249BE3520B5C}"/>
                </c:ext>
              </c:extLst>
            </c:dLbl>
            <c:dLbl>
              <c:idx val="1"/>
              <c:layout>
                <c:manualLayout>
                  <c:x val="0.14511144365167034"/>
                  <c:y val="6.8423345517250392E-2"/>
                </c:manualLayout>
              </c:layout>
              <c:numFmt formatCode="General" sourceLinked="0"/>
              <c:spPr>
                <a:noFill/>
                <a:ln>
                  <a:noFill/>
                </a:ln>
                <a:effectLst/>
              </c:spPr>
              <c:txPr>
                <a:bodyPr wrap="square" lIns="38100" tIns="19050" rIns="38100" bIns="19050" anchor="ctr">
                  <a:noAutofit/>
                </a:bodyPr>
                <a:lstStyle/>
                <a:p>
                  <a:pPr>
                    <a:defRPr sz="1800">
                      <a:solidFill>
                        <a:schemeClr val="bg1"/>
                      </a:solidFill>
                    </a:defRPr>
                  </a:pPr>
                  <a:endParaRPr lang="en-US"/>
                </a:p>
              </c:txPr>
              <c:showLegendKey val="0"/>
              <c:showVal val="1"/>
              <c:showCatName val="0"/>
              <c:showSerName val="1"/>
              <c:showPercent val="0"/>
              <c:showBubbleSize val="0"/>
              <c:separator>
</c:separator>
              <c:extLst>
                <c:ext xmlns:c15="http://schemas.microsoft.com/office/drawing/2012/chart" uri="{CE6537A1-D6FC-4f65-9D91-7224C49458BB}">
                  <c15:layout>
                    <c:manualLayout>
                      <c:w val="0.29022288730334067"/>
                      <c:h val="0.13684669103450078"/>
                    </c:manualLayout>
                  </c15:layout>
                </c:ext>
                <c:ext xmlns:c16="http://schemas.microsoft.com/office/drawing/2014/chart" uri="{C3380CC4-5D6E-409C-BE32-E72D297353CC}">
                  <c16:uniqueId val="{0000000B-B503-4DF3-A09C-249BE3520B5C}"/>
                </c:ext>
              </c:extLst>
            </c:dLbl>
            <c:numFmt formatCode="General" sourceLinked="0"/>
            <c:spPr>
              <a:noFill/>
              <a:ln>
                <a:noFill/>
              </a:ln>
              <a:effectLst/>
            </c:spPr>
            <c:txPr>
              <a:bodyPr wrap="square" lIns="38100" tIns="19050" rIns="38100" bIns="19050" anchor="ctr">
                <a:spAutoFit/>
              </a:bodyPr>
              <a:lstStyle/>
              <a:p>
                <a:pPr>
                  <a:defRPr sz="1800">
                    <a:solidFill>
                      <a:schemeClr val="bg1"/>
                    </a:solidFill>
                  </a:defRPr>
                </a:pPr>
                <a:endParaRPr lang="en-US"/>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1"/>
              </c:ext>
            </c:extLst>
          </c:dLbls>
          <c:cat>
            <c:strRef>
              <c:f>'Data 2.1'!$C$5:$D$5</c:f>
              <c:strCache>
                <c:ptCount val="2"/>
                <c:pt idx="0">
                  <c:v>Gross cost</c:v>
                </c:pt>
                <c:pt idx="1">
                  <c:v>Funding</c:v>
                </c:pt>
              </c:strCache>
            </c:strRef>
          </c:cat>
          <c:val>
            <c:numRef>
              <c:f>'Data 2.1'!$C$7:$D$7</c:f>
              <c:numCache>
                <c:formatCode>"$"#,##0.0</c:formatCode>
                <c:ptCount val="2"/>
                <c:pt idx="0">
                  <c:v>5.4</c:v>
                </c:pt>
              </c:numCache>
            </c:numRef>
          </c:val>
          <c:extLst>
            <c:ext xmlns:c16="http://schemas.microsoft.com/office/drawing/2014/chart" uri="{C3380CC4-5D6E-409C-BE32-E72D297353CC}">
              <c16:uniqueId val="{0000000C-B503-4DF3-A09C-249BE3520B5C}"/>
            </c:ext>
          </c:extLst>
        </c:ser>
        <c:ser>
          <c:idx val="0"/>
          <c:order val="6"/>
          <c:tx>
            <c:strRef>
              <c:f>'Data Fig 2.5'!#REF!</c:f>
              <c:strCache>
                <c:ptCount val="1"/>
                <c:pt idx="0">
                  <c:v>#REF!</c:v>
                </c:pt>
              </c:strCache>
              <c:extLst xmlns:c15="http://schemas.microsoft.com/office/drawing/2012/chart"/>
            </c:strRef>
          </c:tx>
          <c:spPr>
            <a:solidFill>
              <a:schemeClr val="accent6">
                <a:lumMod val="90000"/>
              </a:schemeClr>
            </a:solidFill>
          </c:spPr>
          <c:invertIfNegative val="0"/>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D-B503-4DF3-A09C-249BE3520B5C}"/>
                </c:ext>
              </c:extLst>
            </c:dLbl>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Lit>
              <c:ptCount val="2"/>
              <c:pt idx="0">
                <c:v>Gross cost</c:v>
              </c:pt>
              <c:pt idx="1">
                <c:v>Funding</c:v>
              </c:pt>
            </c:strLit>
          </c:cat>
          <c:val>
            <c:numRef>
              <c:f>'Data Fig 2.5'!#REF!</c:f>
              <c:extLst xmlns:c15="http://schemas.microsoft.com/office/drawing/2012/chart"/>
            </c:numRef>
          </c:val>
          <c:extLst xmlns:c15="http://schemas.microsoft.com/office/drawing/2012/chart">
            <c:ext xmlns:c16="http://schemas.microsoft.com/office/drawing/2014/chart" uri="{C3380CC4-5D6E-409C-BE32-E72D297353CC}">
              <c16:uniqueId val="{0000000E-B503-4DF3-A09C-249BE3520B5C}"/>
            </c:ext>
          </c:extLst>
        </c:ser>
        <c:dLbls>
          <c:showLegendKey val="0"/>
          <c:showVal val="0"/>
          <c:showCatName val="0"/>
          <c:showSerName val="0"/>
          <c:showPercent val="0"/>
          <c:showBubbleSize val="0"/>
        </c:dLbls>
        <c:gapWidth val="37"/>
        <c:overlap val="100"/>
        <c:axId val="528035088"/>
        <c:axId val="162701152"/>
        <c:extLst/>
      </c:barChart>
      <c:catAx>
        <c:axId val="528035088"/>
        <c:scaling>
          <c:orientation val="minMax"/>
        </c:scaling>
        <c:delete val="0"/>
        <c:axPos val="b"/>
        <c:numFmt formatCode="General" sourceLinked="1"/>
        <c:majorTickMark val="none"/>
        <c:minorTickMark val="none"/>
        <c:tickLblPos val="nextTo"/>
        <c:spPr>
          <a:noFill/>
        </c:spPr>
        <c:txPr>
          <a:bodyPr rot="0" vert="horz"/>
          <a:lstStyle/>
          <a:p>
            <a:pPr>
              <a:defRPr sz="1800" b="1"/>
            </a:pPr>
            <a:endParaRPr lang="en-US"/>
          </a:p>
        </c:txPr>
        <c:crossAx val="162701152"/>
        <c:crosses val="autoZero"/>
        <c:auto val="1"/>
        <c:lblAlgn val="ctr"/>
        <c:lblOffset val="100"/>
        <c:noMultiLvlLbl val="0"/>
      </c:catAx>
      <c:valAx>
        <c:axId val="162701152"/>
        <c:scaling>
          <c:orientation val="minMax"/>
        </c:scaling>
        <c:delete val="0"/>
        <c:axPos val="l"/>
        <c:majorGridlines/>
        <c:numFmt formatCode="0" sourceLinked="0"/>
        <c:majorTickMark val="none"/>
        <c:minorTickMark val="none"/>
        <c:tickLblPos val="nextTo"/>
        <c:spPr>
          <a:ln>
            <a:noFill/>
          </a:ln>
        </c:spPr>
        <c:txPr>
          <a:bodyPr rot="0" vert="horz"/>
          <a:lstStyle/>
          <a:p>
            <a:pPr>
              <a:defRPr sz="1800"/>
            </a:pPr>
            <a:endParaRPr lang="en-US"/>
          </a:p>
        </c:txPr>
        <c:crossAx val="528035088"/>
        <c:crosses val="autoZero"/>
        <c:crossBetween val="between"/>
      </c:valAx>
      <c:spPr>
        <a:noFill/>
      </c:spPr>
    </c:plotArea>
    <c:plotVisOnly val="1"/>
    <c:dispBlanksAs val="gap"/>
    <c:showDLblsOverMax val="0"/>
  </c:chart>
  <c:spPr>
    <a:noFill/>
    <a:ln>
      <a:noFill/>
    </a:ln>
  </c:spPr>
  <c:txPr>
    <a:bodyPr/>
    <a:lstStyle/>
    <a:p>
      <a:pPr>
        <a:defRPr sz="1600" b="0" i="0" u="none" strike="noStrike" baseline="0">
          <a:solidFill>
            <a:srgbClr val="000000"/>
          </a:solidFill>
          <a:latin typeface="Arial" pitchFamily="34" charset="0"/>
          <a:ea typeface="Calibri"/>
          <a:cs typeface="Arial" pitchFamily="34" charset="0"/>
        </a:defRPr>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5.4686969311675141E-3"/>
          <c:y val="7.1318794847803416E-2"/>
          <c:w val="0.98436544761015254"/>
          <c:h val="0.79709241300486167"/>
        </c:manualLayout>
      </c:layout>
      <c:lineChart>
        <c:grouping val="standard"/>
        <c:varyColors val="0"/>
        <c:ser>
          <c:idx val="0"/>
          <c:order val="0"/>
          <c:tx>
            <c:strRef>
              <c:f>'Data 1.1'!$C$4</c:f>
              <c:strCache>
                <c:ptCount val="1"/>
                <c:pt idx="0">
                  <c:v>Real production GDP</c:v>
                </c:pt>
              </c:strCache>
            </c:strRef>
          </c:tx>
          <c:spPr>
            <a:ln w="38100">
              <a:solidFill>
                <a:srgbClr val="0083AC"/>
              </a:solidFill>
              <a:prstDash val="solid"/>
            </a:ln>
          </c:spPr>
          <c:marker>
            <c:symbol val="none"/>
          </c:marker>
          <c:cat>
            <c:numRef>
              <c:extLst>
                <c:ext xmlns:c15="http://schemas.microsoft.com/office/drawing/2012/chart" uri="{02D57815-91ED-43cb-92C2-25804820EDAC}">
                  <c15:fullRef>
                    <c15:sqref>'Data 1.1'!$B$6:$B$79</c15:sqref>
                  </c15:fullRef>
                </c:ext>
              </c:extLst>
              <c:f>'Data 1.1'!$B$7:$B$79</c:f>
              <c:numCache>
                <c:formatCode>mmm\-yy</c:formatCode>
                <c:ptCount val="73"/>
                <c:pt idx="0">
                  <c:v>40330</c:v>
                </c:pt>
                <c:pt idx="1">
                  <c:v>40422</c:v>
                </c:pt>
                <c:pt idx="2">
                  <c:v>40513</c:v>
                </c:pt>
                <c:pt idx="3">
                  <c:v>40603</c:v>
                </c:pt>
                <c:pt idx="4">
                  <c:v>40695</c:v>
                </c:pt>
                <c:pt idx="5">
                  <c:v>40787</c:v>
                </c:pt>
                <c:pt idx="6">
                  <c:v>40878</c:v>
                </c:pt>
                <c:pt idx="7">
                  <c:v>40969</c:v>
                </c:pt>
                <c:pt idx="8">
                  <c:v>41061</c:v>
                </c:pt>
                <c:pt idx="9">
                  <c:v>41153</c:v>
                </c:pt>
                <c:pt idx="10">
                  <c:v>41244</c:v>
                </c:pt>
                <c:pt idx="11">
                  <c:v>41334</c:v>
                </c:pt>
                <c:pt idx="12">
                  <c:v>41426</c:v>
                </c:pt>
                <c:pt idx="13">
                  <c:v>41518</c:v>
                </c:pt>
                <c:pt idx="14">
                  <c:v>41609</c:v>
                </c:pt>
                <c:pt idx="15">
                  <c:v>41699</c:v>
                </c:pt>
                <c:pt idx="16">
                  <c:v>41791</c:v>
                </c:pt>
                <c:pt idx="17">
                  <c:v>41883</c:v>
                </c:pt>
                <c:pt idx="18">
                  <c:v>41974</c:v>
                </c:pt>
                <c:pt idx="19">
                  <c:v>42064</c:v>
                </c:pt>
                <c:pt idx="20">
                  <c:v>42156</c:v>
                </c:pt>
                <c:pt idx="21">
                  <c:v>42248</c:v>
                </c:pt>
                <c:pt idx="22">
                  <c:v>42339</c:v>
                </c:pt>
                <c:pt idx="23">
                  <c:v>42430</c:v>
                </c:pt>
                <c:pt idx="24">
                  <c:v>42522</c:v>
                </c:pt>
                <c:pt idx="25">
                  <c:v>42614</c:v>
                </c:pt>
                <c:pt idx="26">
                  <c:v>42705</c:v>
                </c:pt>
                <c:pt idx="27">
                  <c:v>42795</c:v>
                </c:pt>
                <c:pt idx="28">
                  <c:v>42887</c:v>
                </c:pt>
                <c:pt idx="29">
                  <c:v>42979</c:v>
                </c:pt>
                <c:pt idx="30">
                  <c:v>43070</c:v>
                </c:pt>
                <c:pt idx="31">
                  <c:v>43160</c:v>
                </c:pt>
                <c:pt idx="32">
                  <c:v>43252</c:v>
                </c:pt>
                <c:pt idx="33">
                  <c:v>43344</c:v>
                </c:pt>
                <c:pt idx="34">
                  <c:v>43435</c:v>
                </c:pt>
                <c:pt idx="35">
                  <c:v>43525</c:v>
                </c:pt>
                <c:pt idx="36">
                  <c:v>43617</c:v>
                </c:pt>
                <c:pt idx="37">
                  <c:v>43709</c:v>
                </c:pt>
                <c:pt idx="38">
                  <c:v>43800</c:v>
                </c:pt>
                <c:pt idx="39">
                  <c:v>43891</c:v>
                </c:pt>
                <c:pt idx="40">
                  <c:v>43983</c:v>
                </c:pt>
                <c:pt idx="41">
                  <c:v>44075</c:v>
                </c:pt>
                <c:pt idx="42">
                  <c:v>44166</c:v>
                </c:pt>
                <c:pt idx="43">
                  <c:v>44256</c:v>
                </c:pt>
                <c:pt idx="44">
                  <c:v>44348</c:v>
                </c:pt>
                <c:pt idx="45">
                  <c:v>44440</c:v>
                </c:pt>
                <c:pt idx="46">
                  <c:v>44531</c:v>
                </c:pt>
                <c:pt idx="47">
                  <c:v>44621</c:v>
                </c:pt>
                <c:pt idx="48">
                  <c:v>44713</c:v>
                </c:pt>
                <c:pt idx="49">
                  <c:v>44805</c:v>
                </c:pt>
                <c:pt idx="50">
                  <c:v>44896</c:v>
                </c:pt>
                <c:pt idx="51">
                  <c:v>44986</c:v>
                </c:pt>
                <c:pt idx="52">
                  <c:v>45078</c:v>
                </c:pt>
                <c:pt idx="53">
                  <c:v>45170</c:v>
                </c:pt>
                <c:pt idx="54">
                  <c:v>45261</c:v>
                </c:pt>
                <c:pt idx="55">
                  <c:v>45352</c:v>
                </c:pt>
                <c:pt idx="56">
                  <c:v>45444</c:v>
                </c:pt>
                <c:pt idx="57">
                  <c:v>45536</c:v>
                </c:pt>
                <c:pt idx="58">
                  <c:v>45627</c:v>
                </c:pt>
                <c:pt idx="59">
                  <c:v>45717</c:v>
                </c:pt>
                <c:pt idx="60">
                  <c:v>45809</c:v>
                </c:pt>
                <c:pt idx="61">
                  <c:v>45901</c:v>
                </c:pt>
                <c:pt idx="62">
                  <c:v>45992</c:v>
                </c:pt>
                <c:pt idx="63">
                  <c:v>46082</c:v>
                </c:pt>
                <c:pt idx="64">
                  <c:v>46174</c:v>
                </c:pt>
                <c:pt idx="65">
                  <c:v>46266</c:v>
                </c:pt>
                <c:pt idx="66">
                  <c:v>46357</c:v>
                </c:pt>
                <c:pt idx="67">
                  <c:v>46447</c:v>
                </c:pt>
                <c:pt idx="68">
                  <c:v>46539</c:v>
                </c:pt>
                <c:pt idx="69">
                  <c:v>46631</c:v>
                </c:pt>
                <c:pt idx="70">
                  <c:v>46722</c:v>
                </c:pt>
                <c:pt idx="71">
                  <c:v>46813</c:v>
                </c:pt>
                <c:pt idx="72">
                  <c:v>46905</c:v>
                </c:pt>
              </c:numCache>
            </c:numRef>
          </c:cat>
          <c:val>
            <c:numRef>
              <c:extLst>
                <c:ext xmlns:c15="http://schemas.microsoft.com/office/drawing/2012/chart" uri="{02D57815-91ED-43cb-92C2-25804820EDAC}">
                  <c15:fullRef>
                    <c15:sqref>'Data 1.1'!$C$6:$C$79</c15:sqref>
                  </c15:fullRef>
                </c:ext>
              </c:extLst>
              <c:f>'Data 1.1'!$C$7:$C$79</c:f>
              <c:numCache>
                <c:formatCode>0.0</c:formatCode>
                <c:ptCount val="73"/>
                <c:pt idx="0">
                  <c:v>49.363999999999997</c:v>
                </c:pt>
                <c:pt idx="1">
                  <c:v>49.25</c:v>
                </c:pt>
                <c:pt idx="2">
                  <c:v>48.985999999999997</c:v>
                </c:pt>
                <c:pt idx="3">
                  <c:v>49.52</c:v>
                </c:pt>
                <c:pt idx="4">
                  <c:v>49.738</c:v>
                </c:pt>
                <c:pt idx="5">
                  <c:v>50.29</c:v>
                </c:pt>
                <c:pt idx="6">
                  <c:v>50.585999999999999</c:v>
                </c:pt>
                <c:pt idx="7">
                  <c:v>50.883000000000003</c:v>
                </c:pt>
                <c:pt idx="8">
                  <c:v>51.140999999999998</c:v>
                </c:pt>
                <c:pt idx="9">
                  <c:v>51.201999999999998</c:v>
                </c:pt>
                <c:pt idx="10">
                  <c:v>51.935000000000002</c:v>
                </c:pt>
                <c:pt idx="11">
                  <c:v>51.823999999999998</c:v>
                </c:pt>
                <c:pt idx="12">
                  <c:v>52.433</c:v>
                </c:pt>
                <c:pt idx="13">
                  <c:v>52.747999999999998</c:v>
                </c:pt>
                <c:pt idx="14">
                  <c:v>52.917999999999999</c:v>
                </c:pt>
                <c:pt idx="15">
                  <c:v>53.728999999999999</c:v>
                </c:pt>
                <c:pt idx="16">
                  <c:v>53.942</c:v>
                </c:pt>
                <c:pt idx="17">
                  <c:v>54.646999999999998</c:v>
                </c:pt>
                <c:pt idx="18">
                  <c:v>55.48</c:v>
                </c:pt>
                <c:pt idx="19">
                  <c:v>55.682000000000002</c:v>
                </c:pt>
                <c:pt idx="20">
                  <c:v>56.121000000000002</c:v>
                </c:pt>
                <c:pt idx="21">
                  <c:v>56.661000000000001</c:v>
                </c:pt>
                <c:pt idx="22">
                  <c:v>57.267000000000003</c:v>
                </c:pt>
                <c:pt idx="23">
                  <c:v>57.939</c:v>
                </c:pt>
                <c:pt idx="24">
                  <c:v>58.469000000000001</c:v>
                </c:pt>
                <c:pt idx="25">
                  <c:v>59.027000000000001</c:v>
                </c:pt>
                <c:pt idx="26">
                  <c:v>59.225000000000001</c:v>
                </c:pt>
                <c:pt idx="27">
                  <c:v>59.838000000000001</c:v>
                </c:pt>
                <c:pt idx="28">
                  <c:v>60.387</c:v>
                </c:pt>
                <c:pt idx="29">
                  <c:v>60.838000000000001</c:v>
                </c:pt>
                <c:pt idx="30">
                  <c:v>61.43</c:v>
                </c:pt>
                <c:pt idx="31">
                  <c:v>61.945999999999998</c:v>
                </c:pt>
                <c:pt idx="32">
                  <c:v>62.625999999999998</c:v>
                </c:pt>
                <c:pt idx="33">
                  <c:v>62.726999999999997</c:v>
                </c:pt>
                <c:pt idx="34">
                  <c:v>63.671999999999997</c:v>
                </c:pt>
                <c:pt idx="35">
                  <c:v>64.14</c:v>
                </c:pt>
                <c:pt idx="36">
                  <c:v>64.323999999999998</c:v>
                </c:pt>
                <c:pt idx="37">
                  <c:v>64.867999999999995</c:v>
                </c:pt>
                <c:pt idx="38">
                  <c:v>65.376000000000005</c:v>
                </c:pt>
                <c:pt idx="39">
                  <c:v>64.567999999999998</c:v>
                </c:pt>
                <c:pt idx="40">
                  <c:v>58.01</c:v>
                </c:pt>
                <c:pt idx="41">
                  <c:v>66.174999999999997</c:v>
                </c:pt>
                <c:pt idx="42">
                  <c:v>66.278999999999996</c:v>
                </c:pt>
                <c:pt idx="43">
                  <c:v>67.480999999999995</c:v>
                </c:pt>
                <c:pt idx="44">
                  <c:v>68.293999999999997</c:v>
                </c:pt>
                <c:pt idx="45">
                  <c:v>65.62</c:v>
                </c:pt>
                <c:pt idx="46">
                  <c:v>67.989000000000004</c:v>
                </c:pt>
                <c:pt idx="47">
                  <c:v>67.897999999999996</c:v>
                </c:pt>
                <c:pt idx="48">
                  <c:v>68.587999999999994</c:v>
                </c:pt>
                <c:pt idx="49">
                  <c:v>69.816000000000003</c:v>
                </c:pt>
                <c:pt idx="50">
                  <c:v>69.504999999999995</c:v>
                </c:pt>
                <c:pt idx="51">
                  <c:v>69.266000000000005</c:v>
                </c:pt>
                <c:pt idx="52">
                  <c:v>69.608999999999995</c:v>
                </c:pt>
                <c:pt idx="53">
                  <c:v>69.370999999999995</c:v>
                </c:pt>
                <c:pt idx="54">
                  <c:v>69.307000000000002</c:v>
                </c:pt>
                <c:pt idx="55">
                  <c:v>69.403670000000005</c:v>
                </c:pt>
                <c:pt idx="56">
                  <c:v>69.521240000000006</c:v>
                </c:pt>
                <c:pt idx="57">
                  <c:v>69.838520000000003</c:v>
                </c:pt>
                <c:pt idx="58">
                  <c:v>70.234920000000002</c:v>
                </c:pt>
                <c:pt idx="59">
                  <c:v>70.793940000000006</c:v>
                </c:pt>
                <c:pt idx="60">
                  <c:v>71.391260000000003</c:v>
                </c:pt>
                <c:pt idx="61">
                  <c:v>71.978110000000001</c:v>
                </c:pt>
                <c:pt idx="62">
                  <c:v>72.546549999999996</c:v>
                </c:pt>
                <c:pt idx="63">
                  <c:v>73.108279999999993</c:v>
                </c:pt>
                <c:pt idx="64">
                  <c:v>73.655410000000003</c:v>
                </c:pt>
                <c:pt idx="65">
                  <c:v>74.187600000000003</c:v>
                </c:pt>
                <c:pt idx="66">
                  <c:v>74.70523</c:v>
                </c:pt>
                <c:pt idx="67">
                  <c:v>75.215580000000003</c:v>
                </c:pt>
                <c:pt idx="68">
                  <c:v>75.722329999999999</c:v>
                </c:pt>
                <c:pt idx="69">
                  <c:v>76.22636</c:v>
                </c:pt>
                <c:pt idx="70">
                  <c:v>76.72869</c:v>
                </c:pt>
                <c:pt idx="71">
                  <c:v>77.229759999999999</c:v>
                </c:pt>
                <c:pt idx="72">
                  <c:v>77.727580000000003</c:v>
                </c:pt>
              </c:numCache>
            </c:numRef>
          </c:val>
          <c:smooth val="0"/>
          <c:extLst>
            <c:ext xmlns:c16="http://schemas.microsoft.com/office/drawing/2014/chart" uri="{C3380CC4-5D6E-409C-BE32-E72D297353CC}">
              <c16:uniqueId val="{00000000-3D5B-4794-B4E6-B808EDF85FDC}"/>
            </c:ext>
          </c:extLst>
        </c:ser>
        <c:dLbls>
          <c:showLegendKey val="0"/>
          <c:showVal val="0"/>
          <c:showCatName val="0"/>
          <c:showSerName val="0"/>
          <c:showPercent val="0"/>
          <c:showBubbleSize val="0"/>
        </c:dLbls>
        <c:marker val="1"/>
        <c:smooth val="0"/>
        <c:axId val="1804287183"/>
        <c:axId val="1803962527"/>
      </c:lineChart>
      <c:lineChart>
        <c:grouping val="standard"/>
        <c:varyColors val="0"/>
        <c:ser>
          <c:idx val="1"/>
          <c:order val="1"/>
          <c:tx>
            <c:strRef>
              <c:f>'Data 1.1'!$D$4</c:f>
              <c:strCache>
                <c:ptCount val="1"/>
                <c:pt idx="0">
                  <c:v>Real GDP per capita (RHS)</c:v>
                </c:pt>
              </c:strCache>
            </c:strRef>
          </c:tx>
          <c:spPr>
            <a:ln w="38100">
              <a:solidFill>
                <a:srgbClr val="3E403A"/>
              </a:solidFill>
              <a:prstDash val="solid"/>
            </a:ln>
          </c:spPr>
          <c:marker>
            <c:symbol val="none"/>
          </c:marker>
          <c:cat>
            <c:numRef>
              <c:extLst>
                <c:ext xmlns:c15="http://schemas.microsoft.com/office/drawing/2012/chart" uri="{02D57815-91ED-43cb-92C2-25804820EDAC}">
                  <c15:fullRef>
                    <c15:sqref>'Data 1.1'!$B$6:$B$79</c15:sqref>
                  </c15:fullRef>
                </c:ext>
              </c:extLst>
              <c:f>'Data 1.1'!$B$7:$B$79</c:f>
              <c:numCache>
                <c:formatCode>mmm\-yy</c:formatCode>
                <c:ptCount val="73"/>
                <c:pt idx="0">
                  <c:v>40330</c:v>
                </c:pt>
                <c:pt idx="1">
                  <c:v>40422</c:v>
                </c:pt>
                <c:pt idx="2">
                  <c:v>40513</c:v>
                </c:pt>
                <c:pt idx="3">
                  <c:v>40603</c:v>
                </c:pt>
                <c:pt idx="4">
                  <c:v>40695</c:v>
                </c:pt>
                <c:pt idx="5">
                  <c:v>40787</c:v>
                </c:pt>
                <c:pt idx="6">
                  <c:v>40878</c:v>
                </c:pt>
                <c:pt idx="7">
                  <c:v>40969</c:v>
                </c:pt>
                <c:pt idx="8">
                  <c:v>41061</c:v>
                </c:pt>
                <c:pt idx="9">
                  <c:v>41153</c:v>
                </c:pt>
                <c:pt idx="10">
                  <c:v>41244</c:v>
                </c:pt>
                <c:pt idx="11">
                  <c:v>41334</c:v>
                </c:pt>
                <c:pt idx="12">
                  <c:v>41426</c:v>
                </c:pt>
                <c:pt idx="13">
                  <c:v>41518</c:v>
                </c:pt>
                <c:pt idx="14">
                  <c:v>41609</c:v>
                </c:pt>
                <c:pt idx="15">
                  <c:v>41699</c:v>
                </c:pt>
                <c:pt idx="16">
                  <c:v>41791</c:v>
                </c:pt>
                <c:pt idx="17">
                  <c:v>41883</c:v>
                </c:pt>
                <c:pt idx="18">
                  <c:v>41974</c:v>
                </c:pt>
                <c:pt idx="19">
                  <c:v>42064</c:v>
                </c:pt>
                <c:pt idx="20">
                  <c:v>42156</c:v>
                </c:pt>
                <c:pt idx="21">
                  <c:v>42248</c:v>
                </c:pt>
                <c:pt idx="22">
                  <c:v>42339</c:v>
                </c:pt>
                <c:pt idx="23">
                  <c:v>42430</c:v>
                </c:pt>
                <c:pt idx="24">
                  <c:v>42522</c:v>
                </c:pt>
                <c:pt idx="25">
                  <c:v>42614</c:v>
                </c:pt>
                <c:pt idx="26">
                  <c:v>42705</c:v>
                </c:pt>
                <c:pt idx="27">
                  <c:v>42795</c:v>
                </c:pt>
                <c:pt idx="28">
                  <c:v>42887</c:v>
                </c:pt>
                <c:pt idx="29">
                  <c:v>42979</c:v>
                </c:pt>
                <c:pt idx="30">
                  <c:v>43070</c:v>
                </c:pt>
                <c:pt idx="31">
                  <c:v>43160</c:v>
                </c:pt>
                <c:pt idx="32">
                  <c:v>43252</c:v>
                </c:pt>
                <c:pt idx="33">
                  <c:v>43344</c:v>
                </c:pt>
                <c:pt idx="34">
                  <c:v>43435</c:v>
                </c:pt>
                <c:pt idx="35">
                  <c:v>43525</c:v>
                </c:pt>
                <c:pt idx="36">
                  <c:v>43617</c:v>
                </c:pt>
                <c:pt idx="37">
                  <c:v>43709</c:v>
                </c:pt>
                <c:pt idx="38">
                  <c:v>43800</c:v>
                </c:pt>
                <c:pt idx="39">
                  <c:v>43891</c:v>
                </c:pt>
                <c:pt idx="40">
                  <c:v>43983</c:v>
                </c:pt>
                <c:pt idx="41">
                  <c:v>44075</c:v>
                </c:pt>
                <c:pt idx="42">
                  <c:v>44166</c:v>
                </c:pt>
                <c:pt idx="43">
                  <c:v>44256</c:v>
                </c:pt>
                <c:pt idx="44">
                  <c:v>44348</c:v>
                </c:pt>
                <c:pt idx="45">
                  <c:v>44440</c:v>
                </c:pt>
                <c:pt idx="46">
                  <c:v>44531</c:v>
                </c:pt>
                <c:pt idx="47">
                  <c:v>44621</c:v>
                </c:pt>
                <c:pt idx="48">
                  <c:v>44713</c:v>
                </c:pt>
                <c:pt idx="49">
                  <c:v>44805</c:v>
                </c:pt>
                <c:pt idx="50">
                  <c:v>44896</c:v>
                </c:pt>
                <c:pt idx="51">
                  <c:v>44986</c:v>
                </c:pt>
                <c:pt idx="52">
                  <c:v>45078</c:v>
                </c:pt>
                <c:pt idx="53">
                  <c:v>45170</c:v>
                </c:pt>
                <c:pt idx="54">
                  <c:v>45261</c:v>
                </c:pt>
                <c:pt idx="55">
                  <c:v>45352</c:v>
                </c:pt>
                <c:pt idx="56">
                  <c:v>45444</c:v>
                </c:pt>
                <c:pt idx="57">
                  <c:v>45536</c:v>
                </c:pt>
                <c:pt idx="58">
                  <c:v>45627</c:v>
                </c:pt>
                <c:pt idx="59">
                  <c:v>45717</c:v>
                </c:pt>
                <c:pt idx="60">
                  <c:v>45809</c:v>
                </c:pt>
                <c:pt idx="61">
                  <c:v>45901</c:v>
                </c:pt>
                <c:pt idx="62">
                  <c:v>45992</c:v>
                </c:pt>
                <c:pt idx="63">
                  <c:v>46082</c:v>
                </c:pt>
                <c:pt idx="64">
                  <c:v>46174</c:v>
                </c:pt>
                <c:pt idx="65">
                  <c:v>46266</c:v>
                </c:pt>
                <c:pt idx="66">
                  <c:v>46357</c:v>
                </c:pt>
                <c:pt idx="67">
                  <c:v>46447</c:v>
                </c:pt>
                <c:pt idx="68">
                  <c:v>46539</c:v>
                </c:pt>
                <c:pt idx="69">
                  <c:v>46631</c:v>
                </c:pt>
                <c:pt idx="70">
                  <c:v>46722</c:v>
                </c:pt>
                <c:pt idx="71">
                  <c:v>46813</c:v>
                </c:pt>
                <c:pt idx="72">
                  <c:v>46905</c:v>
                </c:pt>
              </c:numCache>
            </c:numRef>
          </c:cat>
          <c:val>
            <c:numRef>
              <c:extLst>
                <c:ext xmlns:c15="http://schemas.microsoft.com/office/drawing/2012/chart" uri="{02D57815-91ED-43cb-92C2-25804820EDAC}">
                  <c15:fullRef>
                    <c15:sqref>'Data 1.1'!$D$6:$D$79</c15:sqref>
                  </c15:fullRef>
                </c:ext>
              </c:extLst>
              <c:f>'Data 1.1'!$D$7:$D$79</c:f>
              <c:numCache>
                <c:formatCode>0.00</c:formatCode>
                <c:ptCount val="73"/>
                <c:pt idx="0">
                  <c:v>11.352740000000001</c:v>
                </c:pt>
                <c:pt idx="1">
                  <c:v>11.30443</c:v>
                </c:pt>
                <c:pt idx="2">
                  <c:v>11.21397</c:v>
                </c:pt>
                <c:pt idx="3">
                  <c:v>11.31058</c:v>
                </c:pt>
                <c:pt idx="4">
                  <c:v>11.34742</c:v>
                </c:pt>
                <c:pt idx="5">
                  <c:v>11.460800000000001</c:v>
                </c:pt>
                <c:pt idx="6">
                  <c:v>11.50806</c:v>
                </c:pt>
                <c:pt idx="7">
                  <c:v>11.556699999999999</c:v>
                </c:pt>
                <c:pt idx="8">
                  <c:v>11.6037</c:v>
                </c:pt>
                <c:pt idx="9">
                  <c:v>11.605689999999999</c:v>
                </c:pt>
                <c:pt idx="10">
                  <c:v>11.748139999999999</c:v>
                </c:pt>
                <c:pt idx="11">
                  <c:v>11.69604</c:v>
                </c:pt>
                <c:pt idx="12">
                  <c:v>11.81189</c:v>
                </c:pt>
                <c:pt idx="13">
                  <c:v>11.853479999999999</c:v>
                </c:pt>
                <c:pt idx="14">
                  <c:v>11.84484</c:v>
                </c:pt>
                <c:pt idx="15">
                  <c:v>11.968500000000001</c:v>
                </c:pt>
                <c:pt idx="16">
                  <c:v>11.96372</c:v>
                </c:pt>
                <c:pt idx="17">
                  <c:v>12.06762</c:v>
                </c:pt>
                <c:pt idx="18">
                  <c:v>12.187250000000001</c:v>
                </c:pt>
                <c:pt idx="19">
                  <c:v>12.16269</c:v>
                </c:pt>
                <c:pt idx="20">
                  <c:v>12.19863</c:v>
                </c:pt>
                <c:pt idx="21">
                  <c:v>12.25686</c:v>
                </c:pt>
                <c:pt idx="22">
                  <c:v>12.315480000000001</c:v>
                </c:pt>
                <c:pt idx="23">
                  <c:v>12.38172</c:v>
                </c:pt>
                <c:pt idx="24">
                  <c:v>12.428050000000001</c:v>
                </c:pt>
                <c:pt idx="25">
                  <c:v>12.48535</c:v>
                </c:pt>
                <c:pt idx="26">
                  <c:v>12.45688</c:v>
                </c:pt>
                <c:pt idx="27">
                  <c:v>12.512650000000001</c:v>
                </c:pt>
                <c:pt idx="28">
                  <c:v>12.56701</c:v>
                </c:pt>
                <c:pt idx="29">
                  <c:v>12.609170000000001</c:v>
                </c:pt>
                <c:pt idx="30">
                  <c:v>12.671469999999999</c:v>
                </c:pt>
                <c:pt idx="31">
                  <c:v>12.71261</c:v>
                </c:pt>
                <c:pt idx="32">
                  <c:v>12.79805</c:v>
                </c:pt>
                <c:pt idx="33">
                  <c:v>12.77276</c:v>
                </c:pt>
                <c:pt idx="34">
                  <c:v>12.91207</c:v>
                </c:pt>
                <c:pt idx="35">
                  <c:v>12.94894</c:v>
                </c:pt>
                <c:pt idx="36">
                  <c:v>12.93647</c:v>
                </c:pt>
                <c:pt idx="37">
                  <c:v>12.991529999999999</c:v>
                </c:pt>
                <c:pt idx="38">
                  <c:v>13.01352</c:v>
                </c:pt>
                <c:pt idx="39">
                  <c:v>12.75644</c:v>
                </c:pt>
                <c:pt idx="40">
                  <c:v>11.4047</c:v>
                </c:pt>
                <c:pt idx="41">
                  <c:v>12.9895</c:v>
                </c:pt>
                <c:pt idx="42">
                  <c:v>12.99283</c:v>
                </c:pt>
                <c:pt idx="43">
                  <c:v>13.21654</c:v>
                </c:pt>
                <c:pt idx="44">
                  <c:v>13.365819999999999</c:v>
                </c:pt>
                <c:pt idx="45">
                  <c:v>12.833449999999999</c:v>
                </c:pt>
                <c:pt idx="46">
                  <c:v>13.29026</c:v>
                </c:pt>
                <c:pt idx="47">
                  <c:v>13.27247</c:v>
                </c:pt>
                <c:pt idx="48">
                  <c:v>13.40657</c:v>
                </c:pt>
                <c:pt idx="49">
                  <c:v>13.625030000000001</c:v>
                </c:pt>
                <c:pt idx="50">
                  <c:v>13.506869999999999</c:v>
                </c:pt>
                <c:pt idx="51">
                  <c:v>13.366400000000001</c:v>
                </c:pt>
                <c:pt idx="52">
                  <c:v>13.331480000000001</c:v>
                </c:pt>
                <c:pt idx="53">
                  <c:v>13.18966</c:v>
                </c:pt>
                <c:pt idx="54">
                  <c:v>13.09483</c:v>
                </c:pt>
                <c:pt idx="55">
                  <c:v>13.047739999999999</c:v>
                </c:pt>
                <c:pt idx="56">
                  <c:v>13.01057</c:v>
                </c:pt>
                <c:pt idx="57">
                  <c:v>13.01487</c:v>
                </c:pt>
                <c:pt idx="58">
                  <c:v>13.0374</c:v>
                </c:pt>
                <c:pt idx="59">
                  <c:v>13.09277</c:v>
                </c:pt>
                <c:pt idx="60">
                  <c:v>13.15705</c:v>
                </c:pt>
                <c:pt idx="61">
                  <c:v>13.22067</c:v>
                </c:pt>
                <c:pt idx="62">
                  <c:v>13.28173</c:v>
                </c:pt>
                <c:pt idx="63">
                  <c:v>13.342079999999999</c:v>
                </c:pt>
                <c:pt idx="64">
                  <c:v>13.40002</c:v>
                </c:pt>
                <c:pt idx="65">
                  <c:v>13.455360000000001</c:v>
                </c:pt>
                <c:pt idx="66">
                  <c:v>13.508050000000001</c:v>
                </c:pt>
                <c:pt idx="67">
                  <c:v>13.559340000000001</c:v>
                </c:pt>
                <c:pt idx="68">
                  <c:v>13.609830000000001</c:v>
                </c:pt>
                <c:pt idx="69">
                  <c:v>13.65964</c:v>
                </c:pt>
                <c:pt idx="70">
                  <c:v>13.70894</c:v>
                </c:pt>
                <c:pt idx="71">
                  <c:v>13.757770000000001</c:v>
                </c:pt>
                <c:pt idx="72">
                  <c:v>13.80578</c:v>
                </c:pt>
              </c:numCache>
            </c:numRef>
          </c:val>
          <c:smooth val="0"/>
          <c:extLst>
            <c:ext xmlns:c16="http://schemas.microsoft.com/office/drawing/2014/chart" uri="{C3380CC4-5D6E-409C-BE32-E72D297353CC}">
              <c16:uniqueId val="{00000001-3D5B-4794-B4E6-B808EDF85FDC}"/>
            </c:ext>
          </c:extLst>
        </c:ser>
        <c:dLbls>
          <c:showLegendKey val="0"/>
          <c:showVal val="0"/>
          <c:showCatName val="0"/>
          <c:showSerName val="0"/>
          <c:showPercent val="0"/>
          <c:showBubbleSize val="0"/>
        </c:dLbls>
        <c:marker val="1"/>
        <c:smooth val="0"/>
        <c:axId val="1805885375"/>
        <c:axId val="1803959167"/>
      </c:lineChart>
      <c:dateAx>
        <c:axId val="1804287183"/>
        <c:scaling>
          <c:orientation val="minMax"/>
          <c:min val="40330"/>
        </c:scaling>
        <c:delete val="0"/>
        <c:axPos val="b"/>
        <c:numFmt formatCode="mmm\-yy" sourceLinked="1"/>
        <c:majorTickMark val="out"/>
        <c:minorTickMark val="none"/>
        <c:tickLblPos val="low"/>
        <c:spPr>
          <a:ln>
            <a:solidFill>
              <a:srgbClr val="0D0D0D"/>
            </a:solidFill>
            <a:prstDash val="solid"/>
          </a:ln>
        </c:spPr>
        <c:txPr>
          <a:bodyPr rot="0" vert="horz"/>
          <a:lstStyle/>
          <a:p>
            <a:pPr>
              <a:defRPr sz="1800">
                <a:latin typeface="Arial"/>
                <a:ea typeface="Arial"/>
                <a:cs typeface="Arial"/>
              </a:defRPr>
            </a:pPr>
            <a:endParaRPr lang="en-US"/>
          </a:p>
        </c:txPr>
        <c:crossAx val="1803962527"/>
        <c:crosses val="autoZero"/>
        <c:auto val="1"/>
        <c:lblOffset val="100"/>
        <c:baseTimeUnit val="months"/>
        <c:majorUnit val="24"/>
      </c:dateAx>
      <c:valAx>
        <c:axId val="1803962527"/>
        <c:scaling>
          <c:orientation val="minMax"/>
          <c:max val="85"/>
          <c:min val="45"/>
        </c:scaling>
        <c:delete val="0"/>
        <c:axPos val="l"/>
        <c:majorGridlines>
          <c:spPr>
            <a:ln w="9525">
              <a:solidFill>
                <a:schemeClr val="bg1">
                  <a:lumMod val="50000"/>
                </a:schemeClr>
              </a:solidFill>
              <a:prstDash val="solid"/>
            </a:ln>
          </c:spPr>
        </c:majorGridlines>
        <c:numFmt formatCode="0" sourceLinked="0"/>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1804287183"/>
        <c:crossesAt val="45336"/>
        <c:crossBetween val="between"/>
      </c:valAx>
      <c:valAx>
        <c:axId val="1803959167"/>
        <c:scaling>
          <c:orientation val="minMax"/>
          <c:max val="15"/>
          <c:min val="11"/>
        </c:scaling>
        <c:delete val="0"/>
        <c:axPos val="r"/>
        <c:numFmt formatCode="0" sourceLinked="0"/>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1800">
                <a:latin typeface="Arial"/>
                <a:ea typeface="Arial"/>
                <a:cs typeface="Arial"/>
              </a:defRPr>
            </a:pPr>
            <a:endParaRPr lang="en-US"/>
          </a:p>
        </c:txPr>
        <c:crossAx val="1805885375"/>
        <c:crosses val="max"/>
        <c:crossBetween val="between"/>
        <c:majorUnit val="1"/>
      </c:valAx>
      <c:dateAx>
        <c:axId val="1805885375"/>
        <c:scaling>
          <c:orientation val="minMax"/>
        </c:scaling>
        <c:delete val="1"/>
        <c:axPos val="b"/>
        <c:numFmt formatCode="mmm\-yy" sourceLinked="1"/>
        <c:majorTickMark val="out"/>
        <c:minorTickMark val="none"/>
        <c:tickLblPos val="nextTo"/>
        <c:crossAx val="1803959167"/>
        <c:crosses val="autoZero"/>
        <c:auto val="1"/>
        <c:lblOffset val="100"/>
        <c:baseTimeUnit val="months"/>
      </c:dateAx>
    </c:plotArea>
    <c:legend>
      <c:legendPos val="b"/>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629846038948728E-2"/>
          <c:y val="0.10833855799373042"/>
          <c:w val="0.83120549542362065"/>
          <c:h val="0.69313010638560468"/>
        </c:manualLayout>
      </c:layout>
      <c:barChart>
        <c:barDir val="col"/>
        <c:grouping val="clustered"/>
        <c:varyColors val="0"/>
        <c:ser>
          <c:idx val="0"/>
          <c:order val="0"/>
          <c:tx>
            <c:v>Core Crown tax revenue</c:v>
          </c:tx>
          <c:spPr>
            <a:solidFill>
              <a:srgbClr val="0083AC"/>
            </a:solidFill>
          </c:spPr>
          <c:invertIfNegative val="0"/>
          <c:cat>
            <c:strRef>
              <c:f>'Data 2.2'!$B$6:$B$15</c:f>
              <c:strCache>
                <c:ptCount val="10"/>
                <c:pt idx="0">
                  <c:v>2019</c:v>
                </c:pt>
                <c:pt idx="1">
                  <c:v>2020</c:v>
                </c:pt>
                <c:pt idx="2">
                  <c:v>2021</c:v>
                </c:pt>
                <c:pt idx="3">
                  <c:v>2022</c:v>
                </c:pt>
                <c:pt idx="4">
                  <c:v>2023</c:v>
                </c:pt>
                <c:pt idx="5">
                  <c:v>2024</c:v>
                </c:pt>
                <c:pt idx="6">
                  <c:v>2025</c:v>
                </c:pt>
                <c:pt idx="7">
                  <c:v>2026</c:v>
                </c:pt>
                <c:pt idx="8">
                  <c:v>2027</c:v>
                </c:pt>
                <c:pt idx="9">
                  <c:v>2028</c:v>
                </c:pt>
              </c:strCache>
            </c:strRef>
          </c:cat>
          <c:val>
            <c:numRef>
              <c:f>'Data 2.2'!$C$6:$C$15</c:f>
              <c:numCache>
                <c:formatCode>_(* #,##0_);_(* \(#,##0\);_(* "-"??_);_(@_)</c:formatCode>
                <c:ptCount val="10"/>
                <c:pt idx="0">
                  <c:v>86468</c:v>
                </c:pt>
                <c:pt idx="1">
                  <c:v>85102</c:v>
                </c:pt>
                <c:pt idx="2">
                  <c:v>97983</c:v>
                </c:pt>
                <c:pt idx="3">
                  <c:v>108458</c:v>
                </c:pt>
                <c:pt idx="4">
                  <c:v>112358</c:v>
                </c:pt>
                <c:pt idx="5">
                  <c:v>118995</c:v>
                </c:pt>
                <c:pt idx="6">
                  <c:v>122851</c:v>
                </c:pt>
                <c:pt idx="7">
                  <c:v>131403</c:v>
                </c:pt>
                <c:pt idx="8">
                  <c:v>140156</c:v>
                </c:pt>
                <c:pt idx="9">
                  <c:v>148237</c:v>
                </c:pt>
              </c:numCache>
            </c:numRef>
          </c:val>
          <c:extLst>
            <c:ext xmlns:c16="http://schemas.microsoft.com/office/drawing/2014/chart" uri="{C3380CC4-5D6E-409C-BE32-E72D297353CC}">
              <c16:uniqueId val="{00000000-F622-4048-89DE-C2B354FBBDF2}"/>
            </c:ext>
          </c:extLst>
        </c:ser>
        <c:dLbls>
          <c:showLegendKey val="0"/>
          <c:showVal val="0"/>
          <c:showCatName val="0"/>
          <c:showSerName val="0"/>
          <c:showPercent val="0"/>
          <c:showBubbleSize val="0"/>
        </c:dLbls>
        <c:gapWidth val="150"/>
        <c:axId val="753102016"/>
        <c:axId val="753095352"/>
        <c:extLst/>
      </c:barChart>
      <c:lineChart>
        <c:grouping val="standard"/>
        <c:varyColors val="0"/>
        <c:ser>
          <c:idx val="3"/>
          <c:order val="1"/>
          <c:tx>
            <c:strRef>
              <c:f>'Data 2.2'!$D$5</c:f>
              <c:strCache>
                <c:ptCount val="1"/>
                <c:pt idx="0">
                  <c:v>Core Crown tax revenue as % of nominal GDP (RHS)</c:v>
                </c:pt>
              </c:strCache>
            </c:strRef>
          </c:tx>
          <c:spPr>
            <a:ln w="38100" cmpd="sng">
              <a:solidFill>
                <a:schemeClr val="tx1"/>
              </a:solidFill>
              <a:prstDash val="solid"/>
            </a:ln>
          </c:spPr>
          <c:marker>
            <c:symbol val="none"/>
          </c:marker>
          <c:val>
            <c:numRef>
              <c:f>'Data 2.2'!$D$6:$D$15</c:f>
              <c:numCache>
                <c:formatCode>0.0</c:formatCode>
                <c:ptCount val="10"/>
                <c:pt idx="0">
                  <c:v>27.879503077553046</c:v>
                </c:pt>
                <c:pt idx="1">
                  <c:v>26.813744950879382</c:v>
                </c:pt>
                <c:pt idx="2">
                  <c:v>28.567388458521993</c:v>
                </c:pt>
                <c:pt idx="3">
                  <c:v>29.805816171176367</c:v>
                </c:pt>
                <c:pt idx="4">
                  <c:v>28.404577779013714</c:v>
                </c:pt>
                <c:pt idx="5">
                  <c:v>28.808022922949235</c:v>
                </c:pt>
                <c:pt idx="6">
                  <c:v>28.532342373068055</c:v>
                </c:pt>
                <c:pt idx="7">
                  <c:v>28.912352730824715</c:v>
                </c:pt>
                <c:pt idx="8">
                  <c:v>29.290635485912841</c:v>
                </c:pt>
                <c:pt idx="9">
                  <c:v>29.501121962776129</c:v>
                </c:pt>
              </c:numCache>
            </c:numRef>
          </c:val>
          <c:smooth val="0"/>
          <c:extLst>
            <c:ext xmlns:c16="http://schemas.microsoft.com/office/drawing/2014/chart" uri="{C3380CC4-5D6E-409C-BE32-E72D297353CC}">
              <c16:uniqueId val="{00000001-F622-4048-89DE-C2B354FBBDF2}"/>
            </c:ext>
          </c:extLst>
        </c:ser>
        <c:dLbls>
          <c:showLegendKey val="0"/>
          <c:showVal val="0"/>
          <c:showCatName val="0"/>
          <c:showSerName val="0"/>
          <c:showPercent val="0"/>
          <c:showBubbleSize val="0"/>
        </c:dLbls>
        <c:marker val="1"/>
        <c:smooth val="0"/>
        <c:axId val="1024308143"/>
        <c:axId val="1239316207"/>
        <c:extLst/>
      </c:lineChart>
      <c:catAx>
        <c:axId val="753102016"/>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en-NZ" sz="1800"/>
                  <a:t>Year ending 30 June</a:t>
                </a:r>
              </a:p>
            </c:rich>
          </c:tx>
          <c:layout>
            <c:manualLayout>
              <c:xMode val="edge"/>
              <c:yMode val="edge"/>
              <c:x val="0.39479482157872542"/>
              <c:y val="0.87295765145346238"/>
            </c:manualLayout>
          </c:layout>
          <c:overlay val="0"/>
        </c:title>
        <c:numFmt formatCode="General" sourceLinked="1"/>
        <c:majorTickMark val="out"/>
        <c:minorTickMark val="none"/>
        <c:tickLblPos val="nextTo"/>
        <c:spPr>
          <a:ln w="6350">
            <a:solidFill>
              <a:schemeClr val="tx1"/>
            </a:solidFill>
          </a:ln>
        </c:spPr>
        <c:txPr>
          <a:bodyPr rot="0" vert="horz"/>
          <a:lstStyle/>
          <a:p>
            <a:pPr>
              <a:defRPr sz="1800" b="0" i="0" u="none" strike="noStrike" baseline="0">
                <a:solidFill>
                  <a:srgbClr val="000000"/>
                </a:solidFill>
                <a:latin typeface="Arial"/>
                <a:ea typeface="Arial"/>
                <a:cs typeface="Arial"/>
              </a:defRPr>
            </a:pPr>
            <a:endParaRPr lang="en-US"/>
          </a:p>
        </c:txPr>
        <c:crossAx val="753095352"/>
        <c:crossesAt val="0"/>
        <c:auto val="1"/>
        <c:lblAlgn val="ctr"/>
        <c:lblOffset val="100"/>
        <c:tickMarkSkip val="1"/>
        <c:noMultiLvlLbl val="0"/>
      </c:catAx>
      <c:valAx>
        <c:axId val="753095352"/>
        <c:scaling>
          <c:orientation val="minMax"/>
          <c:max val="180000"/>
          <c:min val="40000"/>
        </c:scaling>
        <c:delete val="0"/>
        <c:axPos val="l"/>
        <c:majorGridlines>
          <c:spPr>
            <a:ln>
              <a:solidFill>
                <a:srgbClr val="3E403A"/>
              </a:solidFill>
            </a:ln>
          </c:spPr>
        </c:majorGridlines>
        <c:title>
          <c:tx>
            <c:rich>
              <a:bodyPr rot="0" vert="horz"/>
              <a:lstStyle/>
              <a:p>
                <a:pPr algn="ctr">
                  <a:defRPr sz="1800" b="1" i="0" u="none" strike="noStrike" baseline="0">
                    <a:solidFill>
                      <a:srgbClr val="000000"/>
                    </a:solidFill>
                    <a:latin typeface="Arial"/>
                    <a:ea typeface="Arial"/>
                    <a:cs typeface="Arial"/>
                  </a:defRPr>
                </a:pPr>
                <a:r>
                  <a:rPr lang="en-NZ" sz="1800"/>
                  <a:t>% of GDP</a:t>
                </a:r>
              </a:p>
            </c:rich>
          </c:tx>
          <c:layout>
            <c:manualLayout>
              <c:xMode val="edge"/>
              <c:yMode val="edge"/>
              <c:x val="0.8461142161520101"/>
              <c:y val="1.3951503673465064E-2"/>
            </c:manualLayout>
          </c:layout>
          <c:overlay val="0"/>
        </c:title>
        <c:numFmt formatCode="#,##0" sourceLinked="0"/>
        <c:majorTickMark val="none"/>
        <c:minorTickMark val="none"/>
        <c:tickLblPos val="low"/>
        <c:spPr>
          <a:ln w="9525">
            <a:solidFill>
              <a:schemeClr val="dk1"/>
            </a:solidFill>
          </a:ln>
        </c:spPr>
        <c:txPr>
          <a:bodyPr rot="0" vert="horz"/>
          <a:lstStyle/>
          <a:p>
            <a:pPr>
              <a:defRPr sz="1800" b="0" i="0" u="none" strike="noStrike" baseline="0">
                <a:solidFill>
                  <a:srgbClr val="000000"/>
                </a:solidFill>
                <a:latin typeface="Arial"/>
                <a:ea typeface="Arial"/>
                <a:cs typeface="Arial"/>
              </a:defRPr>
            </a:pPr>
            <a:endParaRPr lang="en-US"/>
          </a:p>
        </c:txPr>
        <c:crossAx val="753102016"/>
        <c:crossesAt val="6"/>
        <c:crossBetween val="between"/>
        <c:minorUnit val="5"/>
        <c:dispUnits>
          <c:builtInUnit val="thousands"/>
        </c:dispUnits>
      </c:valAx>
      <c:valAx>
        <c:axId val="1239316207"/>
        <c:scaling>
          <c:orientation val="minMax"/>
          <c:max val="32.5"/>
          <c:min val="22"/>
        </c:scaling>
        <c:delete val="0"/>
        <c:axPos val="r"/>
        <c:numFmt formatCode="0" sourceLinked="0"/>
        <c:majorTickMark val="none"/>
        <c:minorTickMark val="none"/>
        <c:tickLblPos val="nextTo"/>
        <c:spPr>
          <a:ln>
            <a:noFill/>
          </a:ln>
        </c:spPr>
        <c:crossAx val="1024308143"/>
        <c:crosses val="max"/>
        <c:crossBetween val="between"/>
        <c:majorUnit val="1.5"/>
        <c:minorUnit val="0.5"/>
      </c:valAx>
      <c:catAx>
        <c:axId val="1024308143"/>
        <c:scaling>
          <c:orientation val="minMax"/>
        </c:scaling>
        <c:delete val="1"/>
        <c:axPos val="b"/>
        <c:majorTickMark val="out"/>
        <c:minorTickMark val="none"/>
        <c:tickLblPos val="nextTo"/>
        <c:crossAx val="1239316207"/>
        <c:crosses val="autoZero"/>
        <c:auto val="1"/>
        <c:lblAlgn val="ctr"/>
        <c:lblOffset val="100"/>
        <c:noMultiLvlLbl val="0"/>
      </c:catAx>
      <c:spPr>
        <a:solidFill>
          <a:sysClr val="window" lastClr="FFFFFF"/>
        </a:solidFill>
        <a:ln w="25400">
          <a:noFill/>
        </a:ln>
      </c:spPr>
    </c:plotArea>
    <c:legend>
      <c:legendPos val="b"/>
      <c:layout>
        <c:manualLayout>
          <c:xMode val="edge"/>
          <c:yMode val="edge"/>
          <c:x val="0"/>
          <c:y val="0.9198350892507926"/>
          <c:w val="0.99859345260364596"/>
          <c:h val="7.3858603995550165E-2"/>
        </c:manualLayout>
      </c:layout>
      <c:overlay val="0"/>
      <c:txPr>
        <a:bodyPr rot="0" anchor="ctr" anchorCtr="1"/>
        <a:lstStyle/>
        <a:p>
          <a:pPr>
            <a:defRPr sz="1800" b="0" i="0" u="none" strike="noStrike" baseline="0">
              <a:solidFill>
                <a:srgbClr val="000000"/>
              </a:solidFill>
              <a:latin typeface="Arial"/>
              <a:ea typeface="Arial"/>
              <a:cs typeface="Arial"/>
            </a:defRPr>
          </a:pPr>
          <a:endParaRPr lang="en-US"/>
        </a:p>
      </c:txPr>
    </c:legend>
    <c:plotVisOnly val="1"/>
    <c:dispBlanksAs val="gap"/>
    <c:showDLblsOverMax val="0"/>
  </c:chart>
  <c:spPr>
    <a:solidFill>
      <a:sysClr val="window" lastClr="FFFFFF"/>
    </a:solidFill>
    <a:ln>
      <a:noFill/>
    </a:ln>
  </c:spPr>
  <c:txPr>
    <a:bodyPr/>
    <a:lstStyle/>
    <a:p>
      <a:pPr>
        <a:defRPr sz="2000" b="0" i="0" u="none" strike="noStrike" baseline="0">
          <a:solidFill>
            <a:srgbClr val="000000"/>
          </a:solidFill>
          <a:latin typeface="Arial"/>
          <a:ea typeface="Arial"/>
          <a:cs typeface="Arial"/>
        </a:defRPr>
      </a:pPr>
      <a:endParaRPr lang="en-US"/>
    </a:p>
  </c:txPr>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629846038948728E-2"/>
          <c:y val="0.10833855799373042"/>
          <c:w val="0.83120549542362065"/>
          <c:h val="0.69313010638560468"/>
        </c:manualLayout>
      </c:layout>
      <c:barChart>
        <c:barDir val="col"/>
        <c:grouping val="clustered"/>
        <c:varyColors val="0"/>
        <c:ser>
          <c:idx val="0"/>
          <c:order val="0"/>
          <c:tx>
            <c:v>Core Crown expenses</c:v>
          </c:tx>
          <c:spPr>
            <a:solidFill>
              <a:srgbClr val="0083AC"/>
            </a:solidFill>
          </c:spPr>
          <c:invertIfNegative val="0"/>
          <c:cat>
            <c:strRef>
              <c:f>'Data 2.3'!$B$6:$B$15</c:f>
              <c:strCache>
                <c:ptCount val="10"/>
                <c:pt idx="0">
                  <c:v>2019</c:v>
                </c:pt>
                <c:pt idx="1">
                  <c:v>2020</c:v>
                </c:pt>
                <c:pt idx="2">
                  <c:v>2021</c:v>
                </c:pt>
                <c:pt idx="3">
                  <c:v>2022</c:v>
                </c:pt>
                <c:pt idx="4">
                  <c:v>2023</c:v>
                </c:pt>
                <c:pt idx="5">
                  <c:v>2024</c:v>
                </c:pt>
                <c:pt idx="6">
                  <c:v>2025</c:v>
                </c:pt>
                <c:pt idx="7">
                  <c:v>2026</c:v>
                </c:pt>
                <c:pt idx="8">
                  <c:v>2027</c:v>
                </c:pt>
                <c:pt idx="9">
                  <c:v>2028</c:v>
                </c:pt>
              </c:strCache>
            </c:strRef>
          </c:cat>
          <c:val>
            <c:numRef>
              <c:f>'Data 2.3'!$C$6:$C$15</c:f>
              <c:numCache>
                <c:formatCode>_(* #,##0_);_(* \(#,##0\);_(* "-"??_);_(@_)</c:formatCode>
                <c:ptCount val="10"/>
                <c:pt idx="0">
                  <c:v>86959</c:v>
                </c:pt>
                <c:pt idx="1">
                  <c:v>108832</c:v>
                </c:pt>
                <c:pt idx="2">
                  <c:v>107764</c:v>
                </c:pt>
                <c:pt idx="3">
                  <c:v>125641</c:v>
                </c:pt>
                <c:pt idx="4">
                  <c:v>127574</c:v>
                </c:pt>
                <c:pt idx="5">
                  <c:v>138325</c:v>
                </c:pt>
                <c:pt idx="6">
                  <c:v>143895</c:v>
                </c:pt>
                <c:pt idx="7">
                  <c:v>147658</c:v>
                </c:pt>
                <c:pt idx="8">
                  <c:v>151116</c:v>
                </c:pt>
                <c:pt idx="9">
                  <c:v>156354</c:v>
                </c:pt>
              </c:numCache>
            </c:numRef>
          </c:val>
          <c:extLst>
            <c:ext xmlns:c16="http://schemas.microsoft.com/office/drawing/2014/chart" uri="{C3380CC4-5D6E-409C-BE32-E72D297353CC}">
              <c16:uniqueId val="{00000000-8CA2-424F-B2E1-467AC91A004F}"/>
            </c:ext>
          </c:extLst>
        </c:ser>
        <c:dLbls>
          <c:showLegendKey val="0"/>
          <c:showVal val="0"/>
          <c:showCatName val="0"/>
          <c:showSerName val="0"/>
          <c:showPercent val="0"/>
          <c:showBubbleSize val="0"/>
        </c:dLbls>
        <c:gapWidth val="150"/>
        <c:axId val="753102016"/>
        <c:axId val="753095352"/>
        <c:extLst/>
      </c:barChart>
      <c:lineChart>
        <c:grouping val="standard"/>
        <c:varyColors val="0"/>
        <c:ser>
          <c:idx val="3"/>
          <c:order val="1"/>
          <c:tx>
            <c:strRef>
              <c:f>'Data 2.3'!$D$5</c:f>
              <c:strCache>
                <c:ptCount val="1"/>
                <c:pt idx="0">
                  <c:v>Core Crown expenses as % of nominal GDP (RHS)</c:v>
                </c:pt>
              </c:strCache>
            </c:strRef>
          </c:tx>
          <c:spPr>
            <a:ln w="38100">
              <a:solidFill>
                <a:srgbClr val="3E403A"/>
              </a:solidFill>
              <a:prstDash val="solid"/>
            </a:ln>
          </c:spPr>
          <c:marker>
            <c:symbol val="none"/>
          </c:marker>
          <c:cat>
            <c:numRef>
              <c:f>'Data 2.3'!$D$6:$D$15</c:f>
              <c:numCache>
                <c:formatCode>0.0</c:formatCode>
                <c:ptCount val="10"/>
                <c:pt idx="0">
                  <c:v>28.037814082908536</c:v>
                </c:pt>
                <c:pt idx="1">
                  <c:v>34.290539476088746</c:v>
                </c:pt>
                <c:pt idx="2">
                  <c:v>31.419083410838251</c:v>
                </c:pt>
                <c:pt idx="3">
                  <c:v>34.527951368850339</c:v>
                </c:pt>
                <c:pt idx="4">
                  <c:v>32.251246956869068</c:v>
                </c:pt>
                <c:pt idx="5">
                  <c:v>33.487707641640007</c:v>
                </c:pt>
                <c:pt idx="6">
                  <c:v>33.419845225294281</c:v>
                </c:pt>
                <c:pt idx="7">
                  <c:v>32.488909534242872</c:v>
                </c:pt>
                <c:pt idx="8">
                  <c:v>31.581121550909025</c:v>
                </c:pt>
                <c:pt idx="9">
                  <c:v>31.116512229523664</c:v>
                </c:pt>
              </c:numCache>
            </c:numRef>
          </c:cat>
          <c:val>
            <c:numRef>
              <c:f>'Data 2.3'!$D$6:$D$15</c:f>
              <c:numCache>
                <c:formatCode>0.0</c:formatCode>
                <c:ptCount val="10"/>
                <c:pt idx="0">
                  <c:v>28.037814082908536</c:v>
                </c:pt>
                <c:pt idx="1">
                  <c:v>34.290539476088746</c:v>
                </c:pt>
                <c:pt idx="2">
                  <c:v>31.419083410838251</c:v>
                </c:pt>
                <c:pt idx="3">
                  <c:v>34.527951368850339</c:v>
                </c:pt>
                <c:pt idx="4">
                  <c:v>32.251246956869068</c:v>
                </c:pt>
                <c:pt idx="5">
                  <c:v>33.487707641640007</c:v>
                </c:pt>
                <c:pt idx="6">
                  <c:v>33.419845225294281</c:v>
                </c:pt>
                <c:pt idx="7">
                  <c:v>32.488909534242872</c:v>
                </c:pt>
                <c:pt idx="8">
                  <c:v>31.581121550909025</c:v>
                </c:pt>
                <c:pt idx="9">
                  <c:v>31.116512229523664</c:v>
                </c:pt>
              </c:numCache>
            </c:numRef>
          </c:val>
          <c:smooth val="0"/>
          <c:extLst>
            <c:ext xmlns:c16="http://schemas.microsoft.com/office/drawing/2014/chart" uri="{C3380CC4-5D6E-409C-BE32-E72D297353CC}">
              <c16:uniqueId val="{00000001-8CA2-424F-B2E1-467AC91A004F}"/>
            </c:ext>
          </c:extLst>
        </c:ser>
        <c:dLbls>
          <c:showLegendKey val="0"/>
          <c:showVal val="0"/>
          <c:showCatName val="0"/>
          <c:showSerName val="0"/>
          <c:showPercent val="0"/>
          <c:showBubbleSize val="0"/>
        </c:dLbls>
        <c:marker val="1"/>
        <c:smooth val="0"/>
        <c:axId val="1604447024"/>
        <c:axId val="1696739392"/>
        <c:extLst/>
      </c:lineChart>
      <c:catAx>
        <c:axId val="753102016"/>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en-NZ" sz="1800"/>
                  <a:t>Year ending 30 June</a:t>
                </a:r>
              </a:p>
            </c:rich>
          </c:tx>
          <c:layout>
            <c:manualLayout>
              <c:xMode val="edge"/>
              <c:yMode val="edge"/>
              <c:x val="0.39479482157872542"/>
              <c:y val="0.87295765145346238"/>
            </c:manualLayout>
          </c:layout>
          <c:overlay val="0"/>
        </c:title>
        <c:numFmt formatCode="General" sourceLinked="1"/>
        <c:majorTickMark val="out"/>
        <c:minorTickMark val="none"/>
        <c:tickLblPos val="nextTo"/>
        <c:spPr>
          <a:ln w="6350">
            <a:solidFill>
              <a:schemeClr val="tx1"/>
            </a:solidFill>
          </a:ln>
        </c:spPr>
        <c:txPr>
          <a:bodyPr rot="0" vert="horz"/>
          <a:lstStyle/>
          <a:p>
            <a:pPr>
              <a:defRPr sz="1800" b="0" i="0" u="none" strike="noStrike" baseline="0">
                <a:solidFill>
                  <a:srgbClr val="000000"/>
                </a:solidFill>
                <a:latin typeface="Arial"/>
                <a:ea typeface="Arial"/>
                <a:cs typeface="Arial"/>
              </a:defRPr>
            </a:pPr>
            <a:endParaRPr lang="en-US"/>
          </a:p>
        </c:txPr>
        <c:crossAx val="753095352"/>
        <c:crossesAt val="0"/>
        <c:auto val="1"/>
        <c:lblAlgn val="ctr"/>
        <c:lblOffset val="100"/>
        <c:tickMarkSkip val="1"/>
        <c:noMultiLvlLbl val="0"/>
      </c:catAx>
      <c:valAx>
        <c:axId val="753095352"/>
        <c:scaling>
          <c:orientation val="minMax"/>
          <c:max val="180000"/>
          <c:min val="40000"/>
        </c:scaling>
        <c:delete val="0"/>
        <c:axPos val="l"/>
        <c:majorGridlines>
          <c:spPr>
            <a:ln>
              <a:solidFill>
                <a:srgbClr val="7F7F7F"/>
              </a:solidFill>
            </a:ln>
          </c:spPr>
        </c:majorGridlines>
        <c:title>
          <c:tx>
            <c:rich>
              <a:bodyPr rot="0" vert="horz"/>
              <a:lstStyle/>
              <a:p>
                <a:pPr algn="ctr">
                  <a:defRPr sz="1800" b="1" i="0" u="none" strike="noStrike" baseline="0">
                    <a:solidFill>
                      <a:srgbClr val="000000"/>
                    </a:solidFill>
                    <a:latin typeface="Arial"/>
                    <a:ea typeface="Arial"/>
                    <a:cs typeface="Arial"/>
                  </a:defRPr>
                </a:pPr>
                <a:r>
                  <a:rPr lang="en-NZ" sz="1800"/>
                  <a:t>% of GDP</a:t>
                </a:r>
              </a:p>
            </c:rich>
          </c:tx>
          <c:layout>
            <c:manualLayout>
              <c:xMode val="edge"/>
              <c:yMode val="edge"/>
              <c:x val="0.85021978818912058"/>
              <c:y val="2.2359912678341441E-2"/>
            </c:manualLayout>
          </c:layout>
          <c:overlay val="0"/>
        </c:title>
        <c:numFmt formatCode="#,##0" sourceLinked="0"/>
        <c:majorTickMark val="none"/>
        <c:minorTickMark val="none"/>
        <c:tickLblPos val="low"/>
        <c:spPr>
          <a:ln w="9525">
            <a:solidFill>
              <a:schemeClr val="tx1"/>
            </a:solidFill>
          </a:ln>
        </c:spPr>
        <c:txPr>
          <a:bodyPr rot="0" vert="horz"/>
          <a:lstStyle/>
          <a:p>
            <a:pPr>
              <a:defRPr sz="1800" b="0" i="0" u="none" strike="noStrike" baseline="0">
                <a:solidFill>
                  <a:srgbClr val="000000"/>
                </a:solidFill>
                <a:latin typeface="Arial"/>
                <a:ea typeface="Arial"/>
                <a:cs typeface="Arial"/>
              </a:defRPr>
            </a:pPr>
            <a:endParaRPr lang="en-US"/>
          </a:p>
        </c:txPr>
        <c:crossAx val="753102016"/>
        <c:crossesAt val="6"/>
        <c:crossBetween val="between"/>
        <c:minorUnit val="5"/>
        <c:dispUnits>
          <c:builtInUnit val="thousands"/>
        </c:dispUnits>
      </c:valAx>
      <c:valAx>
        <c:axId val="1696739392"/>
        <c:scaling>
          <c:orientation val="minMax"/>
          <c:max val="50"/>
          <c:min val="15"/>
        </c:scaling>
        <c:delete val="0"/>
        <c:axPos val="r"/>
        <c:numFmt formatCode="#,##0_);\(#,##0\)" sourceLinked="0"/>
        <c:majorTickMark val="none"/>
        <c:minorTickMark val="none"/>
        <c:tickLblPos val="nextTo"/>
        <c:spPr>
          <a:ln>
            <a:noFill/>
          </a:ln>
        </c:spPr>
        <c:crossAx val="1604447024"/>
        <c:crosses val="max"/>
        <c:crossBetween val="between"/>
        <c:majorUnit val="5"/>
        <c:minorUnit val="0.5"/>
      </c:valAx>
      <c:catAx>
        <c:axId val="1604447024"/>
        <c:scaling>
          <c:orientation val="minMax"/>
        </c:scaling>
        <c:delete val="1"/>
        <c:axPos val="t"/>
        <c:numFmt formatCode="0.0" sourceLinked="1"/>
        <c:majorTickMark val="out"/>
        <c:minorTickMark val="none"/>
        <c:tickLblPos val="nextTo"/>
        <c:crossAx val="1696739392"/>
        <c:crosses val="max"/>
        <c:auto val="1"/>
        <c:lblAlgn val="ctr"/>
        <c:lblOffset val="100"/>
        <c:noMultiLvlLbl val="0"/>
      </c:catAx>
      <c:spPr>
        <a:noFill/>
        <a:ln w="25400">
          <a:noFill/>
        </a:ln>
      </c:spPr>
    </c:plotArea>
    <c:legend>
      <c:legendPos val="b"/>
      <c:layout>
        <c:manualLayout>
          <c:xMode val="edge"/>
          <c:yMode val="edge"/>
          <c:x val="0"/>
          <c:y val="0.9198350892507926"/>
          <c:w val="0.99859345260364596"/>
          <c:h val="7.3858603995550165E-2"/>
        </c:manualLayout>
      </c:layout>
      <c:overlay val="0"/>
      <c:txPr>
        <a:bodyPr rot="0" anchor="ctr" anchorCtr="1"/>
        <a:lstStyle/>
        <a:p>
          <a:pPr>
            <a:defRPr sz="1800" b="0" i="0" u="none" strike="noStrike" baseline="0">
              <a:solidFill>
                <a:srgbClr val="000000"/>
              </a:solidFill>
              <a:latin typeface="Arial"/>
              <a:ea typeface="Arial"/>
              <a:cs typeface="Arial"/>
            </a:defRPr>
          </a:pPr>
          <a:endParaRPr lang="en-US"/>
        </a:p>
      </c:txPr>
    </c:legend>
    <c:plotVisOnly val="1"/>
    <c:dispBlanksAs val="gap"/>
    <c:showDLblsOverMax val="0"/>
  </c:chart>
  <c:spPr>
    <a:solidFill>
      <a:sysClr val="window" lastClr="FFFFFF"/>
    </a:solidFill>
    <a:ln>
      <a:noFill/>
    </a:ln>
  </c:spPr>
  <c:txPr>
    <a:bodyPr/>
    <a:lstStyle/>
    <a:p>
      <a:pPr>
        <a:defRPr sz="2000" b="0" i="0" u="none" strike="noStrike" baseline="0">
          <a:solidFill>
            <a:srgbClr val="000000"/>
          </a:solidFill>
          <a:latin typeface="Arial"/>
          <a:ea typeface="Arial"/>
          <a:cs typeface="Arial"/>
        </a:defRPr>
      </a:pPr>
      <a:endParaRPr lang="en-US"/>
    </a:p>
  </c:txPr>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629846038948728E-2"/>
          <c:y val="0.10833855799373042"/>
          <c:w val="0.83120549542362065"/>
          <c:h val="0.69313010638560468"/>
        </c:manualLayout>
      </c:layout>
      <c:barChart>
        <c:barDir val="col"/>
        <c:grouping val="clustered"/>
        <c:varyColors val="0"/>
        <c:ser>
          <c:idx val="1"/>
          <c:order val="0"/>
          <c:tx>
            <c:v>Core Crown finance costs</c:v>
          </c:tx>
          <c:spPr>
            <a:solidFill>
              <a:srgbClr val="0083AC"/>
            </a:solidFill>
            <a:ln w="28575">
              <a:noFill/>
            </a:ln>
          </c:spPr>
          <c:invertIfNegative val="0"/>
          <c:cat>
            <c:strRef>
              <c:f>'Data 2.4'!$B$6:$B$15</c:f>
              <c:strCache>
                <c:ptCount val="10"/>
                <c:pt idx="0">
                  <c:v>2019</c:v>
                </c:pt>
                <c:pt idx="1">
                  <c:v>2020</c:v>
                </c:pt>
                <c:pt idx="2">
                  <c:v>2021</c:v>
                </c:pt>
                <c:pt idx="3">
                  <c:v>2022</c:v>
                </c:pt>
                <c:pt idx="4">
                  <c:v>2023</c:v>
                </c:pt>
                <c:pt idx="5">
                  <c:v>2024</c:v>
                </c:pt>
                <c:pt idx="6">
                  <c:v>2025</c:v>
                </c:pt>
                <c:pt idx="7">
                  <c:v>2026</c:v>
                </c:pt>
                <c:pt idx="8">
                  <c:v>2027</c:v>
                </c:pt>
                <c:pt idx="9">
                  <c:v>2028</c:v>
                </c:pt>
              </c:strCache>
            </c:strRef>
          </c:cat>
          <c:val>
            <c:numRef>
              <c:f>'Data 2.4'!$C$6:$C$15</c:f>
              <c:numCache>
                <c:formatCode>_(* #,##0_);_(* \(#,##0\);_(* "-"??_);_(@_)</c:formatCode>
                <c:ptCount val="10"/>
                <c:pt idx="0">
                  <c:v>3691</c:v>
                </c:pt>
                <c:pt idx="1">
                  <c:v>3228</c:v>
                </c:pt>
                <c:pt idx="2">
                  <c:v>1918</c:v>
                </c:pt>
                <c:pt idx="3">
                  <c:v>2884</c:v>
                </c:pt>
                <c:pt idx="4">
                  <c:v>6569</c:v>
                </c:pt>
                <c:pt idx="5">
                  <c:v>8939</c:v>
                </c:pt>
                <c:pt idx="6">
                  <c:v>9224</c:v>
                </c:pt>
                <c:pt idx="7">
                  <c:v>9556</c:v>
                </c:pt>
                <c:pt idx="8">
                  <c:v>10445</c:v>
                </c:pt>
                <c:pt idx="9">
                  <c:v>11278</c:v>
                </c:pt>
              </c:numCache>
            </c:numRef>
          </c:val>
          <c:extLst>
            <c:ext xmlns:c16="http://schemas.microsoft.com/office/drawing/2014/chart" uri="{C3380CC4-5D6E-409C-BE32-E72D297353CC}">
              <c16:uniqueId val="{00000000-BFF7-4D69-95FA-0BAB5CB0DEE7}"/>
            </c:ext>
          </c:extLst>
        </c:ser>
        <c:dLbls>
          <c:showLegendKey val="0"/>
          <c:showVal val="0"/>
          <c:showCatName val="0"/>
          <c:showSerName val="0"/>
          <c:showPercent val="0"/>
          <c:showBubbleSize val="0"/>
        </c:dLbls>
        <c:gapWidth val="150"/>
        <c:axId val="753102016"/>
        <c:axId val="753095352"/>
        <c:extLst/>
      </c:barChart>
      <c:lineChart>
        <c:grouping val="standard"/>
        <c:varyColors val="0"/>
        <c:ser>
          <c:idx val="2"/>
          <c:order val="1"/>
          <c:tx>
            <c:strRef>
              <c:f>'Data 2.4'!$D$5</c:f>
              <c:strCache>
                <c:ptCount val="1"/>
                <c:pt idx="0">
                  <c:v>Core Crown finance costs as % of nominal GDP (RHS)</c:v>
                </c:pt>
              </c:strCache>
            </c:strRef>
          </c:tx>
          <c:spPr>
            <a:ln w="38100">
              <a:solidFill>
                <a:srgbClr val="3E403A"/>
              </a:solidFill>
            </a:ln>
          </c:spPr>
          <c:marker>
            <c:symbol val="none"/>
          </c:marker>
          <c:cat>
            <c:strRef>
              <c:f>'Data 2.4'!$B$6:$B$14</c:f>
              <c:strCache>
                <c:ptCount val="9"/>
                <c:pt idx="0">
                  <c:v>2019</c:v>
                </c:pt>
                <c:pt idx="1">
                  <c:v>2020</c:v>
                </c:pt>
                <c:pt idx="2">
                  <c:v>2021</c:v>
                </c:pt>
                <c:pt idx="3">
                  <c:v>2022</c:v>
                </c:pt>
                <c:pt idx="4">
                  <c:v>2023</c:v>
                </c:pt>
                <c:pt idx="5">
                  <c:v>2024</c:v>
                </c:pt>
                <c:pt idx="6">
                  <c:v>2025</c:v>
                </c:pt>
                <c:pt idx="7">
                  <c:v>2026</c:v>
                </c:pt>
                <c:pt idx="8">
                  <c:v>2027</c:v>
                </c:pt>
              </c:strCache>
            </c:strRef>
          </c:cat>
          <c:val>
            <c:numRef>
              <c:f>'Data 2.4'!$D$6:$D$15</c:f>
              <c:numCache>
                <c:formatCode>0.0</c:formatCode>
                <c:ptCount val="10"/>
                <c:pt idx="0">
                  <c:v>1.1900731583851634</c:v>
                </c:pt>
                <c:pt idx="1">
                  <c:v>1.017070911393841</c:v>
                </c:pt>
                <c:pt idx="2">
                  <c:v>0.55920160704862254</c:v>
                </c:pt>
                <c:pt idx="3">
                  <c:v>0.79256462259743532</c:v>
                </c:pt>
                <c:pt idx="4">
                  <c:v>1.6606709929897385</c:v>
                </c:pt>
                <c:pt idx="5">
                  <c:v>2.1640818261964219</c:v>
                </c:pt>
                <c:pt idx="6">
                  <c:v>2.1422888380980187</c:v>
                </c:pt>
                <c:pt idx="7">
                  <c:v>2.1025885458913494</c:v>
                </c:pt>
                <c:pt idx="8">
                  <c:v>2.1828582982559408</c:v>
                </c:pt>
                <c:pt idx="9">
                  <c:v>2.244471039593281</c:v>
                </c:pt>
              </c:numCache>
            </c:numRef>
          </c:val>
          <c:smooth val="0"/>
          <c:extLst xmlns:c15="http://schemas.microsoft.com/office/drawing/2012/chart">
            <c:ext xmlns:c16="http://schemas.microsoft.com/office/drawing/2014/chart" uri="{C3380CC4-5D6E-409C-BE32-E72D297353CC}">
              <c16:uniqueId val="{00000001-BFF7-4D69-95FA-0BAB5CB0DEE7}"/>
            </c:ext>
          </c:extLst>
        </c:ser>
        <c:dLbls>
          <c:showLegendKey val="0"/>
          <c:showVal val="0"/>
          <c:showCatName val="0"/>
          <c:showSerName val="0"/>
          <c:showPercent val="0"/>
          <c:showBubbleSize val="0"/>
        </c:dLbls>
        <c:marker val="1"/>
        <c:smooth val="0"/>
        <c:axId val="1003444816"/>
        <c:axId val="1003443176"/>
        <c:extLst/>
      </c:lineChart>
      <c:catAx>
        <c:axId val="753102016"/>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en-NZ" sz="1800"/>
                  <a:t>Year ending 30 June</a:t>
                </a:r>
              </a:p>
            </c:rich>
          </c:tx>
          <c:layout>
            <c:manualLayout>
              <c:xMode val="edge"/>
              <c:yMode val="edge"/>
              <c:x val="0.39479483849790104"/>
              <c:y val="0.87295770666445882"/>
            </c:manualLayout>
          </c:layout>
          <c:overlay val="0"/>
        </c:title>
        <c:numFmt formatCode="General" sourceLinked="1"/>
        <c:majorTickMark val="out"/>
        <c:minorTickMark val="none"/>
        <c:tickLblPos val="low"/>
        <c:spPr>
          <a:ln w="6350">
            <a:solidFill>
              <a:schemeClr val="tx1">
                <a:alpha val="95000"/>
              </a:schemeClr>
            </a:solidFill>
          </a:ln>
        </c:spPr>
        <c:txPr>
          <a:bodyPr rot="0" vert="horz"/>
          <a:lstStyle/>
          <a:p>
            <a:pPr>
              <a:defRPr sz="1800" b="0" i="0" u="none" strike="noStrike" baseline="0">
                <a:solidFill>
                  <a:srgbClr val="000000"/>
                </a:solidFill>
                <a:latin typeface="Arial"/>
                <a:ea typeface="Arial"/>
                <a:cs typeface="Arial"/>
              </a:defRPr>
            </a:pPr>
            <a:endParaRPr lang="en-US"/>
          </a:p>
        </c:txPr>
        <c:crossAx val="753095352"/>
        <c:crossesAt val="0"/>
        <c:auto val="1"/>
        <c:lblAlgn val="ctr"/>
        <c:lblOffset val="100"/>
        <c:tickMarkSkip val="1"/>
        <c:noMultiLvlLbl val="0"/>
      </c:catAx>
      <c:valAx>
        <c:axId val="753095352"/>
        <c:scaling>
          <c:orientation val="minMax"/>
        </c:scaling>
        <c:delete val="0"/>
        <c:axPos val="l"/>
        <c:majorGridlines>
          <c:spPr>
            <a:ln>
              <a:solidFill>
                <a:srgbClr val="7F7F7F"/>
              </a:solidFill>
            </a:ln>
          </c:spPr>
        </c:majorGridlines>
        <c:numFmt formatCode="#,##0" sourceLinked="0"/>
        <c:majorTickMark val="none"/>
        <c:minorTickMark val="none"/>
        <c:tickLblPos val="low"/>
        <c:spPr>
          <a:ln w="9525">
            <a:solidFill>
              <a:schemeClr val="tx1"/>
            </a:solidFill>
          </a:ln>
        </c:spPr>
        <c:txPr>
          <a:bodyPr rot="0" vert="horz"/>
          <a:lstStyle/>
          <a:p>
            <a:pPr>
              <a:defRPr sz="1800" b="0" i="0" u="none" strike="noStrike" baseline="0">
                <a:solidFill>
                  <a:srgbClr val="000000"/>
                </a:solidFill>
                <a:latin typeface="Arial"/>
                <a:ea typeface="Arial"/>
                <a:cs typeface="Arial"/>
              </a:defRPr>
            </a:pPr>
            <a:endParaRPr lang="en-US"/>
          </a:p>
        </c:txPr>
        <c:crossAx val="753102016"/>
        <c:crossesAt val="6"/>
        <c:crossBetween val="between"/>
        <c:minorUnit val="5"/>
        <c:dispUnits>
          <c:builtInUnit val="thousands"/>
        </c:dispUnits>
      </c:valAx>
      <c:valAx>
        <c:axId val="1003443176"/>
        <c:scaling>
          <c:orientation val="minMax"/>
          <c:max val="3"/>
        </c:scaling>
        <c:delete val="0"/>
        <c:axPos val="r"/>
        <c:numFmt formatCode="0.0" sourceLinked="1"/>
        <c:majorTickMark val="out"/>
        <c:minorTickMark val="none"/>
        <c:tickLblPos val="nextTo"/>
        <c:spPr>
          <a:ln>
            <a:noFill/>
          </a:ln>
        </c:spPr>
        <c:txPr>
          <a:bodyPr/>
          <a:lstStyle/>
          <a:p>
            <a:pPr>
              <a:defRPr sz="1800"/>
            </a:pPr>
            <a:endParaRPr lang="en-US"/>
          </a:p>
        </c:txPr>
        <c:crossAx val="1003444816"/>
        <c:crosses val="max"/>
        <c:crossBetween val="between"/>
      </c:valAx>
      <c:catAx>
        <c:axId val="1003444816"/>
        <c:scaling>
          <c:orientation val="minMax"/>
        </c:scaling>
        <c:delete val="1"/>
        <c:axPos val="b"/>
        <c:numFmt formatCode="General" sourceLinked="1"/>
        <c:majorTickMark val="out"/>
        <c:minorTickMark val="none"/>
        <c:tickLblPos val="nextTo"/>
        <c:crossAx val="1003443176"/>
        <c:crosses val="autoZero"/>
        <c:auto val="1"/>
        <c:lblAlgn val="ctr"/>
        <c:lblOffset val="100"/>
        <c:noMultiLvlLbl val="0"/>
      </c:catAx>
      <c:spPr>
        <a:noFill/>
        <a:ln w="25400">
          <a:noFill/>
        </a:ln>
      </c:spPr>
    </c:plotArea>
    <c:legend>
      <c:legendPos val="b"/>
      <c:layout>
        <c:manualLayout>
          <c:xMode val="edge"/>
          <c:yMode val="edge"/>
          <c:x val="2.9407741994681179E-2"/>
          <c:y val="0.91764675031579102"/>
          <c:w val="0.95759717771143305"/>
          <c:h val="6.9785925025188253E-2"/>
        </c:manualLayout>
      </c:layout>
      <c:overlay val="0"/>
      <c:txPr>
        <a:bodyPr/>
        <a:lstStyle/>
        <a:p>
          <a:pPr>
            <a:defRPr sz="1800"/>
          </a:pPr>
          <a:endParaRPr lang="en-US"/>
        </a:p>
      </c:txPr>
    </c:legend>
    <c:plotVisOnly val="1"/>
    <c:dispBlanksAs val="gap"/>
    <c:showDLblsOverMax val="0"/>
  </c:chart>
  <c:spPr>
    <a:solidFill>
      <a:sysClr val="window" lastClr="FFFFFF"/>
    </a:solidFill>
    <a:ln>
      <a:noFill/>
    </a:ln>
  </c:spPr>
  <c:txPr>
    <a:bodyPr/>
    <a:lstStyle/>
    <a:p>
      <a:pPr>
        <a:defRPr sz="2000" b="0" i="0" u="none" strike="noStrike" baseline="0">
          <a:solidFill>
            <a:srgbClr val="000000"/>
          </a:solidFill>
          <a:latin typeface="Arial"/>
          <a:ea typeface="Arial"/>
          <a:cs typeface="Arial"/>
        </a:defRPr>
      </a:pPr>
      <a:endParaRPr lang="en-US"/>
    </a:p>
  </c:txPr>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a:lstStyle/>
          <a:p>
            <a:pPr>
              <a:defRPr sz="1800"/>
            </a:pPr>
            <a:r>
              <a:rPr lang="en-NZ" sz="1800" b="1"/>
              <a:t>Year ending 30 June</a:t>
            </a:r>
          </a:p>
        </c:rich>
      </c:tx>
      <c:layout>
        <c:manualLayout>
          <c:xMode val="edge"/>
          <c:yMode val="edge"/>
          <c:x val="0.39595959351844628"/>
          <c:y val="0.88330342230622294"/>
        </c:manualLayout>
      </c:layout>
      <c:overlay val="1"/>
    </c:title>
    <c:autoTitleDeleted val="0"/>
    <c:plotArea>
      <c:layout>
        <c:manualLayout>
          <c:layoutTarget val="inner"/>
          <c:xMode val="edge"/>
          <c:yMode val="edge"/>
          <c:x val="6.9318904367723269E-2"/>
          <c:y val="7.604699643446039E-2"/>
          <c:w val="0.89935656504475414"/>
          <c:h val="0.73037584475168948"/>
        </c:manualLayout>
      </c:layout>
      <c:barChart>
        <c:barDir val="col"/>
        <c:grouping val="stacked"/>
        <c:varyColors val="0"/>
        <c:ser>
          <c:idx val="2"/>
          <c:order val="0"/>
          <c:tx>
            <c:strRef>
              <c:f>'Data 2.5'!$B$6</c:f>
              <c:strCache>
                <c:ptCount val="1"/>
                <c:pt idx="0">
                  <c:v>Budget 2025</c:v>
                </c:pt>
              </c:strCache>
            </c:strRef>
          </c:tx>
          <c:spPr>
            <a:solidFill>
              <a:srgbClr val="0083AC"/>
            </a:solidFill>
          </c:spPr>
          <c:invertIfNegative val="0"/>
          <c:dLbls>
            <c:spPr>
              <a:noFill/>
              <a:ln>
                <a:noFill/>
              </a:ln>
              <a:effectLst/>
            </c:spPr>
            <c:txPr>
              <a:bodyPr wrap="square" lIns="38100" tIns="19050" rIns="38100" bIns="19050" anchor="ctr">
                <a:spAutoFit/>
              </a:bodyPr>
              <a:lstStyle/>
              <a:p>
                <a:pPr>
                  <a:defRPr sz="1800">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'Data 2.5'!$C$5:$E$5</c:f>
              <c:numCache>
                <c:formatCode>General</c:formatCode>
                <c:ptCount val="3"/>
                <c:pt idx="0">
                  <c:v>2026</c:v>
                </c:pt>
                <c:pt idx="1">
                  <c:v>2027</c:v>
                </c:pt>
                <c:pt idx="2">
                  <c:v>2028</c:v>
                </c:pt>
              </c:numCache>
            </c:numRef>
          </c:cat>
          <c:val>
            <c:numRef>
              <c:f>'Data 2.5'!$C$6:$E$6</c:f>
              <c:numCache>
                <c:formatCode>0.0</c:formatCode>
                <c:ptCount val="3"/>
                <c:pt idx="0">
                  <c:v>2.4</c:v>
                </c:pt>
                <c:pt idx="1">
                  <c:v>2.4</c:v>
                </c:pt>
                <c:pt idx="2">
                  <c:v>2.4</c:v>
                </c:pt>
              </c:numCache>
            </c:numRef>
          </c:val>
          <c:extLst>
            <c:ext xmlns:c16="http://schemas.microsoft.com/office/drawing/2014/chart" uri="{C3380CC4-5D6E-409C-BE32-E72D297353CC}">
              <c16:uniqueId val="{00000000-A3DC-48F8-B11B-C9F31C62B5F4}"/>
            </c:ext>
          </c:extLst>
        </c:ser>
        <c:ser>
          <c:idx val="4"/>
          <c:order val="1"/>
          <c:tx>
            <c:strRef>
              <c:f>'Data 2.5'!$B$7</c:f>
              <c:strCache>
                <c:ptCount val="1"/>
                <c:pt idx="0">
                  <c:v>Budget 2026</c:v>
                </c:pt>
              </c:strCache>
            </c:strRef>
          </c:tx>
          <c:spPr>
            <a:solidFill>
              <a:srgbClr val="67A854"/>
            </a:solidFill>
          </c:spPr>
          <c:invertIfNegative val="0"/>
          <c:dLbls>
            <c:spPr>
              <a:noFill/>
              <a:ln>
                <a:noFill/>
              </a:ln>
              <a:effectLst/>
            </c:spPr>
            <c:txPr>
              <a:bodyPr wrap="square" lIns="38100" tIns="19050" rIns="38100" bIns="19050" anchor="ctr">
                <a:spAutoFit/>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'Data 2.5'!$C$5:$E$5</c:f>
              <c:numCache>
                <c:formatCode>General</c:formatCode>
                <c:ptCount val="3"/>
                <c:pt idx="0">
                  <c:v>2026</c:v>
                </c:pt>
                <c:pt idx="1">
                  <c:v>2027</c:v>
                </c:pt>
                <c:pt idx="2">
                  <c:v>2028</c:v>
                </c:pt>
              </c:numCache>
            </c:numRef>
          </c:cat>
          <c:val>
            <c:numRef>
              <c:f>'Data 2.5'!$C$7:$E$7</c:f>
              <c:numCache>
                <c:formatCode>0.0</c:formatCode>
                <c:ptCount val="3"/>
                <c:pt idx="1">
                  <c:v>2.4</c:v>
                </c:pt>
                <c:pt idx="2">
                  <c:v>2.4</c:v>
                </c:pt>
              </c:numCache>
            </c:numRef>
          </c:val>
          <c:extLst>
            <c:ext xmlns:c16="http://schemas.microsoft.com/office/drawing/2014/chart" uri="{C3380CC4-5D6E-409C-BE32-E72D297353CC}">
              <c16:uniqueId val="{00000001-A3DC-48F8-B11B-C9F31C62B5F4}"/>
            </c:ext>
          </c:extLst>
        </c:ser>
        <c:ser>
          <c:idx val="3"/>
          <c:order val="2"/>
          <c:tx>
            <c:strRef>
              <c:f>'Data 2.5'!$B$8</c:f>
              <c:strCache>
                <c:ptCount val="1"/>
                <c:pt idx="0">
                  <c:v>Budget 2027</c:v>
                </c:pt>
              </c:strCache>
            </c:strRef>
          </c:tx>
          <c:spPr>
            <a:solidFill>
              <a:schemeClr val="bg1">
                <a:lumMod val="65000"/>
              </a:schemeClr>
            </a:solidFill>
          </c:spPr>
          <c:invertIfNegative val="0"/>
          <c:dPt>
            <c:idx val="2"/>
            <c:invertIfNegative val="0"/>
            <c:bubble3D val="0"/>
            <c:extLst xmlns:c15="http://schemas.microsoft.com/office/drawing/2012/chart">
              <c:ext xmlns:c16="http://schemas.microsoft.com/office/drawing/2014/chart" uri="{C3380CC4-5D6E-409C-BE32-E72D297353CC}">
                <c16:uniqueId val="{00000002-A3DC-48F8-B11B-C9F31C62B5F4}"/>
              </c:ext>
            </c:extLst>
          </c:dPt>
          <c:dLbls>
            <c:dLbl>
              <c:idx val="2"/>
              <c:tx>
                <c:rich>
                  <a:bodyPr/>
                  <a:lstStyle/>
                  <a:p>
                    <a:fld id="{67E67E42-8A5E-410F-9566-132795D13FD2}" type="VALUE">
                      <a:rPr lang="en-US">
                        <a:solidFill>
                          <a:sysClr val="windowText" lastClr="000000"/>
                        </a:solidFill>
                      </a:rPr>
                      <a:pPr/>
                      <a:t>[VALUE]</a:t>
                    </a:fld>
                    <a:endParaRPr lang="en-NZ"/>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A3DC-48F8-B11B-C9F31C62B5F4}"/>
                </c:ext>
              </c:extLst>
            </c:dLbl>
            <c:spPr>
              <a:noFill/>
              <a:ln>
                <a:noFill/>
              </a:ln>
              <a:effectLst/>
            </c:spPr>
            <c:txPr>
              <a:bodyPr wrap="square" lIns="38100" tIns="19050" rIns="38100" bIns="19050" anchor="ctr">
                <a:spAutoFit/>
              </a:bodyPr>
              <a:lstStyle/>
              <a:p>
                <a:pPr>
                  <a:defRPr sz="1800">
                    <a:solidFill>
                      <a:schemeClr val="bg1"/>
                    </a:solidFill>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Ref>
              <c:f>'Data 2.5'!$C$5:$E$5</c:f>
              <c:numCache>
                <c:formatCode>General</c:formatCode>
                <c:ptCount val="3"/>
                <c:pt idx="0">
                  <c:v>2026</c:v>
                </c:pt>
                <c:pt idx="1">
                  <c:v>2027</c:v>
                </c:pt>
                <c:pt idx="2">
                  <c:v>2028</c:v>
                </c:pt>
              </c:numCache>
            </c:numRef>
          </c:cat>
          <c:val>
            <c:numRef>
              <c:f>'Data 2.5'!$C$8:$E$8</c:f>
              <c:numCache>
                <c:formatCode>0.00</c:formatCode>
                <c:ptCount val="3"/>
                <c:pt idx="2" formatCode="0.0">
                  <c:v>2.4</c:v>
                </c:pt>
              </c:numCache>
            </c:numRef>
          </c:val>
          <c:extLst xmlns:c15="http://schemas.microsoft.com/office/drawing/2012/chart">
            <c:ext xmlns:c16="http://schemas.microsoft.com/office/drawing/2014/chart" uri="{C3380CC4-5D6E-409C-BE32-E72D297353CC}">
              <c16:uniqueId val="{00000003-A3DC-48F8-B11B-C9F31C62B5F4}"/>
            </c:ext>
          </c:extLst>
        </c:ser>
        <c:ser>
          <c:idx val="0"/>
          <c:order val="3"/>
          <c:tx>
            <c:strRef>
              <c:f>'Data Fig 2.5'!#REF!</c:f>
              <c:strCache>
                <c:ptCount val="1"/>
                <c:pt idx="0">
                  <c:v>#REF!</c:v>
                </c:pt>
              </c:strCache>
              <c:extLst xmlns:c15="http://schemas.microsoft.com/office/drawing/2012/chart"/>
            </c:strRef>
          </c:tx>
          <c:spPr>
            <a:solidFill>
              <a:schemeClr val="accent6">
                <a:lumMod val="90000"/>
              </a:schemeClr>
            </a:solidFill>
          </c:spPr>
          <c:invertIfNegative val="0"/>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4-A3DC-48F8-B11B-C9F31C62B5F4}"/>
                </c:ext>
              </c:extLst>
            </c:dLbl>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numLit>
              <c:formatCode>General</c:formatCode>
              <c:ptCount val="3"/>
              <c:pt idx="0">
                <c:v>2026</c:v>
              </c:pt>
              <c:pt idx="1">
                <c:v>2027</c:v>
              </c:pt>
              <c:pt idx="2">
                <c:v>2028</c:v>
              </c:pt>
            </c:numLit>
          </c:cat>
          <c:val>
            <c:numRef>
              <c:f>'Data Fig 2.5'!#REF!</c:f>
              <c:extLst xmlns:c15="http://schemas.microsoft.com/office/drawing/2012/chart"/>
            </c:numRef>
          </c:val>
          <c:extLst xmlns:c15="http://schemas.microsoft.com/office/drawing/2012/chart">
            <c:ext xmlns:c16="http://schemas.microsoft.com/office/drawing/2014/chart" uri="{C3380CC4-5D6E-409C-BE32-E72D297353CC}">
              <c16:uniqueId val="{00000005-A3DC-48F8-B11B-C9F31C62B5F4}"/>
            </c:ext>
          </c:extLst>
        </c:ser>
        <c:dLbls>
          <c:showLegendKey val="0"/>
          <c:showVal val="0"/>
          <c:showCatName val="0"/>
          <c:showSerName val="0"/>
          <c:showPercent val="0"/>
          <c:showBubbleSize val="0"/>
        </c:dLbls>
        <c:gapWidth val="0"/>
        <c:overlap val="100"/>
        <c:axId val="528035088"/>
        <c:axId val="162701152"/>
        <c:extLst/>
      </c:barChart>
      <c:catAx>
        <c:axId val="528035088"/>
        <c:scaling>
          <c:orientation val="minMax"/>
        </c:scaling>
        <c:delete val="0"/>
        <c:axPos val="b"/>
        <c:numFmt formatCode="General" sourceLinked="1"/>
        <c:majorTickMark val="none"/>
        <c:minorTickMark val="none"/>
        <c:tickLblPos val="nextTo"/>
        <c:spPr>
          <a:noFill/>
        </c:spPr>
        <c:txPr>
          <a:bodyPr rot="0" vert="horz"/>
          <a:lstStyle/>
          <a:p>
            <a:pPr>
              <a:defRPr sz="1800"/>
            </a:pPr>
            <a:endParaRPr lang="en-US"/>
          </a:p>
        </c:txPr>
        <c:crossAx val="162701152"/>
        <c:crosses val="autoZero"/>
        <c:auto val="1"/>
        <c:lblAlgn val="ctr"/>
        <c:lblOffset val="100"/>
        <c:noMultiLvlLbl val="0"/>
      </c:catAx>
      <c:valAx>
        <c:axId val="162701152"/>
        <c:scaling>
          <c:orientation val="minMax"/>
        </c:scaling>
        <c:delete val="0"/>
        <c:axPos val="l"/>
        <c:majorGridlines/>
        <c:title>
          <c:tx>
            <c:rich>
              <a:bodyPr rot="0" vert="horz"/>
              <a:lstStyle/>
              <a:p>
                <a:pPr algn="ctr">
                  <a:defRPr sz="1800" b="1"/>
                </a:pPr>
                <a:r>
                  <a:rPr lang="en-NZ" sz="1800" b="1"/>
                  <a:t>$billions</a:t>
                </a:r>
              </a:p>
            </c:rich>
          </c:tx>
          <c:layout>
            <c:manualLayout>
              <c:xMode val="edge"/>
              <c:yMode val="edge"/>
              <c:x val="1.7759513324112221E-2"/>
              <c:y val="7.2583180677564935E-4"/>
            </c:manualLayout>
          </c:layout>
          <c:overlay val="0"/>
        </c:title>
        <c:numFmt formatCode="0" sourceLinked="0"/>
        <c:majorTickMark val="none"/>
        <c:minorTickMark val="none"/>
        <c:tickLblPos val="nextTo"/>
        <c:spPr>
          <a:ln>
            <a:noFill/>
          </a:ln>
        </c:spPr>
        <c:txPr>
          <a:bodyPr rot="0" vert="horz"/>
          <a:lstStyle/>
          <a:p>
            <a:pPr>
              <a:defRPr sz="1800"/>
            </a:pPr>
            <a:endParaRPr lang="en-US"/>
          </a:p>
        </c:txPr>
        <c:crossAx val="528035088"/>
        <c:crosses val="autoZero"/>
        <c:crossBetween val="between"/>
        <c:majorUnit val="3"/>
      </c:valAx>
    </c:plotArea>
    <c:legend>
      <c:legendPos val="b"/>
      <c:layout>
        <c:manualLayout>
          <c:xMode val="edge"/>
          <c:yMode val="edge"/>
          <c:x val="0.11219879674057973"/>
          <c:y val="0.94047937370798873"/>
          <c:w val="0.77910147805124674"/>
          <c:h val="3.620199727836855E-2"/>
        </c:manualLayout>
      </c:layout>
      <c:overlay val="0"/>
      <c:txPr>
        <a:bodyPr/>
        <a:lstStyle/>
        <a:p>
          <a:pPr>
            <a:defRPr sz="1800"/>
          </a:pPr>
          <a:endParaRPr lang="en-US"/>
        </a:p>
      </c:txPr>
    </c:legend>
    <c:plotVisOnly val="1"/>
    <c:dispBlanksAs val="gap"/>
    <c:showDLblsOverMax val="0"/>
  </c:chart>
  <c:spPr>
    <a:ln>
      <a:noFill/>
    </a:ln>
  </c:spPr>
  <c:txPr>
    <a:bodyPr/>
    <a:lstStyle/>
    <a:p>
      <a:pPr>
        <a:defRPr sz="1600" b="0" i="0" u="none" strike="noStrike" baseline="0">
          <a:solidFill>
            <a:srgbClr val="000000"/>
          </a:solidFill>
          <a:latin typeface="Arial" pitchFamily="34" charset="0"/>
          <a:ea typeface="Calibri"/>
          <a:cs typeface="Arial" pitchFamily="34" charset="0"/>
        </a:defRPr>
      </a:pPr>
      <a:endParaRPr lang="en-US"/>
    </a:p>
  </c:txPr>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629846038948728E-2"/>
          <c:y val="0.10833855799373042"/>
          <c:w val="0.83120549542362065"/>
          <c:h val="0.69313010638560468"/>
        </c:manualLayout>
      </c:layout>
      <c:barChart>
        <c:barDir val="col"/>
        <c:grouping val="clustered"/>
        <c:varyColors val="0"/>
        <c:ser>
          <c:idx val="1"/>
          <c:order val="0"/>
          <c:tx>
            <c:v>Total Crown operating balance</c:v>
          </c:tx>
          <c:spPr>
            <a:solidFill>
              <a:srgbClr val="0083AC"/>
            </a:solidFill>
            <a:ln w="28575">
              <a:noFill/>
            </a:ln>
          </c:spPr>
          <c:invertIfNegative val="0"/>
          <c:cat>
            <c:strRef>
              <c:f>'Data 2.6'!$B$6:$B$15</c:f>
              <c:strCache>
                <c:ptCount val="10"/>
                <c:pt idx="0">
                  <c:v>2019</c:v>
                </c:pt>
                <c:pt idx="1">
                  <c:v>2020</c:v>
                </c:pt>
                <c:pt idx="2">
                  <c:v>2021</c:v>
                </c:pt>
                <c:pt idx="3">
                  <c:v>2022</c:v>
                </c:pt>
                <c:pt idx="4">
                  <c:v>2023</c:v>
                </c:pt>
                <c:pt idx="5">
                  <c:v>2024</c:v>
                </c:pt>
                <c:pt idx="6">
                  <c:v>2025</c:v>
                </c:pt>
                <c:pt idx="7">
                  <c:v>2026</c:v>
                </c:pt>
                <c:pt idx="8">
                  <c:v>2027</c:v>
                </c:pt>
                <c:pt idx="9">
                  <c:v>2028</c:v>
                </c:pt>
              </c:strCache>
            </c:strRef>
          </c:cat>
          <c:val>
            <c:numRef>
              <c:f>'Data 2.6'!$C$6:$C$15</c:f>
              <c:numCache>
                <c:formatCode>_(* #,##0_);_(* \(#,##0\);_(* "-"??_);_(@_)</c:formatCode>
                <c:ptCount val="10"/>
                <c:pt idx="0">
                  <c:v>389</c:v>
                </c:pt>
                <c:pt idx="1">
                  <c:v>-30040</c:v>
                </c:pt>
                <c:pt idx="2">
                  <c:v>16159</c:v>
                </c:pt>
                <c:pt idx="3">
                  <c:v>-16932</c:v>
                </c:pt>
                <c:pt idx="4">
                  <c:v>5321</c:v>
                </c:pt>
                <c:pt idx="5">
                  <c:v>-2988</c:v>
                </c:pt>
                <c:pt idx="6">
                  <c:v>-7147</c:v>
                </c:pt>
                <c:pt idx="7">
                  <c:v>-1925</c:v>
                </c:pt>
                <c:pt idx="8">
                  <c:v>3967</c:v>
                </c:pt>
                <c:pt idx="9">
                  <c:v>9096</c:v>
                </c:pt>
              </c:numCache>
            </c:numRef>
          </c:val>
          <c:extLst>
            <c:ext xmlns:c16="http://schemas.microsoft.com/office/drawing/2014/chart" uri="{C3380CC4-5D6E-409C-BE32-E72D297353CC}">
              <c16:uniqueId val="{00000000-22DC-41CF-87F8-7E53F18D0597}"/>
            </c:ext>
          </c:extLst>
        </c:ser>
        <c:dLbls>
          <c:showLegendKey val="0"/>
          <c:showVal val="0"/>
          <c:showCatName val="0"/>
          <c:showSerName val="0"/>
          <c:showPercent val="0"/>
          <c:showBubbleSize val="0"/>
        </c:dLbls>
        <c:gapWidth val="150"/>
        <c:axId val="753102016"/>
        <c:axId val="753095352"/>
        <c:extLst/>
      </c:barChart>
      <c:lineChart>
        <c:grouping val="standard"/>
        <c:varyColors val="0"/>
        <c:dLbls>
          <c:showLegendKey val="0"/>
          <c:showVal val="0"/>
          <c:showCatName val="0"/>
          <c:showSerName val="0"/>
          <c:showPercent val="0"/>
          <c:showBubbleSize val="0"/>
        </c:dLbls>
        <c:marker val="1"/>
        <c:smooth val="0"/>
        <c:axId val="753102016"/>
        <c:axId val="753095352"/>
        <c:extLst>
          <c:ext xmlns:c15="http://schemas.microsoft.com/office/drawing/2012/chart" uri="{02D57815-91ED-43cb-92C2-25804820EDAC}">
            <c15:filteredLineSeries>
              <c15:ser>
                <c:idx val="2"/>
                <c:order val="1"/>
                <c:tx>
                  <c:strRef>
                    <c:extLst>
                      <c:ext uri="{02D57815-91ED-43cb-92C2-25804820EDAC}">
                        <c15:formulaRef>
                          <c15:sqref>'Data 2.6'!$F$5</c15:sqref>
                        </c15:formulaRef>
                      </c:ext>
                    </c:extLst>
                    <c:strCache>
                      <c:ptCount val="1"/>
                    </c:strCache>
                  </c:strRef>
                </c:tx>
                <c:spPr>
                  <a:ln w="38100">
                    <a:solidFill>
                      <a:srgbClr val="3E403A"/>
                    </a:solidFill>
                  </a:ln>
                </c:spPr>
                <c:marker>
                  <c:symbol val="none"/>
                </c:marker>
                <c:val>
                  <c:numRef>
                    <c:extLst>
                      <c:ext uri="{02D57815-91ED-43cb-92C2-25804820EDAC}">
                        <c15:formulaRef>
                          <c15:sqref>'Data 2.6'!$F$6:$F$14</c15:sqref>
                        </c15:formulaRef>
                      </c:ext>
                    </c:extLst>
                    <c:numCache>
                      <c:formatCode>General</c:formatCode>
                      <c:ptCount val="9"/>
                    </c:numCache>
                  </c:numRef>
                </c:val>
                <c:smooth val="0"/>
                <c:extLst>
                  <c:ext xmlns:c16="http://schemas.microsoft.com/office/drawing/2014/chart" uri="{C3380CC4-5D6E-409C-BE32-E72D297353CC}">
                    <c16:uniqueId val="{00000001-22DC-41CF-87F8-7E53F18D0597}"/>
                  </c:ext>
                </c:extLst>
              </c15:ser>
            </c15:filteredLineSeries>
          </c:ext>
        </c:extLst>
      </c:lineChart>
      <c:catAx>
        <c:axId val="753102016"/>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en-NZ" sz="1800"/>
                  <a:t>Year ending 30 June</a:t>
                </a:r>
              </a:p>
            </c:rich>
          </c:tx>
          <c:layout>
            <c:manualLayout>
              <c:xMode val="edge"/>
              <c:yMode val="edge"/>
              <c:x val="0.39021102316997358"/>
              <c:y val="0.9107349727413615"/>
            </c:manualLayout>
          </c:layout>
          <c:overlay val="0"/>
        </c:title>
        <c:numFmt formatCode="General" sourceLinked="1"/>
        <c:majorTickMark val="out"/>
        <c:minorTickMark val="none"/>
        <c:tickLblPos val="low"/>
        <c:spPr>
          <a:ln w="6350">
            <a:solidFill>
              <a:schemeClr val="tx1">
                <a:alpha val="95000"/>
              </a:schemeClr>
            </a:solidFill>
          </a:ln>
        </c:spPr>
        <c:txPr>
          <a:bodyPr rot="0" vert="horz"/>
          <a:lstStyle/>
          <a:p>
            <a:pPr>
              <a:defRPr sz="1800" b="0" i="0" u="none" strike="noStrike" baseline="0">
                <a:solidFill>
                  <a:srgbClr val="000000"/>
                </a:solidFill>
                <a:latin typeface="Arial"/>
                <a:ea typeface="Arial"/>
                <a:cs typeface="Arial"/>
              </a:defRPr>
            </a:pPr>
            <a:endParaRPr lang="en-US"/>
          </a:p>
        </c:txPr>
        <c:crossAx val="753095352"/>
        <c:crossesAt val="0"/>
        <c:auto val="1"/>
        <c:lblAlgn val="ctr"/>
        <c:lblOffset val="0"/>
        <c:tickLblSkip val="1"/>
        <c:tickMarkSkip val="1"/>
        <c:noMultiLvlLbl val="0"/>
      </c:catAx>
      <c:valAx>
        <c:axId val="753095352"/>
        <c:scaling>
          <c:orientation val="minMax"/>
        </c:scaling>
        <c:delete val="0"/>
        <c:axPos val="l"/>
        <c:majorGridlines>
          <c:spPr>
            <a:ln>
              <a:solidFill>
                <a:srgbClr val="7F7F7F"/>
              </a:solidFill>
            </a:ln>
          </c:spPr>
        </c:majorGridlines>
        <c:numFmt formatCode="#,##0" sourceLinked="0"/>
        <c:majorTickMark val="none"/>
        <c:minorTickMark val="none"/>
        <c:tickLblPos val="low"/>
        <c:spPr>
          <a:ln w="9525">
            <a:solidFill>
              <a:schemeClr val="tx1"/>
            </a:solidFill>
          </a:ln>
        </c:spPr>
        <c:txPr>
          <a:bodyPr rot="0" vert="horz"/>
          <a:lstStyle/>
          <a:p>
            <a:pPr>
              <a:defRPr sz="1800" b="0" i="0" u="none" strike="noStrike" baseline="0">
                <a:solidFill>
                  <a:srgbClr val="000000"/>
                </a:solidFill>
                <a:latin typeface="Arial"/>
                <a:ea typeface="Arial"/>
                <a:cs typeface="Arial"/>
              </a:defRPr>
            </a:pPr>
            <a:endParaRPr lang="en-US"/>
          </a:p>
        </c:txPr>
        <c:crossAx val="753102016"/>
        <c:crossesAt val="6"/>
        <c:crossBetween val="between"/>
        <c:majorUnit val="5000"/>
        <c:minorUnit val="5"/>
        <c:dispUnits>
          <c:builtInUnit val="thousands"/>
        </c:dispUnits>
      </c:valAx>
      <c:spPr>
        <a:noFill/>
        <a:ln w="25400">
          <a:noFill/>
        </a:ln>
      </c:spPr>
    </c:plotArea>
    <c:plotVisOnly val="1"/>
    <c:dispBlanksAs val="gap"/>
    <c:showDLblsOverMax val="0"/>
  </c:chart>
  <c:spPr>
    <a:solidFill>
      <a:sysClr val="window" lastClr="FFFFFF"/>
    </a:solidFill>
    <a:ln>
      <a:noFill/>
    </a:ln>
  </c:spPr>
  <c:txPr>
    <a:bodyPr/>
    <a:lstStyle/>
    <a:p>
      <a:pPr>
        <a:defRPr sz="2000" b="0" i="0" u="none" strike="noStrike" baseline="0">
          <a:solidFill>
            <a:srgbClr val="000000"/>
          </a:solidFill>
          <a:latin typeface="Arial"/>
          <a:ea typeface="Arial"/>
          <a:cs typeface="Arial"/>
        </a:defRPr>
      </a:pPr>
      <a:endParaRPr lang="en-US"/>
    </a:p>
  </c:txPr>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848903203434541E-2"/>
          <c:y val="8.6109060044150768E-2"/>
          <c:w val="0.92860273340824062"/>
          <c:h val="0.7314369562072458"/>
        </c:manualLayout>
      </c:layout>
      <c:barChart>
        <c:barDir val="col"/>
        <c:grouping val="stacked"/>
        <c:varyColors val="0"/>
        <c:ser>
          <c:idx val="1"/>
          <c:order val="0"/>
          <c:tx>
            <c:strRef>
              <c:f>'Data 2.7'!$E$6</c:f>
              <c:strCache>
                <c:ptCount val="1"/>
                <c:pt idx="0">
                  <c:v>SOEs</c:v>
                </c:pt>
              </c:strCache>
            </c:strRef>
          </c:tx>
          <c:spPr>
            <a:solidFill>
              <a:srgbClr val="A9A7A5"/>
            </a:solidFill>
          </c:spPr>
          <c:invertIfNegative val="0"/>
          <c:cat>
            <c:strRef>
              <c:f>'Data 2.7'!$B$7:$B$21</c:f>
              <c:strCach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strCache>
            </c:strRef>
          </c:cat>
          <c:val>
            <c:numRef>
              <c:f>'Data 2.7'!$E$7:$E$21</c:f>
              <c:numCache>
                <c:formatCode>0.0</c:formatCode>
                <c:ptCount val="15"/>
                <c:pt idx="0">
                  <c:v>0.4</c:v>
                </c:pt>
                <c:pt idx="1">
                  <c:v>0.6</c:v>
                </c:pt>
                <c:pt idx="2">
                  <c:v>0.7</c:v>
                </c:pt>
                <c:pt idx="3">
                  <c:v>0.5</c:v>
                </c:pt>
                <c:pt idx="4">
                  <c:v>0.7</c:v>
                </c:pt>
                <c:pt idx="5">
                  <c:v>3.1949999999999998</c:v>
                </c:pt>
                <c:pt idx="6">
                  <c:v>-0.9</c:v>
                </c:pt>
                <c:pt idx="7" formatCode="0.000">
                  <c:v>-6.9000000000000006E-2</c:v>
                </c:pt>
                <c:pt idx="8">
                  <c:v>1.2889999999999999</c:v>
                </c:pt>
                <c:pt idx="9">
                  <c:v>1.2769999999999999</c:v>
                </c:pt>
                <c:pt idx="10">
                  <c:v>0.50700000000000001</c:v>
                </c:pt>
                <c:pt idx="11">
                  <c:v>0.66</c:v>
                </c:pt>
                <c:pt idx="12">
                  <c:v>0.79400000000000004</c:v>
                </c:pt>
                <c:pt idx="13">
                  <c:v>0.33700000000000002</c:v>
                </c:pt>
                <c:pt idx="14">
                  <c:v>0.40500000000000003</c:v>
                </c:pt>
              </c:numCache>
            </c:numRef>
          </c:val>
          <c:extLst>
            <c:ext xmlns:c16="http://schemas.microsoft.com/office/drawing/2014/chart" uri="{C3380CC4-5D6E-409C-BE32-E72D297353CC}">
              <c16:uniqueId val="{00000000-D2B4-4956-A714-1DCDC86B576E}"/>
            </c:ext>
          </c:extLst>
        </c:ser>
        <c:ser>
          <c:idx val="2"/>
          <c:order val="1"/>
          <c:tx>
            <c:strRef>
              <c:f>'Data 2.7'!$D$6</c:f>
              <c:strCache>
                <c:ptCount val="1"/>
                <c:pt idx="0">
                  <c:v>Crown entities</c:v>
                </c:pt>
              </c:strCache>
            </c:strRef>
          </c:tx>
          <c:spPr>
            <a:solidFill>
              <a:srgbClr val="67A854"/>
            </a:solidFill>
          </c:spPr>
          <c:invertIfNegative val="0"/>
          <c:cat>
            <c:strRef>
              <c:f>'Data 2.7'!$B$7:$B$21</c:f>
              <c:strCach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strCache>
            </c:strRef>
          </c:cat>
          <c:val>
            <c:numRef>
              <c:f>'Data 2.7'!$D$7:$D$21</c:f>
              <c:numCache>
                <c:formatCode>0.0</c:formatCode>
                <c:ptCount val="15"/>
                <c:pt idx="0">
                  <c:v>1.5</c:v>
                </c:pt>
                <c:pt idx="1">
                  <c:v>0.7</c:v>
                </c:pt>
                <c:pt idx="2">
                  <c:v>-0.3</c:v>
                </c:pt>
                <c:pt idx="3">
                  <c:v>-1.1000000000000001</c:v>
                </c:pt>
                <c:pt idx="4">
                  <c:v>-0.76500000000000001</c:v>
                </c:pt>
                <c:pt idx="5">
                  <c:v>-1.4550000000000001</c:v>
                </c:pt>
                <c:pt idx="6">
                  <c:v>-4.0999999999999996</c:v>
                </c:pt>
                <c:pt idx="7" formatCode="0.000">
                  <c:v>-2.137</c:v>
                </c:pt>
                <c:pt idx="8">
                  <c:v>-2.1</c:v>
                </c:pt>
                <c:pt idx="9">
                  <c:v>-4.7359999999999998</c:v>
                </c:pt>
                <c:pt idx="10">
                  <c:v>-4.7629999999999999</c:v>
                </c:pt>
                <c:pt idx="11">
                  <c:v>-5.3109999999999999</c:v>
                </c:pt>
                <c:pt idx="12">
                  <c:v>-4.9169999999999998</c:v>
                </c:pt>
                <c:pt idx="13">
                  <c:v>-4.532</c:v>
                </c:pt>
                <c:pt idx="14">
                  <c:v>-3.327</c:v>
                </c:pt>
              </c:numCache>
            </c:numRef>
          </c:val>
          <c:extLst>
            <c:ext xmlns:c16="http://schemas.microsoft.com/office/drawing/2014/chart" uri="{C3380CC4-5D6E-409C-BE32-E72D297353CC}">
              <c16:uniqueId val="{00000001-D2B4-4956-A714-1DCDC86B576E}"/>
            </c:ext>
          </c:extLst>
        </c:ser>
        <c:ser>
          <c:idx val="3"/>
          <c:order val="2"/>
          <c:tx>
            <c:strRef>
              <c:f>'Data 2.7'!$C$6</c:f>
              <c:strCache>
                <c:ptCount val="1"/>
                <c:pt idx="0">
                  <c:v>Core Crown</c:v>
                </c:pt>
              </c:strCache>
            </c:strRef>
          </c:tx>
          <c:spPr>
            <a:solidFill>
              <a:srgbClr val="0083AC"/>
            </a:solidFill>
          </c:spPr>
          <c:invertIfNegative val="0"/>
          <c:cat>
            <c:strRef>
              <c:f>'Data 2.7'!$B$7:$B$21</c:f>
              <c:strCach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strCache>
            </c:strRef>
          </c:cat>
          <c:val>
            <c:numRef>
              <c:f>'Data 2.7'!$C$7:$C$21</c:f>
              <c:numCache>
                <c:formatCode>0.0</c:formatCode>
                <c:ptCount val="15"/>
                <c:pt idx="0">
                  <c:v>-4.0999999999999996</c:v>
                </c:pt>
                <c:pt idx="1">
                  <c:v>-0.2</c:v>
                </c:pt>
                <c:pt idx="2">
                  <c:v>2.2000000000000002</c:v>
                </c:pt>
                <c:pt idx="3">
                  <c:v>5.4</c:v>
                </c:pt>
                <c:pt idx="4">
                  <c:v>6.2</c:v>
                </c:pt>
                <c:pt idx="5" formatCode="0.000">
                  <c:v>6.5149999999999997</c:v>
                </c:pt>
                <c:pt idx="6">
                  <c:v>-16.899999999999999</c:v>
                </c:pt>
                <c:pt idx="7" formatCode="0.000">
                  <c:v>-2.7959999999999998</c:v>
                </c:pt>
                <c:pt idx="8">
                  <c:v>-8.1259999999999994</c:v>
                </c:pt>
                <c:pt idx="9">
                  <c:v>-4.1760000000000002</c:v>
                </c:pt>
                <c:pt idx="10">
                  <c:v>-5.95</c:v>
                </c:pt>
                <c:pt idx="11">
                  <c:v>-7.891</c:v>
                </c:pt>
                <c:pt idx="12">
                  <c:v>-3.45</c:v>
                </c:pt>
                <c:pt idx="13">
                  <c:v>1.9690000000000001</c:v>
                </c:pt>
                <c:pt idx="14">
                  <c:v>5.3170000000000002</c:v>
                </c:pt>
              </c:numCache>
            </c:numRef>
          </c:val>
          <c:extLst>
            <c:ext xmlns:c16="http://schemas.microsoft.com/office/drawing/2014/chart" uri="{C3380CC4-5D6E-409C-BE32-E72D297353CC}">
              <c16:uniqueId val="{00000002-D2B4-4956-A714-1DCDC86B576E}"/>
            </c:ext>
          </c:extLst>
        </c:ser>
        <c:dLbls>
          <c:showLegendKey val="0"/>
          <c:showVal val="0"/>
          <c:showCatName val="0"/>
          <c:showSerName val="0"/>
          <c:showPercent val="0"/>
          <c:showBubbleSize val="0"/>
        </c:dLbls>
        <c:gapWidth val="150"/>
        <c:overlap val="100"/>
        <c:axId val="753104760"/>
        <c:axId val="753099272"/>
      </c:barChart>
      <c:lineChart>
        <c:grouping val="standard"/>
        <c:varyColors val="0"/>
        <c:ser>
          <c:idx val="0"/>
          <c:order val="3"/>
          <c:tx>
            <c:strRef>
              <c:f>'Data 2.7'!$G$6</c:f>
              <c:strCache>
                <c:ptCount val="1"/>
                <c:pt idx="0">
                  <c:v>OBEGAL (after inter-segment eliminations)</c:v>
                </c:pt>
              </c:strCache>
            </c:strRef>
          </c:tx>
          <c:spPr>
            <a:ln w="38100" cap="flat" cmpd="sng" algn="ctr">
              <a:solidFill>
                <a:srgbClr val="3E403A"/>
              </a:solidFill>
              <a:prstDash val="solid"/>
            </a:ln>
            <a:effectLst/>
          </c:spPr>
          <c:marker>
            <c:symbol val="none"/>
          </c:marker>
          <c:cat>
            <c:strRef>
              <c:f>'Data 2.7'!$B$7:$B$19</c:f>
              <c:strCach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strCache>
            </c:strRef>
          </c:cat>
          <c:val>
            <c:numRef>
              <c:f>'Data 2.7'!$G$7:$G$21</c:f>
              <c:numCache>
                <c:formatCode>0.0</c:formatCode>
                <c:ptCount val="15"/>
                <c:pt idx="0">
                  <c:v>-2.802</c:v>
                </c:pt>
                <c:pt idx="1">
                  <c:v>0.41399999999999998</c:v>
                </c:pt>
                <c:pt idx="2">
                  <c:v>1.831</c:v>
                </c:pt>
                <c:pt idx="3">
                  <c:v>4.069</c:v>
                </c:pt>
                <c:pt idx="4">
                  <c:v>5.5339999999999998</c:v>
                </c:pt>
                <c:pt idx="5">
                  <c:v>7.4290000000000003</c:v>
                </c:pt>
                <c:pt idx="6">
                  <c:v>-23.056999999999999</c:v>
                </c:pt>
                <c:pt idx="7">
                  <c:v>-4.5599999999999996</c:v>
                </c:pt>
                <c:pt idx="8">
                  <c:v>-9.6910000000000007</c:v>
                </c:pt>
                <c:pt idx="9">
                  <c:v>-9.4459999999999997</c:v>
                </c:pt>
                <c:pt idx="10">
                  <c:v>-11.074</c:v>
                </c:pt>
                <c:pt idx="11">
                  <c:v>-13.372</c:v>
                </c:pt>
                <c:pt idx="12">
                  <c:v>-8.5020000000000007</c:v>
                </c:pt>
                <c:pt idx="13">
                  <c:v>-3.1040000000000001</c:v>
                </c:pt>
                <c:pt idx="14">
                  <c:v>1.4710000000000001</c:v>
                </c:pt>
              </c:numCache>
            </c:numRef>
          </c:val>
          <c:smooth val="0"/>
          <c:extLst>
            <c:ext xmlns:c16="http://schemas.microsoft.com/office/drawing/2014/chart" uri="{C3380CC4-5D6E-409C-BE32-E72D297353CC}">
              <c16:uniqueId val="{00000003-D2B4-4956-A714-1DCDC86B576E}"/>
            </c:ext>
          </c:extLst>
        </c:ser>
        <c:dLbls>
          <c:showLegendKey val="0"/>
          <c:showVal val="0"/>
          <c:showCatName val="0"/>
          <c:showSerName val="0"/>
          <c:showPercent val="0"/>
          <c:showBubbleSize val="0"/>
        </c:dLbls>
        <c:marker val="1"/>
        <c:smooth val="0"/>
        <c:axId val="753110248"/>
        <c:axId val="753105152"/>
      </c:lineChart>
      <c:catAx>
        <c:axId val="753104760"/>
        <c:scaling>
          <c:orientation val="minMax"/>
        </c:scaling>
        <c:delete val="0"/>
        <c:axPos val="b"/>
        <c:title>
          <c:tx>
            <c:rich>
              <a:bodyPr/>
              <a:lstStyle/>
              <a:p>
                <a:pPr>
                  <a:defRPr/>
                </a:pPr>
                <a:r>
                  <a:rPr lang="en-US"/>
                  <a:t>Year ending 30 June</a:t>
                </a:r>
              </a:p>
            </c:rich>
          </c:tx>
          <c:layout>
            <c:manualLayout>
              <c:xMode val="edge"/>
              <c:yMode val="edge"/>
              <c:x val="0.40100393628453918"/>
              <c:y val="0.89211465031198012"/>
            </c:manualLayout>
          </c:layout>
          <c:overlay val="0"/>
        </c:title>
        <c:numFmt formatCode="General" sourceLinked="1"/>
        <c:majorTickMark val="out"/>
        <c:minorTickMark val="none"/>
        <c:tickLblPos val="low"/>
        <c:spPr>
          <a:ln>
            <a:solidFill>
              <a:schemeClr val="tx1">
                <a:lumMod val="90000"/>
                <a:lumOff val="10000"/>
              </a:schemeClr>
            </a:solidFill>
          </a:ln>
        </c:spPr>
        <c:crossAx val="753099272"/>
        <c:crosses val="autoZero"/>
        <c:auto val="1"/>
        <c:lblAlgn val="ctr"/>
        <c:lblOffset val="100"/>
        <c:tickLblSkip val="2"/>
        <c:tickMarkSkip val="2"/>
        <c:noMultiLvlLbl val="0"/>
      </c:catAx>
      <c:valAx>
        <c:axId val="753099272"/>
        <c:scaling>
          <c:orientation val="minMax"/>
          <c:max val="15"/>
        </c:scaling>
        <c:delete val="0"/>
        <c:axPos val="l"/>
        <c:majorGridlines/>
        <c:numFmt formatCode="0" sourceLinked="0"/>
        <c:majorTickMark val="none"/>
        <c:minorTickMark val="none"/>
        <c:tickLblPos val="low"/>
        <c:spPr>
          <a:ln>
            <a:solidFill>
              <a:sysClr val="windowText" lastClr="000000"/>
            </a:solidFill>
          </a:ln>
        </c:spPr>
        <c:crossAx val="753104760"/>
        <c:crossesAt val="11"/>
        <c:crossBetween val="between"/>
      </c:valAx>
      <c:valAx>
        <c:axId val="753105152"/>
        <c:scaling>
          <c:orientation val="minMax"/>
          <c:max val="6"/>
          <c:min val="-12"/>
        </c:scaling>
        <c:delete val="1"/>
        <c:axPos val="r"/>
        <c:numFmt formatCode="General" sourceLinked="0"/>
        <c:majorTickMark val="out"/>
        <c:minorTickMark val="none"/>
        <c:tickLblPos val="none"/>
        <c:crossAx val="753110248"/>
        <c:crosses val="max"/>
        <c:crossBetween val="between"/>
      </c:valAx>
      <c:catAx>
        <c:axId val="753110248"/>
        <c:scaling>
          <c:orientation val="minMax"/>
        </c:scaling>
        <c:delete val="1"/>
        <c:axPos val="b"/>
        <c:numFmt formatCode="General" sourceLinked="1"/>
        <c:majorTickMark val="out"/>
        <c:minorTickMark val="none"/>
        <c:tickLblPos val="none"/>
        <c:crossAx val="753105152"/>
        <c:crosses val="autoZero"/>
        <c:auto val="1"/>
        <c:lblAlgn val="ctr"/>
        <c:lblOffset val="100"/>
        <c:noMultiLvlLbl val="0"/>
      </c:catAx>
    </c:plotArea>
    <c:legend>
      <c:legendPos val="r"/>
      <c:layout>
        <c:manualLayout>
          <c:xMode val="edge"/>
          <c:yMode val="edge"/>
          <c:x val="1.4718840656473572E-2"/>
          <c:y val="0.94602502011099165"/>
          <c:w val="0.96876844618862423"/>
          <c:h val="5.3974979889015083E-2"/>
        </c:manualLayout>
      </c:layout>
      <c:overlay val="0"/>
      <c:txPr>
        <a:bodyPr/>
        <a:lstStyle/>
        <a:p>
          <a:pPr>
            <a:defRPr sz="1700"/>
          </a:pPr>
          <a:endParaRPr lang="en-US"/>
        </a:p>
      </c:txPr>
    </c:legend>
    <c:plotVisOnly val="1"/>
    <c:dispBlanksAs val="gap"/>
    <c:showDLblsOverMax val="0"/>
  </c:chart>
  <c:spPr>
    <a:noFill/>
    <a:ln>
      <a:noFill/>
    </a:ln>
  </c:spPr>
  <c:txPr>
    <a:bodyPr/>
    <a:lstStyle/>
    <a:p>
      <a:pPr>
        <a:defRPr sz="1800">
          <a:latin typeface="Arial" pitchFamily="34" charset="0"/>
          <a:cs typeface="Arial" pitchFamily="34" charset="0"/>
        </a:defRPr>
      </a:pPr>
      <a:endParaRPr lang="en-US"/>
    </a:p>
  </c:txPr>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1" i="0" u="none" strike="noStrike" kern="1200" spc="0" baseline="0">
                <a:solidFill>
                  <a:schemeClr val="tx1"/>
                </a:solidFill>
                <a:latin typeface="+mn-lt"/>
                <a:ea typeface="+mn-ea"/>
                <a:cs typeface="+mn-cs"/>
              </a:defRPr>
            </a:pPr>
            <a:r>
              <a:rPr lang="en-NZ" sz="1800" b="1">
                <a:latin typeface="Arial" panose="020B0604020202020204" pitchFamily="34" charset="0"/>
                <a:cs typeface="Arial" panose="020B0604020202020204" pitchFamily="34" charset="0"/>
              </a:rPr>
              <a:t>% growth</a:t>
            </a:r>
          </a:p>
        </c:rich>
      </c:tx>
      <c:layout>
        <c:manualLayout>
          <c:xMode val="edge"/>
          <c:yMode val="edge"/>
          <c:x val="0"/>
          <c:y val="3.2274326694330675E-2"/>
        </c:manualLayout>
      </c:layout>
      <c:overlay val="0"/>
      <c:spPr>
        <a:noFill/>
        <a:ln>
          <a:noFill/>
        </a:ln>
        <a:effectLst/>
      </c:spPr>
      <c:txPr>
        <a:bodyPr rot="0" spcFirstLastPara="1" vertOverflow="ellipsis" vert="horz" wrap="square" anchor="ctr" anchorCtr="1"/>
        <a:lstStyle/>
        <a:p>
          <a:pPr>
            <a:defRPr lang="en-US" sz="12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8.1138334551842883E-2"/>
          <c:y val="0.12957396041886018"/>
          <c:w val="0.88402488667480628"/>
          <c:h val="0.61967217676584974"/>
        </c:manualLayout>
      </c:layout>
      <c:lineChart>
        <c:grouping val="standard"/>
        <c:varyColors val="0"/>
        <c:ser>
          <c:idx val="0"/>
          <c:order val="0"/>
          <c:tx>
            <c:v>Core Crown revenue</c:v>
          </c:tx>
          <c:spPr>
            <a:ln w="28575" cap="rnd">
              <a:solidFill>
                <a:srgbClr val="0083AC"/>
              </a:solidFill>
              <a:round/>
            </a:ln>
            <a:effectLst/>
          </c:spPr>
          <c:marker>
            <c:symbol val="none"/>
          </c:marker>
          <c:cat>
            <c:strRef>
              <c:f>'Data 2.8'!$B$6:$B$11</c:f>
              <c:strCache>
                <c:ptCount val="6"/>
                <c:pt idx="0">
                  <c:v>2023</c:v>
                </c:pt>
                <c:pt idx="1">
                  <c:v>2024</c:v>
                </c:pt>
                <c:pt idx="2">
                  <c:v>2025</c:v>
                </c:pt>
                <c:pt idx="3">
                  <c:v>2026</c:v>
                </c:pt>
                <c:pt idx="4">
                  <c:v>2027</c:v>
                </c:pt>
                <c:pt idx="5">
                  <c:v>2028</c:v>
                </c:pt>
              </c:strCache>
            </c:strRef>
          </c:cat>
          <c:val>
            <c:numRef>
              <c:f>'Data 2.8'!$C$6:$C$11</c:f>
              <c:numCache>
                <c:formatCode>0.0</c:formatCode>
                <c:ptCount val="6"/>
                <c:pt idx="0">
                  <c:v>5.0061694251797642</c:v>
                </c:pt>
                <c:pt idx="1">
                  <c:v>7.2748342760822702</c:v>
                </c:pt>
                <c:pt idx="2">
                  <c:v>2.7414542020774317</c:v>
                </c:pt>
                <c:pt idx="3">
                  <c:v>6.0321755242492872</c:v>
                </c:pt>
                <c:pt idx="4">
                  <c:v>6.1556917785421055</c:v>
                </c:pt>
                <c:pt idx="5">
                  <c:v>5.6086487898879707</c:v>
                </c:pt>
              </c:numCache>
            </c:numRef>
          </c:val>
          <c:smooth val="0"/>
          <c:extLst>
            <c:ext xmlns:c16="http://schemas.microsoft.com/office/drawing/2014/chart" uri="{C3380CC4-5D6E-409C-BE32-E72D297353CC}">
              <c16:uniqueId val="{00000000-A737-4012-AD3D-F344F88891AA}"/>
            </c:ext>
          </c:extLst>
        </c:ser>
        <c:ser>
          <c:idx val="1"/>
          <c:order val="1"/>
          <c:tx>
            <c:v>Core Crown expenses</c:v>
          </c:tx>
          <c:spPr>
            <a:ln w="31750" cap="rnd">
              <a:solidFill>
                <a:srgbClr val="3E403A"/>
              </a:solidFill>
              <a:round/>
            </a:ln>
            <a:effectLst/>
          </c:spPr>
          <c:marker>
            <c:symbol val="none"/>
          </c:marker>
          <c:cat>
            <c:strRef>
              <c:f>'Data 2.8'!$B$6:$B$11</c:f>
              <c:strCache>
                <c:ptCount val="6"/>
                <c:pt idx="0">
                  <c:v>2023</c:v>
                </c:pt>
                <c:pt idx="1">
                  <c:v>2024</c:v>
                </c:pt>
                <c:pt idx="2">
                  <c:v>2025</c:v>
                </c:pt>
                <c:pt idx="3">
                  <c:v>2026</c:v>
                </c:pt>
                <c:pt idx="4">
                  <c:v>2027</c:v>
                </c:pt>
                <c:pt idx="5">
                  <c:v>2028</c:v>
                </c:pt>
              </c:strCache>
            </c:strRef>
          </c:cat>
          <c:val>
            <c:numRef>
              <c:f>'Data 2.8'!$D$6:$D$11</c:f>
              <c:numCache>
                <c:formatCode>0.0</c:formatCode>
                <c:ptCount val="6"/>
                <c:pt idx="0">
                  <c:v>1.5385105180633711</c:v>
                </c:pt>
                <c:pt idx="1">
                  <c:v>8.4272657438035967</c:v>
                </c:pt>
                <c:pt idx="2">
                  <c:v>4.0267485993132119</c:v>
                </c:pt>
                <c:pt idx="3">
                  <c:v>2.6151012891344383</c:v>
                </c:pt>
                <c:pt idx="4">
                  <c:v>2.3418981700957615</c:v>
                </c:pt>
                <c:pt idx="5">
                  <c:v>3.4662113872786469</c:v>
                </c:pt>
              </c:numCache>
            </c:numRef>
          </c:val>
          <c:smooth val="0"/>
          <c:extLst>
            <c:ext xmlns:c16="http://schemas.microsoft.com/office/drawing/2014/chart" uri="{C3380CC4-5D6E-409C-BE32-E72D297353CC}">
              <c16:uniqueId val="{00000001-A737-4012-AD3D-F344F88891AA}"/>
            </c:ext>
          </c:extLst>
        </c:ser>
        <c:dLbls>
          <c:showLegendKey val="0"/>
          <c:showVal val="0"/>
          <c:showCatName val="0"/>
          <c:showSerName val="0"/>
          <c:showPercent val="0"/>
          <c:showBubbleSize val="0"/>
        </c:dLbls>
        <c:smooth val="0"/>
        <c:axId val="1041019888"/>
        <c:axId val="1041018576"/>
      </c:lineChart>
      <c:catAx>
        <c:axId val="104101988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lang="en-US"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1018576"/>
        <c:crosses val="autoZero"/>
        <c:auto val="1"/>
        <c:lblAlgn val="ctr"/>
        <c:lblOffset val="100"/>
        <c:noMultiLvlLbl val="0"/>
      </c:catAx>
      <c:valAx>
        <c:axId val="1041018576"/>
        <c:scaling>
          <c:orientation val="minMax"/>
          <c:max val="10"/>
          <c:min val="0"/>
        </c:scaling>
        <c:delete val="0"/>
        <c:axPos val="l"/>
        <c:majorGridlines>
          <c:spPr>
            <a:ln w="9525" cap="flat" cmpd="sng" algn="ctr">
              <a:solidFill>
                <a:srgbClr val="868686"/>
              </a:solidFill>
              <a:round/>
            </a:ln>
            <a:effectLst/>
          </c:spPr>
        </c:majorGridlines>
        <c:numFmt formatCode="0" sourceLinked="0"/>
        <c:majorTickMark val="none"/>
        <c:minorTickMark val="none"/>
        <c:tickLblPos val="low"/>
        <c:spPr>
          <a:noFill/>
          <a:ln>
            <a:solidFill>
              <a:schemeClr val="tx1"/>
            </a:solidFill>
          </a:ln>
          <a:effectLst/>
        </c:spPr>
        <c:txPr>
          <a:bodyPr rot="-60000000" spcFirstLastPara="1" vertOverflow="ellipsis" vert="horz" wrap="square" anchor="ctr" anchorCtr="1"/>
          <a:lstStyle/>
          <a:p>
            <a:pPr>
              <a:defRPr lang="en-US"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41019888"/>
        <c:crossesAt val="2"/>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n-US"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lang="en-US" sz="1000" b="0" i="0" u="none" strike="noStrike" kern="1200" baseline="0">
          <a:solidFill>
            <a:schemeClr val="tx1"/>
          </a:solidFill>
          <a:latin typeface="+mn-lt"/>
          <a:ea typeface="+mn-ea"/>
          <a:cs typeface="+mn-cs"/>
        </a:defRPr>
      </a:pPr>
      <a:endParaRPr lang="en-US"/>
    </a:p>
  </c:txPr>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101988012807226E-2"/>
          <c:y val="0.10833855799373042"/>
          <c:w val="0.85311528366646472"/>
          <c:h val="0.63437700208733749"/>
        </c:manualLayout>
      </c:layout>
      <c:barChart>
        <c:barDir val="col"/>
        <c:grouping val="clustered"/>
        <c:varyColors val="0"/>
        <c:ser>
          <c:idx val="1"/>
          <c:order val="0"/>
          <c:tx>
            <c:v>Net core Crown debt</c:v>
          </c:tx>
          <c:spPr>
            <a:solidFill>
              <a:srgbClr val="0083AC"/>
            </a:solidFill>
            <a:ln w="28575">
              <a:noFill/>
            </a:ln>
          </c:spPr>
          <c:invertIfNegative val="0"/>
          <c:cat>
            <c:strRef>
              <c:f>'Data 2.9'!$B$6:$B$20</c:f>
              <c:strCach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strCache>
            </c:strRef>
          </c:cat>
          <c:val>
            <c:numRef>
              <c:f>'Data 2.9'!$C$6:$C$20</c:f>
              <c:numCache>
                <c:formatCode>_(* #,##0_);_(* \(#,##0\);_(* "-"??_);_(@_)</c:formatCode>
                <c:ptCount val="15"/>
                <c:pt idx="0">
                  <c:v>59931</c:v>
                </c:pt>
                <c:pt idx="1">
                  <c:v>60631</c:v>
                </c:pt>
                <c:pt idx="2">
                  <c:v>61880</c:v>
                </c:pt>
                <c:pt idx="3">
                  <c:v>59480</c:v>
                </c:pt>
                <c:pt idx="4">
                  <c:v>57495</c:v>
                </c:pt>
                <c:pt idx="5">
                  <c:v>57736</c:v>
                </c:pt>
                <c:pt idx="6">
                  <c:v>83375</c:v>
                </c:pt>
                <c:pt idx="7">
                  <c:v>102080</c:v>
                </c:pt>
                <c:pt idx="8">
                  <c:v>128873</c:v>
                </c:pt>
                <c:pt idx="9">
                  <c:v>155273</c:v>
                </c:pt>
                <c:pt idx="10">
                  <c:v>178094</c:v>
                </c:pt>
                <c:pt idx="11">
                  <c:v>187250</c:v>
                </c:pt>
                <c:pt idx="12">
                  <c:v>195393</c:v>
                </c:pt>
                <c:pt idx="13">
                  <c:v>207375</c:v>
                </c:pt>
                <c:pt idx="14">
                  <c:v>209867</c:v>
                </c:pt>
              </c:numCache>
            </c:numRef>
          </c:val>
          <c:extLst>
            <c:ext xmlns:c16="http://schemas.microsoft.com/office/drawing/2014/chart" uri="{C3380CC4-5D6E-409C-BE32-E72D297353CC}">
              <c16:uniqueId val="{00000000-4577-4706-82E5-5CC29195FCAC}"/>
            </c:ext>
          </c:extLst>
        </c:ser>
        <c:dLbls>
          <c:showLegendKey val="0"/>
          <c:showVal val="0"/>
          <c:showCatName val="0"/>
          <c:showSerName val="0"/>
          <c:showPercent val="0"/>
          <c:showBubbleSize val="0"/>
        </c:dLbls>
        <c:gapWidth val="150"/>
        <c:axId val="681148512"/>
        <c:axId val="681151256"/>
      </c:barChart>
      <c:lineChart>
        <c:grouping val="standard"/>
        <c:varyColors val="0"/>
        <c:ser>
          <c:idx val="2"/>
          <c:order val="1"/>
          <c:tx>
            <c:strRef>
              <c:f>'Data 2.9'!$D$5</c:f>
              <c:strCache>
                <c:ptCount val="1"/>
                <c:pt idx="0">
                  <c:v>% of nominal GDP (RHS)</c:v>
                </c:pt>
              </c:strCache>
            </c:strRef>
          </c:tx>
          <c:spPr>
            <a:ln w="38100">
              <a:solidFill>
                <a:srgbClr val="3E403A"/>
              </a:solidFill>
              <a:prstDash val="solid"/>
            </a:ln>
          </c:spPr>
          <c:marker>
            <c:symbol val="none"/>
          </c:marker>
          <c:cat>
            <c:strRef>
              <c:f>'Data 2.9'!$B$6:$B$19</c:f>
              <c:strCache>
                <c:ptCount val="14"/>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strCache>
            </c:strRef>
          </c:cat>
          <c:val>
            <c:numRef>
              <c:f>'Data 2.9'!$D$6:$D$20</c:f>
              <c:numCache>
                <c:formatCode>_(* #,##0.0_);_(* \(#,##0.0\);_(* "-"??_);_(@_)</c:formatCode>
                <c:ptCount val="15"/>
                <c:pt idx="0">
                  <c:v>25.3</c:v>
                </c:pt>
                <c:pt idx="1">
                  <c:v>24.7</c:v>
                </c:pt>
                <c:pt idx="2">
                  <c:v>23.9</c:v>
                </c:pt>
                <c:pt idx="3">
                  <c:v>21.6</c:v>
                </c:pt>
                <c:pt idx="4">
                  <c:v>19.5</c:v>
                </c:pt>
                <c:pt idx="5">
                  <c:v>18.600000000000001</c:v>
                </c:pt>
                <c:pt idx="6">
                  <c:v>26.3</c:v>
                </c:pt>
                <c:pt idx="7">
                  <c:v>29.799999999999997</c:v>
                </c:pt>
                <c:pt idx="8">
                  <c:v>35.4</c:v>
                </c:pt>
                <c:pt idx="9">
                  <c:v>39.300000000000004</c:v>
                </c:pt>
                <c:pt idx="10">
                  <c:v>43.1</c:v>
                </c:pt>
                <c:pt idx="11">
                  <c:v>43.5</c:v>
                </c:pt>
                <c:pt idx="12">
                  <c:v>43</c:v>
                </c:pt>
                <c:pt idx="13">
                  <c:v>43.3</c:v>
                </c:pt>
                <c:pt idx="14">
                  <c:v>41.8</c:v>
                </c:pt>
              </c:numCache>
            </c:numRef>
          </c:val>
          <c:smooth val="0"/>
          <c:extLst>
            <c:ext xmlns:c16="http://schemas.microsoft.com/office/drawing/2014/chart" uri="{C3380CC4-5D6E-409C-BE32-E72D297353CC}">
              <c16:uniqueId val="{00000001-4577-4706-82E5-5CC29195FCAC}"/>
            </c:ext>
          </c:extLst>
        </c:ser>
        <c:dLbls>
          <c:showLegendKey val="0"/>
          <c:showVal val="0"/>
          <c:showCatName val="0"/>
          <c:showSerName val="0"/>
          <c:showPercent val="0"/>
          <c:showBubbleSize val="0"/>
        </c:dLbls>
        <c:marker val="1"/>
        <c:smooth val="0"/>
        <c:axId val="681145768"/>
        <c:axId val="681152040"/>
        <c:extLst/>
      </c:lineChart>
      <c:catAx>
        <c:axId val="681148512"/>
        <c:scaling>
          <c:orientation val="minMax"/>
        </c:scaling>
        <c:delete val="0"/>
        <c:axPos val="b"/>
        <c:title>
          <c:tx>
            <c:rich>
              <a:bodyPr/>
              <a:lstStyle/>
              <a:p>
                <a:pPr>
                  <a:defRPr/>
                </a:pPr>
                <a:r>
                  <a:rPr lang="en-NZ" b="1"/>
                  <a:t>Year ending 30 June</a:t>
                </a:r>
              </a:p>
            </c:rich>
          </c:tx>
          <c:layout>
            <c:manualLayout>
              <c:xMode val="edge"/>
              <c:yMode val="edge"/>
              <c:x val="0.37977166700316306"/>
              <c:y val="0.82469324405315481"/>
            </c:manualLayout>
          </c:layout>
          <c:overlay val="0"/>
        </c:title>
        <c:numFmt formatCode="General" sourceLinked="1"/>
        <c:majorTickMark val="out"/>
        <c:minorTickMark val="none"/>
        <c:tickLblPos val="low"/>
        <c:spPr>
          <a:ln w="6350">
            <a:solidFill>
              <a:schemeClr val="tx1"/>
            </a:solidFill>
          </a:ln>
        </c:spPr>
        <c:txPr>
          <a:bodyPr rot="0" vert="horz"/>
          <a:lstStyle/>
          <a:p>
            <a:pPr>
              <a:defRPr/>
            </a:pPr>
            <a:endParaRPr lang="en-US"/>
          </a:p>
        </c:txPr>
        <c:crossAx val="681151256"/>
        <c:crossesAt val="0"/>
        <c:auto val="1"/>
        <c:lblAlgn val="ctr"/>
        <c:lblOffset val="100"/>
        <c:tickLblSkip val="2"/>
        <c:tickMarkSkip val="1"/>
        <c:noMultiLvlLbl val="0"/>
      </c:catAx>
      <c:valAx>
        <c:axId val="681151256"/>
        <c:scaling>
          <c:orientation val="minMax"/>
          <c:max val="250000"/>
          <c:min val="0"/>
        </c:scaling>
        <c:delete val="0"/>
        <c:axPos val="l"/>
        <c:majorGridlines>
          <c:spPr>
            <a:ln>
              <a:solidFill>
                <a:srgbClr val="7F7F7F"/>
              </a:solidFill>
            </a:ln>
          </c:spPr>
        </c:majorGridlines>
        <c:title>
          <c:tx>
            <c:rich>
              <a:bodyPr rot="0" vert="horz"/>
              <a:lstStyle/>
              <a:p>
                <a:pPr algn="ctr">
                  <a:defRPr/>
                </a:pPr>
                <a:r>
                  <a:rPr lang="en-NZ" b="1"/>
                  <a:t>$billions</a:t>
                </a:r>
              </a:p>
            </c:rich>
          </c:tx>
          <c:layout>
            <c:manualLayout>
              <c:xMode val="edge"/>
              <c:yMode val="edge"/>
              <c:x val="1.248697342940588E-3"/>
              <c:y val="1.6053605924684158E-2"/>
            </c:manualLayout>
          </c:layout>
          <c:overlay val="0"/>
        </c:title>
        <c:numFmt formatCode="#,##0" sourceLinked="0"/>
        <c:majorTickMark val="none"/>
        <c:minorTickMark val="none"/>
        <c:tickLblPos val="low"/>
        <c:spPr>
          <a:ln w="9525">
            <a:solidFill>
              <a:schemeClr val="tx1"/>
            </a:solidFill>
          </a:ln>
        </c:spPr>
        <c:txPr>
          <a:bodyPr rot="0" vert="horz"/>
          <a:lstStyle/>
          <a:p>
            <a:pPr>
              <a:defRPr/>
            </a:pPr>
            <a:endParaRPr lang="en-US"/>
          </a:p>
        </c:txPr>
        <c:crossAx val="681148512"/>
        <c:crossesAt val="11"/>
        <c:crossBetween val="between"/>
        <c:dispUnits>
          <c:builtInUnit val="thousands"/>
        </c:dispUnits>
      </c:valAx>
      <c:valAx>
        <c:axId val="681152040"/>
        <c:scaling>
          <c:orientation val="minMax"/>
          <c:max val="60"/>
          <c:min val="10"/>
        </c:scaling>
        <c:delete val="0"/>
        <c:axPos val="r"/>
        <c:numFmt formatCode="0" sourceLinked="0"/>
        <c:majorTickMark val="out"/>
        <c:minorTickMark val="none"/>
        <c:tickLblPos val="nextTo"/>
        <c:spPr>
          <a:ln>
            <a:noFill/>
          </a:ln>
        </c:spPr>
        <c:crossAx val="681145768"/>
        <c:crosses val="max"/>
        <c:crossBetween val="between"/>
        <c:majorUnit val="10"/>
        <c:minorUnit val="1"/>
      </c:valAx>
      <c:catAx>
        <c:axId val="681145768"/>
        <c:scaling>
          <c:orientation val="minMax"/>
        </c:scaling>
        <c:delete val="1"/>
        <c:axPos val="b"/>
        <c:numFmt formatCode="General" sourceLinked="1"/>
        <c:majorTickMark val="out"/>
        <c:minorTickMark val="none"/>
        <c:tickLblPos val="none"/>
        <c:crossAx val="681152040"/>
        <c:crosses val="autoZero"/>
        <c:auto val="1"/>
        <c:lblAlgn val="ctr"/>
        <c:lblOffset val="100"/>
        <c:noMultiLvlLbl val="0"/>
      </c:catAx>
      <c:spPr>
        <a:noFill/>
        <a:ln w="25400">
          <a:noFill/>
        </a:ln>
      </c:spPr>
    </c:plotArea>
    <c:legend>
      <c:legendPos val="b"/>
      <c:layout>
        <c:manualLayout>
          <c:xMode val="edge"/>
          <c:yMode val="edge"/>
          <c:x val="6.393517733360253E-2"/>
          <c:y val="0.85881761630189923"/>
          <c:w val="0.9221965408170133"/>
          <c:h val="0.13107173414346829"/>
        </c:manualLayout>
      </c:layout>
      <c:overlay val="0"/>
    </c:legend>
    <c:plotVisOnly val="1"/>
    <c:dispBlanksAs val="gap"/>
    <c:showDLblsOverMax val="0"/>
  </c:chart>
  <c:spPr>
    <a:ln>
      <a:noFill/>
    </a:ln>
  </c:spPr>
  <c:txPr>
    <a:bodyPr/>
    <a:lstStyle/>
    <a:p>
      <a:pPr>
        <a:defRPr sz="1800" b="0" i="0" u="none" strike="noStrike" baseline="0">
          <a:solidFill>
            <a:srgbClr val="000000"/>
          </a:solidFill>
          <a:latin typeface="Arial"/>
          <a:ea typeface="Arial"/>
          <a:cs typeface="Arial"/>
        </a:defRPr>
      </a:pPr>
      <a:endParaRPr lang="en-US"/>
    </a:p>
  </c:txPr>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16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   </a:t>
            </a:r>
          </a:p>
        </c:rich>
      </c:tx>
      <c:overlay val="0"/>
      <c:spPr>
        <a:noFill/>
        <a:ln>
          <a:noFill/>
        </a:ln>
        <a:effectLst/>
      </c:spPr>
      <c:txPr>
        <a:bodyPr rot="0" spcFirstLastPara="1" vertOverflow="ellipsis" vert="horz" wrap="square" anchor="ctr" anchorCtr="1"/>
        <a:lstStyle/>
        <a:p>
          <a:pPr>
            <a:defRPr sz="216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6.6232163721070977E-2"/>
          <c:y val="0.10696746735737465"/>
          <c:w val="0.89114045148128063"/>
          <c:h val="0.61788088497847371"/>
        </c:manualLayout>
      </c:layout>
      <c:lineChart>
        <c:grouping val="standard"/>
        <c:varyColors val="0"/>
        <c:ser>
          <c:idx val="0"/>
          <c:order val="0"/>
          <c:tx>
            <c:strRef>
              <c:f>'Data Fig 2.10'!$C$5</c:f>
              <c:strCache>
                <c:ptCount val="1"/>
                <c:pt idx="0">
                  <c:v>Net debt as a % of GDP</c:v>
                </c:pt>
              </c:strCache>
            </c:strRef>
          </c:tx>
          <c:spPr>
            <a:ln w="38100" cap="rnd">
              <a:solidFill>
                <a:srgbClr val="67A854"/>
              </a:solidFill>
              <a:round/>
            </a:ln>
            <a:effectLst/>
          </c:spPr>
          <c:marker>
            <c:symbol val="none"/>
          </c:marker>
          <c:cat>
            <c:strRef>
              <c:extLst>
                <c:ext xmlns:c15="http://schemas.microsoft.com/office/drawing/2012/chart" uri="{02D57815-91ED-43cb-92C2-25804820EDAC}">
                  <c15:fullRef>
                    <c15:sqref>'Data Fig 2.10'!$B$6:$B$21</c15:sqref>
                  </c15:fullRef>
                </c:ext>
              </c:extLst>
              <c:f>'Data Fig 2.10'!$B$7:$B$21</c:f>
              <c:strCach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strCache>
            </c:strRef>
          </c:cat>
          <c:val>
            <c:numRef>
              <c:extLst>
                <c:ext xmlns:c15="http://schemas.microsoft.com/office/drawing/2012/chart" uri="{02D57815-91ED-43cb-92C2-25804820EDAC}">
                  <c15:fullRef>
                    <c15:sqref>'Data Fig 2.10'!$C$6:$C$21</c15:sqref>
                  </c15:fullRef>
                </c:ext>
              </c:extLst>
              <c:f>'Data Fig 2.10'!$C$7:$C$21</c:f>
              <c:numCache>
                <c:formatCode>0.00</c:formatCode>
                <c:ptCount val="15"/>
                <c:pt idx="0">
                  <c:v>10.6</c:v>
                </c:pt>
                <c:pt idx="1">
                  <c:v>9.3000000000000007</c:v>
                </c:pt>
                <c:pt idx="2">
                  <c:v>9</c:v>
                </c:pt>
                <c:pt idx="3">
                  <c:v>5.8999999999999995</c:v>
                </c:pt>
                <c:pt idx="4">
                  <c:v>3.8</c:v>
                </c:pt>
                <c:pt idx="5">
                  <c:v>1.7999999999999998</c:v>
                </c:pt>
                <c:pt idx="6">
                  <c:v>11.3</c:v>
                </c:pt>
                <c:pt idx="7">
                  <c:v>10.5</c:v>
                </c:pt>
                <c:pt idx="8">
                  <c:v>17</c:v>
                </c:pt>
                <c:pt idx="9">
                  <c:v>18</c:v>
                </c:pt>
                <c:pt idx="10">
                  <c:v>20.9</c:v>
                </c:pt>
                <c:pt idx="11">
                  <c:v>23.1</c:v>
                </c:pt>
                <c:pt idx="12">
                  <c:v>24.099999999999998</c:v>
                </c:pt>
                <c:pt idx="13">
                  <c:v>23.9</c:v>
                </c:pt>
                <c:pt idx="14">
                  <c:v>21.9</c:v>
                </c:pt>
              </c:numCache>
            </c:numRef>
          </c:val>
          <c:smooth val="0"/>
          <c:extLst>
            <c:ext xmlns:c16="http://schemas.microsoft.com/office/drawing/2014/chart" uri="{C3380CC4-5D6E-409C-BE32-E72D297353CC}">
              <c16:uniqueId val="{00000000-416C-4A98-8597-D094AD98017F}"/>
            </c:ext>
          </c:extLst>
        </c:ser>
        <c:ser>
          <c:idx val="1"/>
          <c:order val="1"/>
          <c:tx>
            <c:strRef>
              <c:f>'Data Fig 2.10'!$D$5</c:f>
              <c:strCache>
                <c:ptCount val="1"/>
                <c:pt idx="0">
                  <c:v>Net core Crown debt as a % of GDP</c:v>
                </c:pt>
              </c:strCache>
            </c:strRef>
          </c:tx>
          <c:spPr>
            <a:ln w="38100" cap="rnd">
              <a:solidFill>
                <a:srgbClr val="0083AC"/>
              </a:solidFill>
              <a:round/>
            </a:ln>
            <a:effectLst/>
          </c:spPr>
          <c:marker>
            <c:symbol val="none"/>
          </c:marker>
          <c:cat>
            <c:strRef>
              <c:extLst>
                <c:ext xmlns:c15="http://schemas.microsoft.com/office/drawing/2012/chart" uri="{02D57815-91ED-43cb-92C2-25804820EDAC}">
                  <c15:fullRef>
                    <c15:sqref>'Data Fig 2.10'!$B$6:$B$21</c15:sqref>
                  </c15:fullRef>
                </c:ext>
              </c:extLst>
              <c:f>'Data Fig 2.10'!$B$7:$B$21</c:f>
              <c:strCach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strCache>
            </c:strRef>
          </c:cat>
          <c:val>
            <c:numRef>
              <c:extLst>
                <c:ext xmlns:c15="http://schemas.microsoft.com/office/drawing/2012/chart" uri="{02D57815-91ED-43cb-92C2-25804820EDAC}">
                  <c15:fullRef>
                    <c15:sqref>'Data Fig 2.10'!$D$6:$D$21</c15:sqref>
                  </c15:fullRef>
                </c:ext>
              </c:extLst>
              <c:f>'Data Fig 2.10'!$D$7:$D$21</c:f>
              <c:numCache>
                <c:formatCode>0.00</c:formatCode>
                <c:ptCount val="15"/>
                <c:pt idx="0">
                  <c:v>25.3</c:v>
                </c:pt>
                <c:pt idx="1">
                  <c:v>24.7</c:v>
                </c:pt>
                <c:pt idx="2">
                  <c:v>23.9</c:v>
                </c:pt>
                <c:pt idx="3">
                  <c:v>21.6</c:v>
                </c:pt>
                <c:pt idx="4">
                  <c:v>19.5</c:v>
                </c:pt>
                <c:pt idx="5">
                  <c:v>18.600000000000001</c:v>
                </c:pt>
                <c:pt idx="6">
                  <c:v>26.3</c:v>
                </c:pt>
                <c:pt idx="7">
                  <c:v>29.799999999999997</c:v>
                </c:pt>
                <c:pt idx="8">
                  <c:v>35.4</c:v>
                </c:pt>
                <c:pt idx="9">
                  <c:v>39.300000000000004</c:v>
                </c:pt>
                <c:pt idx="10">
                  <c:v>43.1</c:v>
                </c:pt>
                <c:pt idx="11">
                  <c:v>43.5</c:v>
                </c:pt>
                <c:pt idx="12">
                  <c:v>43</c:v>
                </c:pt>
                <c:pt idx="13">
                  <c:v>43.3</c:v>
                </c:pt>
                <c:pt idx="14">
                  <c:v>41.8</c:v>
                </c:pt>
              </c:numCache>
            </c:numRef>
          </c:val>
          <c:smooth val="0"/>
          <c:extLst>
            <c:ext xmlns:c16="http://schemas.microsoft.com/office/drawing/2014/chart" uri="{C3380CC4-5D6E-409C-BE32-E72D297353CC}">
              <c16:uniqueId val="{00000001-416C-4A98-8597-D094AD98017F}"/>
            </c:ext>
          </c:extLst>
        </c:ser>
        <c:ser>
          <c:idx val="2"/>
          <c:order val="2"/>
          <c:tx>
            <c:strRef>
              <c:f>'Data Fig 2.10'!$E$5</c:f>
              <c:strCache>
                <c:ptCount val="1"/>
                <c:pt idx="0">
                  <c:v>Gross debt as a % of GDP</c:v>
                </c:pt>
              </c:strCache>
            </c:strRef>
          </c:tx>
          <c:spPr>
            <a:ln w="38100" cap="rnd">
              <a:solidFill>
                <a:srgbClr val="3E403A"/>
              </a:solidFill>
              <a:round/>
            </a:ln>
            <a:effectLst/>
          </c:spPr>
          <c:marker>
            <c:symbol val="none"/>
          </c:marker>
          <c:cat>
            <c:strRef>
              <c:extLst>
                <c:ext xmlns:c15="http://schemas.microsoft.com/office/drawing/2012/chart" uri="{02D57815-91ED-43cb-92C2-25804820EDAC}">
                  <c15:fullRef>
                    <c15:sqref>'Data Fig 2.10'!$B$6:$B$21</c15:sqref>
                  </c15:fullRef>
                </c:ext>
              </c:extLst>
              <c:f>'Data Fig 2.10'!$B$7:$B$21</c:f>
              <c:strCach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strCache>
            </c:strRef>
          </c:cat>
          <c:val>
            <c:numRef>
              <c:extLst>
                <c:ext xmlns:c15="http://schemas.microsoft.com/office/drawing/2012/chart" uri="{02D57815-91ED-43cb-92C2-25804820EDAC}">
                  <c15:fullRef>
                    <c15:sqref>'Data Fig 2.10'!$E$6:$E$21</c15:sqref>
                  </c15:fullRef>
                </c:ext>
              </c:extLst>
              <c:f>'Data Fig 2.10'!$E$7:$E$21</c:f>
              <c:numCache>
                <c:formatCode>0.00</c:formatCode>
                <c:ptCount val="15"/>
                <c:pt idx="0">
                  <c:v>34.599999999999994</c:v>
                </c:pt>
                <c:pt idx="1">
                  <c:v>35.099999999999994</c:v>
                </c:pt>
                <c:pt idx="2">
                  <c:v>33.6</c:v>
                </c:pt>
                <c:pt idx="3">
                  <c:v>31.6</c:v>
                </c:pt>
                <c:pt idx="4">
                  <c:v>29.799999999999997</c:v>
                </c:pt>
                <c:pt idx="5">
                  <c:v>27.200000000000003</c:v>
                </c:pt>
                <c:pt idx="6">
                  <c:v>32.200000000000003</c:v>
                </c:pt>
                <c:pt idx="7">
                  <c:v>29.4</c:v>
                </c:pt>
                <c:pt idx="8">
                  <c:v>32.700000000000003</c:v>
                </c:pt>
                <c:pt idx="9">
                  <c:v>34.300000000000004</c:v>
                </c:pt>
                <c:pt idx="10">
                  <c:v>42.3</c:v>
                </c:pt>
                <c:pt idx="11">
                  <c:v>45.7</c:v>
                </c:pt>
                <c:pt idx="12">
                  <c:v>48.3</c:v>
                </c:pt>
                <c:pt idx="13">
                  <c:v>49.9</c:v>
                </c:pt>
                <c:pt idx="14">
                  <c:v>48.4</c:v>
                </c:pt>
              </c:numCache>
            </c:numRef>
          </c:val>
          <c:smooth val="0"/>
          <c:extLst>
            <c:ext xmlns:c16="http://schemas.microsoft.com/office/drawing/2014/chart" uri="{C3380CC4-5D6E-409C-BE32-E72D297353CC}">
              <c16:uniqueId val="{00000002-416C-4A98-8597-D094AD98017F}"/>
            </c:ext>
          </c:extLst>
        </c:ser>
        <c:ser>
          <c:idx val="3"/>
          <c:order val="3"/>
          <c:tx>
            <c:strRef>
              <c:f>'Data Fig 2.10'!$F$5</c:f>
              <c:strCache>
                <c:ptCount val="1"/>
                <c:pt idx="0">
                  <c:v>Total Borrowing as a % of GDP</c:v>
                </c:pt>
              </c:strCache>
            </c:strRef>
          </c:tx>
          <c:spPr>
            <a:ln w="38100" cap="rnd">
              <a:solidFill>
                <a:srgbClr val="868686"/>
              </a:solidFill>
              <a:round/>
            </a:ln>
            <a:effectLst/>
          </c:spPr>
          <c:marker>
            <c:symbol val="none"/>
          </c:marker>
          <c:cat>
            <c:strRef>
              <c:extLst>
                <c:ext xmlns:c15="http://schemas.microsoft.com/office/drawing/2012/chart" uri="{02D57815-91ED-43cb-92C2-25804820EDAC}">
                  <c15:fullRef>
                    <c15:sqref>'Data Fig 2.10'!$B$6:$B$21</c15:sqref>
                  </c15:fullRef>
                </c:ext>
              </c:extLst>
              <c:f>'Data Fig 2.10'!$B$7:$B$21</c:f>
              <c:strCach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strCache>
            </c:strRef>
          </c:cat>
          <c:val>
            <c:numRef>
              <c:extLst>
                <c:ext xmlns:c15="http://schemas.microsoft.com/office/drawing/2012/chart" uri="{02D57815-91ED-43cb-92C2-25804820EDAC}">
                  <c15:fullRef>
                    <c15:sqref>'Data Fig 2.10'!$F$6:$F$21</c15:sqref>
                  </c15:fullRef>
                </c:ext>
              </c:extLst>
              <c:f>'Data Fig 2.10'!$F$7:$F$21</c:f>
              <c:numCache>
                <c:formatCode>0.00</c:formatCode>
                <c:ptCount val="15"/>
                <c:pt idx="0">
                  <c:v>43.648495796333187</c:v>
                </c:pt>
                <c:pt idx="1">
                  <c:v>45.829432118868304</c:v>
                </c:pt>
                <c:pt idx="2">
                  <c:v>44.042668315683699</c:v>
                </c:pt>
                <c:pt idx="3">
                  <c:v>40.572925738837604</c:v>
                </c:pt>
                <c:pt idx="4">
                  <c:v>39.128596030030209</c:v>
                </c:pt>
                <c:pt idx="5">
                  <c:v>35.546785577254802</c:v>
                </c:pt>
                <c:pt idx="6">
                  <c:v>48.117725642916106</c:v>
                </c:pt>
                <c:pt idx="7">
                  <c:v>47.395105965497436</c:v>
                </c:pt>
                <c:pt idx="8">
                  <c:v>56.052511528462524</c:v>
                </c:pt>
                <c:pt idx="9">
                  <c:v>57.324623384896967</c:v>
                </c:pt>
                <c:pt idx="10">
                  <c:v>62.944543551971101</c:v>
                </c:pt>
                <c:pt idx="11">
                  <c:v>64.770793120820883</c:v>
                </c:pt>
                <c:pt idx="12">
                  <c:v>65.989948339216198</c:v>
                </c:pt>
                <c:pt idx="13">
                  <c:v>66.055235674604745</c:v>
                </c:pt>
                <c:pt idx="14">
                  <c:v>64.404059622278666</c:v>
                </c:pt>
              </c:numCache>
            </c:numRef>
          </c:val>
          <c:smooth val="0"/>
          <c:extLst>
            <c:ext xmlns:c16="http://schemas.microsoft.com/office/drawing/2014/chart" uri="{C3380CC4-5D6E-409C-BE32-E72D297353CC}">
              <c16:uniqueId val="{00000003-416C-4A98-8597-D094AD98017F}"/>
            </c:ext>
          </c:extLst>
        </c:ser>
        <c:dLbls>
          <c:showLegendKey val="0"/>
          <c:showVal val="0"/>
          <c:showCatName val="0"/>
          <c:showSerName val="0"/>
          <c:showPercent val="0"/>
          <c:showBubbleSize val="0"/>
        </c:dLbls>
        <c:smooth val="0"/>
        <c:axId val="1866599279"/>
        <c:axId val="430942575"/>
      </c:lineChart>
      <c:catAx>
        <c:axId val="1866599279"/>
        <c:scaling>
          <c:orientation val="minMax"/>
        </c:scaling>
        <c:delete val="0"/>
        <c:axPos val="b"/>
        <c:title>
          <c:tx>
            <c:rich>
              <a:bodyPr rot="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NZ" b="1"/>
                  <a:t>Year ending 30 June</a:t>
                </a:r>
              </a:p>
            </c:rich>
          </c:tx>
          <c:overlay val="0"/>
          <c:spPr>
            <a:noFill/>
            <a:ln>
              <a:noFill/>
            </a:ln>
            <a:effectLst/>
          </c:spPr>
          <c:txPr>
            <a:bodyPr rot="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low"/>
        <c:spPr>
          <a:noFill/>
          <a:ln w="9525" cap="flat" cmpd="sng" algn="ctr">
            <a:solidFill>
              <a:schemeClr val="tx1"/>
            </a:solidFill>
            <a:round/>
          </a:ln>
          <a:effectLst/>
        </c:spPr>
        <c:txPr>
          <a:bodyPr rot="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30942575"/>
        <c:crossesAt val="0.15000000000000002"/>
        <c:auto val="1"/>
        <c:lblAlgn val="ctr"/>
        <c:lblOffset val="100"/>
        <c:tickLblSkip val="2"/>
        <c:tickMarkSkip val="2"/>
        <c:noMultiLvlLbl val="0"/>
      </c:catAx>
      <c:valAx>
        <c:axId val="430942575"/>
        <c:scaling>
          <c:orientation val="minMax"/>
          <c:max val="80"/>
          <c:min val="0"/>
        </c:scaling>
        <c:delete val="0"/>
        <c:axPos val="l"/>
        <c:majorGridlines>
          <c:spPr>
            <a:ln w="9525" cap="flat" cmpd="sng" algn="ctr">
              <a:solidFill>
                <a:schemeClr val="tx1"/>
              </a:solidFill>
              <a:round/>
            </a:ln>
            <a:effectLst/>
          </c:spPr>
        </c:majorGridlines>
        <c:title>
          <c:tx>
            <c:rich>
              <a:bodyPr rot="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NZ" b="1">
                    <a:solidFill>
                      <a:sysClr val="windowText" lastClr="000000"/>
                    </a:solidFill>
                  </a:rPr>
                  <a:t>% of GDP</a:t>
                </a:r>
              </a:p>
            </c:rich>
          </c:tx>
          <c:layout>
            <c:manualLayout>
              <c:xMode val="edge"/>
              <c:yMode val="edge"/>
              <c:x val="6.8241472072795486E-3"/>
              <c:y val="1.3364177926508463E-2"/>
            </c:manualLayout>
          </c:layout>
          <c:overlay val="0"/>
          <c:spPr>
            <a:noFill/>
            <a:ln>
              <a:noFill/>
            </a:ln>
            <a:effectLst/>
          </c:spPr>
          <c:txPr>
            <a:bodyPr rot="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866599279"/>
        <c:crosses val="autoZero"/>
        <c:crossBetween val="between"/>
        <c:majorUnit val="20"/>
      </c:valAx>
      <c:spPr>
        <a:noFill/>
        <a:ln w="9525">
          <a:noFill/>
        </a:ln>
        <a:effectLst/>
      </c:spPr>
    </c:plotArea>
    <c:legend>
      <c:legendPos val="b"/>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n-US"/>
    </a:p>
  </c:txPr>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248848687076278E-2"/>
          <c:y val="0.10040871487205183"/>
          <c:w val="0.86602074488438718"/>
          <c:h val="0.6976705231139384"/>
        </c:manualLayout>
      </c:layout>
      <c:barChart>
        <c:barDir val="col"/>
        <c:grouping val="stacked"/>
        <c:varyColors val="0"/>
        <c:ser>
          <c:idx val="0"/>
          <c:order val="1"/>
          <c:tx>
            <c:strRef>
              <c:f>'Data 2.11'!$B$7</c:f>
              <c:strCache>
                <c:ptCount val="1"/>
                <c:pt idx="0">
                  <c:v>Operating</c:v>
                </c:pt>
              </c:strCache>
            </c:strRef>
          </c:tx>
          <c:spPr>
            <a:solidFill>
              <a:srgbClr val="67A854"/>
            </a:solidFill>
          </c:spPr>
          <c:invertIfNegative val="0"/>
          <c:cat>
            <c:numRef>
              <c:f>'Data 2.11'!$C$6:$H$6</c:f>
              <c:numCache>
                <c:formatCode>General</c:formatCode>
                <c:ptCount val="6"/>
                <c:pt idx="0">
                  <c:v>2023</c:v>
                </c:pt>
                <c:pt idx="1">
                  <c:v>2024</c:v>
                </c:pt>
                <c:pt idx="2">
                  <c:v>2025</c:v>
                </c:pt>
                <c:pt idx="3">
                  <c:v>2026</c:v>
                </c:pt>
                <c:pt idx="4">
                  <c:v>2027</c:v>
                </c:pt>
                <c:pt idx="5">
                  <c:v>2028</c:v>
                </c:pt>
              </c:numCache>
            </c:numRef>
          </c:cat>
          <c:val>
            <c:numRef>
              <c:f>'Data 2.11'!$C$7:$H$7</c:f>
              <c:numCache>
                <c:formatCode>_(* #,##0.0_);_(* \(#,##0.0\);_(* "-"??_);_(@_)</c:formatCode>
                <c:ptCount val="6"/>
                <c:pt idx="0">
                  <c:v>-3.4</c:v>
                </c:pt>
                <c:pt idx="1">
                  <c:v>-8.4</c:v>
                </c:pt>
                <c:pt idx="2">
                  <c:v>0.8</c:v>
                </c:pt>
                <c:pt idx="3">
                  <c:v>-0.3</c:v>
                </c:pt>
                <c:pt idx="4">
                  <c:v>5</c:v>
                </c:pt>
                <c:pt idx="5">
                  <c:v>9.8000000000000007</c:v>
                </c:pt>
              </c:numCache>
            </c:numRef>
          </c:val>
          <c:extLst>
            <c:ext xmlns:c16="http://schemas.microsoft.com/office/drawing/2014/chart" uri="{C3380CC4-5D6E-409C-BE32-E72D297353CC}">
              <c16:uniqueId val="{00000000-64FD-47E7-9775-10649D8C5C0B}"/>
            </c:ext>
          </c:extLst>
        </c:ser>
        <c:ser>
          <c:idx val="1"/>
          <c:order val="2"/>
          <c:tx>
            <c:strRef>
              <c:f>'Data 2.11'!$B$8</c:f>
              <c:strCache>
                <c:ptCount val="1"/>
                <c:pt idx="0">
                  <c:v>Capital</c:v>
                </c:pt>
              </c:strCache>
            </c:strRef>
          </c:tx>
          <c:spPr>
            <a:solidFill>
              <a:srgbClr val="0083AC"/>
            </a:solidFill>
          </c:spPr>
          <c:invertIfNegative val="0"/>
          <c:cat>
            <c:numRef>
              <c:f>'Data 2.11'!$C$6:$H$6</c:f>
              <c:numCache>
                <c:formatCode>General</c:formatCode>
                <c:ptCount val="6"/>
                <c:pt idx="0">
                  <c:v>2023</c:v>
                </c:pt>
                <c:pt idx="1">
                  <c:v>2024</c:v>
                </c:pt>
                <c:pt idx="2">
                  <c:v>2025</c:v>
                </c:pt>
                <c:pt idx="3">
                  <c:v>2026</c:v>
                </c:pt>
                <c:pt idx="4">
                  <c:v>2027</c:v>
                </c:pt>
                <c:pt idx="5">
                  <c:v>2028</c:v>
                </c:pt>
              </c:numCache>
            </c:numRef>
          </c:cat>
          <c:val>
            <c:numRef>
              <c:f>'Data 2.11'!$C$8:$H$8</c:f>
              <c:numCache>
                <c:formatCode>_(* #,##0.0_);_(* \(#,##0.0\);_(* "-"??_);_(@_)</c:formatCode>
                <c:ptCount val="6"/>
                <c:pt idx="0">
                  <c:v>-22.2</c:v>
                </c:pt>
                <c:pt idx="1">
                  <c:v>-13.4</c:v>
                </c:pt>
                <c:pt idx="2">
                  <c:v>-9.6999999999999993</c:v>
                </c:pt>
                <c:pt idx="3">
                  <c:v>-7.5</c:v>
                </c:pt>
                <c:pt idx="4">
                  <c:v>-16</c:v>
                </c:pt>
                <c:pt idx="5">
                  <c:v>-10.7</c:v>
                </c:pt>
              </c:numCache>
            </c:numRef>
          </c:val>
          <c:extLst>
            <c:ext xmlns:c16="http://schemas.microsoft.com/office/drawing/2014/chart" uri="{C3380CC4-5D6E-409C-BE32-E72D297353CC}">
              <c16:uniqueId val="{00000001-64FD-47E7-9775-10649D8C5C0B}"/>
            </c:ext>
          </c:extLst>
        </c:ser>
        <c:dLbls>
          <c:showLegendKey val="0"/>
          <c:showVal val="0"/>
          <c:showCatName val="0"/>
          <c:showSerName val="0"/>
          <c:showPercent val="0"/>
          <c:showBubbleSize val="0"/>
        </c:dLbls>
        <c:gapWidth val="150"/>
        <c:overlap val="100"/>
        <c:axId val="681144984"/>
        <c:axId val="681151648"/>
      </c:barChart>
      <c:lineChart>
        <c:grouping val="standard"/>
        <c:varyColors val="0"/>
        <c:ser>
          <c:idx val="2"/>
          <c:order val="0"/>
          <c:tx>
            <c:strRef>
              <c:f>'Data 2.11'!$B$9</c:f>
              <c:strCache>
                <c:ptCount val="1"/>
                <c:pt idx="0">
                  <c:v>Residual cash</c:v>
                </c:pt>
              </c:strCache>
            </c:strRef>
          </c:tx>
          <c:spPr>
            <a:ln w="38100">
              <a:solidFill>
                <a:srgbClr val="3E403A"/>
              </a:solidFill>
            </a:ln>
          </c:spPr>
          <c:marker>
            <c:symbol val="none"/>
          </c:marker>
          <c:cat>
            <c:numRef>
              <c:f>'Data 2.11'!$C$6:$H$6</c:f>
              <c:numCache>
                <c:formatCode>General</c:formatCode>
                <c:ptCount val="6"/>
                <c:pt idx="0">
                  <c:v>2023</c:v>
                </c:pt>
                <c:pt idx="1">
                  <c:v>2024</c:v>
                </c:pt>
                <c:pt idx="2">
                  <c:v>2025</c:v>
                </c:pt>
                <c:pt idx="3">
                  <c:v>2026</c:v>
                </c:pt>
                <c:pt idx="4">
                  <c:v>2027</c:v>
                </c:pt>
                <c:pt idx="5">
                  <c:v>2028</c:v>
                </c:pt>
              </c:numCache>
            </c:numRef>
          </c:cat>
          <c:val>
            <c:numRef>
              <c:f>'Data 2.11'!$C$9:$H$9</c:f>
              <c:numCache>
                <c:formatCode>_(* #,##0.0_);_(* \(#,##0.0\);_(* "-"??_);_(@_)</c:formatCode>
                <c:ptCount val="6"/>
                <c:pt idx="0">
                  <c:v>-25.6</c:v>
                </c:pt>
                <c:pt idx="1">
                  <c:v>-21.9</c:v>
                </c:pt>
                <c:pt idx="2">
                  <c:v>-8.9</c:v>
                </c:pt>
                <c:pt idx="3">
                  <c:v>-7.8</c:v>
                </c:pt>
                <c:pt idx="4">
                  <c:v>-11</c:v>
                </c:pt>
                <c:pt idx="5">
                  <c:v>-0.9</c:v>
                </c:pt>
              </c:numCache>
            </c:numRef>
          </c:val>
          <c:smooth val="0"/>
          <c:extLst>
            <c:ext xmlns:c16="http://schemas.microsoft.com/office/drawing/2014/chart" uri="{C3380CC4-5D6E-409C-BE32-E72D297353CC}">
              <c16:uniqueId val="{00000002-64FD-47E7-9775-10649D8C5C0B}"/>
            </c:ext>
          </c:extLst>
        </c:ser>
        <c:ser>
          <c:idx val="6"/>
          <c:order val="3"/>
          <c:tx>
            <c:strRef>
              <c:f>'Data 2.11'!$B$10</c:f>
              <c:strCache>
                <c:ptCount val="1"/>
                <c:pt idx="0">
                  <c:v>Residual cash (without FLP)</c:v>
                </c:pt>
              </c:strCache>
            </c:strRef>
          </c:tx>
          <c:spPr>
            <a:ln w="38100">
              <a:solidFill>
                <a:srgbClr val="3E403A"/>
              </a:solidFill>
              <a:prstDash val="dash"/>
            </a:ln>
          </c:spPr>
          <c:marker>
            <c:symbol val="none"/>
          </c:marker>
          <c:dPt>
            <c:idx val="11"/>
            <c:bubble3D val="0"/>
            <c:extLst>
              <c:ext xmlns:c16="http://schemas.microsoft.com/office/drawing/2014/chart" uri="{C3380CC4-5D6E-409C-BE32-E72D297353CC}">
                <c16:uniqueId val="{00000003-64FD-47E7-9775-10649D8C5C0B}"/>
              </c:ext>
            </c:extLst>
          </c:dPt>
          <c:cat>
            <c:numRef>
              <c:f>'Data 2.11'!$C$6:$H$6</c:f>
              <c:numCache>
                <c:formatCode>General</c:formatCode>
                <c:ptCount val="6"/>
                <c:pt idx="0">
                  <c:v>2023</c:v>
                </c:pt>
                <c:pt idx="1">
                  <c:v>2024</c:v>
                </c:pt>
                <c:pt idx="2">
                  <c:v>2025</c:v>
                </c:pt>
                <c:pt idx="3">
                  <c:v>2026</c:v>
                </c:pt>
                <c:pt idx="4">
                  <c:v>2027</c:v>
                </c:pt>
                <c:pt idx="5">
                  <c:v>2028</c:v>
                </c:pt>
              </c:numCache>
            </c:numRef>
          </c:cat>
          <c:val>
            <c:numRef>
              <c:f>'Data 2.11'!$C$10:$H$10</c:f>
              <c:numCache>
                <c:formatCode>_(* #,##0.0_);_(* \(#,##0.0\);_(* "-"??_);_(@_)</c:formatCode>
                <c:ptCount val="6"/>
                <c:pt idx="0">
                  <c:v>-19.100000000000001</c:v>
                </c:pt>
                <c:pt idx="1">
                  <c:v>-24.799999999999997</c:v>
                </c:pt>
                <c:pt idx="2">
                  <c:v>-18.200000000000003</c:v>
                </c:pt>
                <c:pt idx="3">
                  <c:v>-14.5</c:v>
                </c:pt>
                <c:pt idx="4">
                  <c:v>-11</c:v>
                </c:pt>
                <c:pt idx="5">
                  <c:v>-0.9</c:v>
                </c:pt>
              </c:numCache>
            </c:numRef>
          </c:val>
          <c:smooth val="0"/>
          <c:extLst>
            <c:ext xmlns:c16="http://schemas.microsoft.com/office/drawing/2014/chart" uri="{C3380CC4-5D6E-409C-BE32-E72D297353CC}">
              <c16:uniqueId val="{00000004-64FD-47E7-9775-10649D8C5C0B}"/>
            </c:ext>
          </c:extLst>
        </c:ser>
        <c:dLbls>
          <c:showLegendKey val="0"/>
          <c:showVal val="0"/>
          <c:showCatName val="0"/>
          <c:showSerName val="0"/>
          <c:showPercent val="0"/>
          <c:showBubbleSize val="0"/>
        </c:dLbls>
        <c:marker val="1"/>
        <c:smooth val="0"/>
        <c:axId val="681144984"/>
        <c:axId val="681151648"/>
      </c:lineChart>
      <c:catAx>
        <c:axId val="681144984"/>
        <c:scaling>
          <c:orientation val="minMax"/>
        </c:scaling>
        <c:delete val="0"/>
        <c:axPos val="b"/>
        <c:numFmt formatCode="General" sourceLinked="1"/>
        <c:majorTickMark val="out"/>
        <c:minorTickMark val="none"/>
        <c:tickLblPos val="low"/>
        <c:spPr>
          <a:ln>
            <a:solidFill>
              <a:schemeClr val="tx1">
                <a:lumMod val="90000"/>
                <a:lumOff val="10000"/>
              </a:schemeClr>
            </a:solidFill>
          </a:ln>
        </c:spPr>
        <c:crossAx val="681151648"/>
        <c:crosses val="autoZero"/>
        <c:auto val="1"/>
        <c:lblAlgn val="ctr"/>
        <c:lblOffset val="100"/>
        <c:noMultiLvlLbl val="0"/>
      </c:catAx>
      <c:valAx>
        <c:axId val="681151648"/>
        <c:scaling>
          <c:orientation val="minMax"/>
        </c:scaling>
        <c:delete val="0"/>
        <c:axPos val="l"/>
        <c:majorGridlines>
          <c:spPr>
            <a:ln>
              <a:solidFill>
                <a:schemeClr val="bg1">
                  <a:lumMod val="50000"/>
                </a:schemeClr>
              </a:solidFill>
            </a:ln>
          </c:spPr>
        </c:majorGridlines>
        <c:title>
          <c:tx>
            <c:rich>
              <a:bodyPr rot="0" vert="horz"/>
              <a:lstStyle/>
              <a:p>
                <a:pPr>
                  <a:defRPr/>
                </a:pPr>
                <a:r>
                  <a:rPr lang="en-NZ"/>
                  <a:t>$billions</a:t>
                </a:r>
              </a:p>
            </c:rich>
          </c:tx>
          <c:layout>
            <c:manualLayout>
              <c:xMode val="edge"/>
              <c:yMode val="edge"/>
              <c:x val="2.5910900897202192E-2"/>
              <c:y val="1.1739661753540595E-2"/>
            </c:manualLayout>
          </c:layout>
          <c:overlay val="0"/>
        </c:title>
        <c:numFmt formatCode="#,##0" sourceLinked="0"/>
        <c:majorTickMark val="none"/>
        <c:minorTickMark val="none"/>
        <c:tickLblPos val="low"/>
        <c:spPr>
          <a:ln>
            <a:solidFill>
              <a:schemeClr val="tx1">
                <a:lumMod val="90000"/>
                <a:lumOff val="10000"/>
              </a:schemeClr>
            </a:solidFill>
          </a:ln>
        </c:spPr>
        <c:crossAx val="681144984"/>
        <c:crossesAt val="2"/>
        <c:crossBetween val="between"/>
        <c:majorUnit val="5"/>
      </c:valAx>
    </c:plotArea>
    <c:legend>
      <c:legendPos val="b"/>
      <c:layout>
        <c:manualLayout>
          <c:xMode val="edge"/>
          <c:yMode val="edge"/>
          <c:x val="4.8904489872317262E-2"/>
          <c:y val="0.93372684025396702"/>
          <c:w val="0.91205004344756091"/>
          <c:h val="6.4591477945057665E-2"/>
        </c:manualLayout>
      </c:layout>
      <c:overlay val="0"/>
    </c:legend>
    <c:plotVisOnly val="1"/>
    <c:dispBlanksAs val="gap"/>
    <c:showDLblsOverMax val="0"/>
  </c:chart>
  <c:spPr>
    <a:ln>
      <a:noFill/>
    </a:ln>
  </c:spPr>
  <c:txPr>
    <a:bodyPr/>
    <a:lstStyle/>
    <a:p>
      <a:pPr>
        <a:defRPr sz="1800">
          <a:solidFill>
            <a:sysClr val="windowText" lastClr="000000"/>
          </a:solidFill>
          <a:latin typeface="Arial" pitchFamily="34" charset="0"/>
          <a:cs typeface="Arial" pitchFamily="34" charset="0"/>
        </a:defRPr>
      </a:pPr>
      <a:endParaRPr lang="en-US"/>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5.4686969311675141E-3"/>
          <c:y val="7.1318794847803416E-2"/>
          <c:w val="0.93651434946243683"/>
          <c:h val="0.79709241300486167"/>
        </c:manualLayout>
      </c:layout>
      <c:lineChart>
        <c:grouping val="standard"/>
        <c:varyColors val="0"/>
        <c:ser>
          <c:idx val="0"/>
          <c:order val="0"/>
          <c:tx>
            <c:strRef>
              <c:f>'Data 1.2'!$C$4</c:f>
              <c:strCache>
                <c:ptCount val="1"/>
                <c:pt idx="0">
                  <c:v>CPI inflation</c:v>
                </c:pt>
              </c:strCache>
            </c:strRef>
          </c:tx>
          <c:spPr>
            <a:ln w="38100">
              <a:solidFill>
                <a:srgbClr val="0083AC"/>
              </a:solidFill>
              <a:prstDash val="solid"/>
            </a:ln>
          </c:spPr>
          <c:marker>
            <c:symbol val="none"/>
          </c:marker>
          <c:cat>
            <c:numRef>
              <c:f>'Data 1.2'!$B$6:$B$86</c:f>
              <c:numCache>
                <c:formatCode>mmm\-yy</c:formatCode>
                <c:ptCount val="81"/>
                <c:pt idx="0">
                  <c:v>39600</c:v>
                </c:pt>
                <c:pt idx="1">
                  <c:v>39692</c:v>
                </c:pt>
                <c:pt idx="2">
                  <c:v>39783</c:v>
                </c:pt>
                <c:pt idx="3">
                  <c:v>39873</c:v>
                </c:pt>
                <c:pt idx="4">
                  <c:v>39965</c:v>
                </c:pt>
                <c:pt idx="5">
                  <c:v>40057</c:v>
                </c:pt>
                <c:pt idx="6">
                  <c:v>40148</c:v>
                </c:pt>
                <c:pt idx="7">
                  <c:v>40238</c:v>
                </c:pt>
                <c:pt idx="8">
                  <c:v>40330</c:v>
                </c:pt>
                <c:pt idx="9">
                  <c:v>40422</c:v>
                </c:pt>
                <c:pt idx="10">
                  <c:v>40513</c:v>
                </c:pt>
                <c:pt idx="11">
                  <c:v>40603</c:v>
                </c:pt>
                <c:pt idx="12">
                  <c:v>40695</c:v>
                </c:pt>
                <c:pt idx="13">
                  <c:v>40787</c:v>
                </c:pt>
                <c:pt idx="14">
                  <c:v>40878</c:v>
                </c:pt>
                <c:pt idx="15">
                  <c:v>40969</c:v>
                </c:pt>
                <c:pt idx="16">
                  <c:v>41061</c:v>
                </c:pt>
                <c:pt idx="17">
                  <c:v>41153</c:v>
                </c:pt>
                <c:pt idx="18">
                  <c:v>41244</c:v>
                </c:pt>
                <c:pt idx="19">
                  <c:v>41334</c:v>
                </c:pt>
                <c:pt idx="20">
                  <c:v>41426</c:v>
                </c:pt>
                <c:pt idx="21">
                  <c:v>41518</c:v>
                </c:pt>
                <c:pt idx="22">
                  <c:v>41609</c:v>
                </c:pt>
                <c:pt idx="23">
                  <c:v>41699</c:v>
                </c:pt>
                <c:pt idx="24">
                  <c:v>41791</c:v>
                </c:pt>
                <c:pt idx="25">
                  <c:v>41883</c:v>
                </c:pt>
                <c:pt idx="26">
                  <c:v>41974</c:v>
                </c:pt>
                <c:pt idx="27">
                  <c:v>42064</c:v>
                </c:pt>
                <c:pt idx="28">
                  <c:v>42156</c:v>
                </c:pt>
                <c:pt idx="29">
                  <c:v>42248</c:v>
                </c:pt>
                <c:pt idx="30">
                  <c:v>42339</c:v>
                </c:pt>
                <c:pt idx="31">
                  <c:v>42430</c:v>
                </c:pt>
                <c:pt idx="32">
                  <c:v>42522</c:v>
                </c:pt>
                <c:pt idx="33">
                  <c:v>42614</c:v>
                </c:pt>
                <c:pt idx="34">
                  <c:v>42705</c:v>
                </c:pt>
                <c:pt idx="35">
                  <c:v>42795</c:v>
                </c:pt>
                <c:pt idx="36">
                  <c:v>42887</c:v>
                </c:pt>
                <c:pt idx="37">
                  <c:v>42979</c:v>
                </c:pt>
                <c:pt idx="38">
                  <c:v>43070</c:v>
                </c:pt>
                <c:pt idx="39">
                  <c:v>43160</c:v>
                </c:pt>
                <c:pt idx="40">
                  <c:v>43252</c:v>
                </c:pt>
                <c:pt idx="41">
                  <c:v>43344</c:v>
                </c:pt>
                <c:pt idx="42">
                  <c:v>43435</c:v>
                </c:pt>
                <c:pt idx="43">
                  <c:v>43525</c:v>
                </c:pt>
                <c:pt idx="44">
                  <c:v>43617</c:v>
                </c:pt>
                <c:pt idx="45">
                  <c:v>43709</c:v>
                </c:pt>
                <c:pt idx="46">
                  <c:v>43800</c:v>
                </c:pt>
                <c:pt idx="47">
                  <c:v>43891</c:v>
                </c:pt>
                <c:pt idx="48">
                  <c:v>43983</c:v>
                </c:pt>
                <c:pt idx="49">
                  <c:v>44075</c:v>
                </c:pt>
                <c:pt idx="50">
                  <c:v>44166</c:v>
                </c:pt>
                <c:pt idx="51">
                  <c:v>44256</c:v>
                </c:pt>
                <c:pt idx="52">
                  <c:v>44348</c:v>
                </c:pt>
                <c:pt idx="53">
                  <c:v>44440</c:v>
                </c:pt>
                <c:pt idx="54">
                  <c:v>44531</c:v>
                </c:pt>
                <c:pt idx="55">
                  <c:v>44621</c:v>
                </c:pt>
                <c:pt idx="56">
                  <c:v>44713</c:v>
                </c:pt>
                <c:pt idx="57">
                  <c:v>44805</c:v>
                </c:pt>
                <c:pt idx="58">
                  <c:v>44896</c:v>
                </c:pt>
                <c:pt idx="59">
                  <c:v>44986</c:v>
                </c:pt>
                <c:pt idx="60">
                  <c:v>45078</c:v>
                </c:pt>
                <c:pt idx="61">
                  <c:v>45170</c:v>
                </c:pt>
                <c:pt idx="62">
                  <c:v>45261</c:v>
                </c:pt>
                <c:pt idx="63">
                  <c:v>45352</c:v>
                </c:pt>
                <c:pt idx="64">
                  <c:v>45444</c:v>
                </c:pt>
                <c:pt idx="65">
                  <c:v>45536</c:v>
                </c:pt>
                <c:pt idx="66">
                  <c:v>45627</c:v>
                </c:pt>
                <c:pt idx="67">
                  <c:v>45717</c:v>
                </c:pt>
                <c:pt idx="68">
                  <c:v>45809</c:v>
                </c:pt>
                <c:pt idx="69">
                  <c:v>45901</c:v>
                </c:pt>
                <c:pt idx="70">
                  <c:v>45992</c:v>
                </c:pt>
                <c:pt idx="71">
                  <c:v>46082</c:v>
                </c:pt>
                <c:pt idx="72">
                  <c:v>46174</c:v>
                </c:pt>
                <c:pt idx="73">
                  <c:v>46266</c:v>
                </c:pt>
                <c:pt idx="74">
                  <c:v>46357</c:v>
                </c:pt>
                <c:pt idx="75">
                  <c:v>46447</c:v>
                </c:pt>
                <c:pt idx="76">
                  <c:v>46539</c:v>
                </c:pt>
                <c:pt idx="77">
                  <c:v>46631</c:v>
                </c:pt>
                <c:pt idx="78">
                  <c:v>46722</c:v>
                </c:pt>
                <c:pt idx="79">
                  <c:v>46813</c:v>
                </c:pt>
                <c:pt idx="80">
                  <c:v>46905</c:v>
                </c:pt>
              </c:numCache>
            </c:numRef>
          </c:cat>
          <c:val>
            <c:numRef>
              <c:f>'Data 1.2'!$C$6:$C$86</c:f>
              <c:numCache>
                <c:formatCode>0.0</c:formatCode>
                <c:ptCount val="81"/>
                <c:pt idx="0">
                  <c:v>4.0196079999999998</c:v>
                </c:pt>
                <c:pt idx="1">
                  <c:v>5.0731710000000003</c:v>
                </c:pt>
                <c:pt idx="2">
                  <c:v>3.3751199999999999</c:v>
                </c:pt>
                <c:pt idx="3">
                  <c:v>2.9693489999999998</c:v>
                </c:pt>
                <c:pt idx="4">
                  <c:v>1.885014</c:v>
                </c:pt>
                <c:pt idx="5">
                  <c:v>1.6713089999999999</c:v>
                </c:pt>
                <c:pt idx="6">
                  <c:v>1.958955</c:v>
                </c:pt>
                <c:pt idx="7">
                  <c:v>2.0465119999999999</c:v>
                </c:pt>
                <c:pt idx="8">
                  <c:v>1.665125</c:v>
                </c:pt>
                <c:pt idx="9">
                  <c:v>1.461187</c:v>
                </c:pt>
                <c:pt idx="10">
                  <c:v>4.0256179999999997</c:v>
                </c:pt>
                <c:pt idx="11">
                  <c:v>4.4667269999999997</c:v>
                </c:pt>
                <c:pt idx="12">
                  <c:v>5.2775249999999998</c:v>
                </c:pt>
                <c:pt idx="13">
                  <c:v>4.5904590000000001</c:v>
                </c:pt>
                <c:pt idx="14">
                  <c:v>1.8469660000000001</c:v>
                </c:pt>
                <c:pt idx="15">
                  <c:v>1.570681</c:v>
                </c:pt>
                <c:pt idx="16">
                  <c:v>0.950735</c:v>
                </c:pt>
                <c:pt idx="17">
                  <c:v>0.77452699999999997</c:v>
                </c:pt>
                <c:pt idx="18">
                  <c:v>0.94991400000000004</c:v>
                </c:pt>
                <c:pt idx="19">
                  <c:v>0.85910600000000004</c:v>
                </c:pt>
                <c:pt idx="20">
                  <c:v>0.68493199999999999</c:v>
                </c:pt>
                <c:pt idx="21">
                  <c:v>1.3663540000000001</c:v>
                </c:pt>
                <c:pt idx="22">
                  <c:v>1.625321</c:v>
                </c:pt>
                <c:pt idx="23">
                  <c:v>1.53322</c:v>
                </c:pt>
                <c:pt idx="24">
                  <c:v>1.6156459999999999</c:v>
                </c:pt>
                <c:pt idx="25">
                  <c:v>1.0109520000000001</c:v>
                </c:pt>
                <c:pt idx="26">
                  <c:v>0.75757600000000003</c:v>
                </c:pt>
                <c:pt idx="27">
                  <c:v>0.25167800000000001</c:v>
                </c:pt>
                <c:pt idx="28">
                  <c:v>0.41841</c:v>
                </c:pt>
                <c:pt idx="29">
                  <c:v>0.417014</c:v>
                </c:pt>
                <c:pt idx="30">
                  <c:v>8.3542000000000005E-2</c:v>
                </c:pt>
                <c:pt idx="31">
                  <c:v>0.41841</c:v>
                </c:pt>
                <c:pt idx="32">
                  <c:v>0.41666700000000001</c:v>
                </c:pt>
                <c:pt idx="33">
                  <c:v>0.41528199999999998</c:v>
                </c:pt>
                <c:pt idx="34">
                  <c:v>1.3355589999999999</c:v>
                </c:pt>
                <c:pt idx="35">
                  <c:v>2.1666669999999999</c:v>
                </c:pt>
                <c:pt idx="36">
                  <c:v>1.742739</c:v>
                </c:pt>
                <c:pt idx="37">
                  <c:v>1.902399</c:v>
                </c:pt>
                <c:pt idx="38">
                  <c:v>1.5943989999999999</c:v>
                </c:pt>
                <c:pt idx="39">
                  <c:v>1.1000000000000001</c:v>
                </c:pt>
                <c:pt idx="40">
                  <c:v>1.5</c:v>
                </c:pt>
                <c:pt idx="41">
                  <c:v>1.9012990000000001</c:v>
                </c:pt>
                <c:pt idx="42">
                  <c:v>1.888668</c:v>
                </c:pt>
                <c:pt idx="43">
                  <c:v>1.4836800000000001</c:v>
                </c:pt>
                <c:pt idx="44">
                  <c:v>1.6748769999999999</c:v>
                </c:pt>
                <c:pt idx="45">
                  <c:v>1.464844</c:v>
                </c:pt>
                <c:pt idx="46">
                  <c:v>1.8536589999999999</c:v>
                </c:pt>
                <c:pt idx="47">
                  <c:v>2.5341130000000001</c:v>
                </c:pt>
                <c:pt idx="48">
                  <c:v>1.4534879999999999</c:v>
                </c:pt>
                <c:pt idx="49">
                  <c:v>1.4436960000000001</c:v>
                </c:pt>
                <c:pt idx="50">
                  <c:v>1.436782</c:v>
                </c:pt>
                <c:pt idx="51">
                  <c:v>1.520913</c:v>
                </c:pt>
                <c:pt idx="52">
                  <c:v>3.3428840000000002</c:v>
                </c:pt>
                <c:pt idx="53">
                  <c:v>4.933586</c:v>
                </c:pt>
                <c:pt idx="54">
                  <c:v>5.9490080000000001</c:v>
                </c:pt>
                <c:pt idx="55">
                  <c:v>6.928839</c:v>
                </c:pt>
                <c:pt idx="56">
                  <c:v>7.3012940000000004</c:v>
                </c:pt>
                <c:pt idx="57">
                  <c:v>7.2332729999999996</c:v>
                </c:pt>
                <c:pt idx="58">
                  <c:v>7.2192509999999999</c:v>
                </c:pt>
                <c:pt idx="59">
                  <c:v>6.6549909999999999</c:v>
                </c:pt>
                <c:pt idx="60">
                  <c:v>6.0292849999999998</c:v>
                </c:pt>
                <c:pt idx="61">
                  <c:v>5.649241</c:v>
                </c:pt>
                <c:pt idx="62">
                  <c:v>4.6550289999999999</c:v>
                </c:pt>
                <c:pt idx="63">
                  <c:v>4.0139459999999998</c:v>
                </c:pt>
                <c:pt idx="64">
                  <c:v>3.42672</c:v>
                </c:pt>
                <c:pt idx="65">
                  <c:v>2.715554</c:v>
                </c:pt>
                <c:pt idx="66">
                  <c:v>2.514151</c:v>
                </c:pt>
                <c:pt idx="67">
                  <c:v>2.389024</c:v>
                </c:pt>
                <c:pt idx="68">
                  <c:v>2.2391399999999999</c:v>
                </c:pt>
                <c:pt idx="69">
                  <c:v>2.1497480000000002</c:v>
                </c:pt>
                <c:pt idx="70">
                  <c:v>2.1002960000000002</c:v>
                </c:pt>
                <c:pt idx="71">
                  <c:v>2.0679110000000001</c:v>
                </c:pt>
                <c:pt idx="72">
                  <c:v>2.048457</c:v>
                </c:pt>
                <c:pt idx="73">
                  <c:v>2.0318999999999998</c:v>
                </c:pt>
                <c:pt idx="74">
                  <c:v>2.0221610000000001</c:v>
                </c:pt>
                <c:pt idx="75">
                  <c:v>2.014421</c:v>
                </c:pt>
                <c:pt idx="76">
                  <c:v>2.0082149999999999</c:v>
                </c:pt>
                <c:pt idx="77">
                  <c:v>2.0026920000000001</c:v>
                </c:pt>
                <c:pt idx="78">
                  <c:v>1.997825</c:v>
                </c:pt>
                <c:pt idx="79">
                  <c:v>1.9967459999999999</c:v>
                </c:pt>
                <c:pt idx="80">
                  <c:v>1.99759</c:v>
                </c:pt>
              </c:numCache>
            </c:numRef>
          </c:val>
          <c:smooth val="0"/>
          <c:extLst>
            <c:ext xmlns:c16="http://schemas.microsoft.com/office/drawing/2014/chart" uri="{C3380CC4-5D6E-409C-BE32-E72D297353CC}">
              <c16:uniqueId val="{00000000-DB04-42E2-A020-A570E4308FE3}"/>
            </c:ext>
          </c:extLst>
        </c:ser>
        <c:ser>
          <c:idx val="1"/>
          <c:order val="1"/>
          <c:tx>
            <c:strRef>
              <c:f>'Data 1.2'!$D$4</c:f>
              <c:strCache>
                <c:ptCount val="1"/>
                <c:pt idx="0">
                  <c:v>90-day interest rate</c:v>
                </c:pt>
              </c:strCache>
            </c:strRef>
          </c:tx>
          <c:spPr>
            <a:ln w="38100">
              <a:solidFill>
                <a:srgbClr val="3E403A"/>
              </a:solidFill>
              <a:prstDash val="solid"/>
            </a:ln>
          </c:spPr>
          <c:marker>
            <c:symbol val="none"/>
          </c:marker>
          <c:cat>
            <c:numRef>
              <c:f>'Data 1.2'!$B$6:$B$86</c:f>
              <c:numCache>
                <c:formatCode>mmm\-yy</c:formatCode>
                <c:ptCount val="81"/>
                <c:pt idx="0">
                  <c:v>39600</c:v>
                </c:pt>
                <c:pt idx="1">
                  <c:v>39692</c:v>
                </c:pt>
                <c:pt idx="2">
                  <c:v>39783</c:v>
                </c:pt>
                <c:pt idx="3">
                  <c:v>39873</c:v>
                </c:pt>
                <c:pt idx="4">
                  <c:v>39965</c:v>
                </c:pt>
                <c:pt idx="5">
                  <c:v>40057</c:v>
                </c:pt>
                <c:pt idx="6">
                  <c:v>40148</c:v>
                </c:pt>
                <c:pt idx="7">
                  <c:v>40238</c:v>
                </c:pt>
                <c:pt idx="8">
                  <c:v>40330</c:v>
                </c:pt>
                <c:pt idx="9">
                  <c:v>40422</c:v>
                </c:pt>
                <c:pt idx="10">
                  <c:v>40513</c:v>
                </c:pt>
                <c:pt idx="11">
                  <c:v>40603</c:v>
                </c:pt>
                <c:pt idx="12">
                  <c:v>40695</c:v>
                </c:pt>
                <c:pt idx="13">
                  <c:v>40787</c:v>
                </c:pt>
                <c:pt idx="14">
                  <c:v>40878</c:v>
                </c:pt>
                <c:pt idx="15">
                  <c:v>40969</c:v>
                </c:pt>
                <c:pt idx="16">
                  <c:v>41061</c:v>
                </c:pt>
                <c:pt idx="17">
                  <c:v>41153</c:v>
                </c:pt>
                <c:pt idx="18">
                  <c:v>41244</c:v>
                </c:pt>
                <c:pt idx="19">
                  <c:v>41334</c:v>
                </c:pt>
                <c:pt idx="20">
                  <c:v>41426</c:v>
                </c:pt>
                <c:pt idx="21">
                  <c:v>41518</c:v>
                </c:pt>
                <c:pt idx="22">
                  <c:v>41609</c:v>
                </c:pt>
                <c:pt idx="23">
                  <c:v>41699</c:v>
                </c:pt>
                <c:pt idx="24">
                  <c:v>41791</c:v>
                </c:pt>
                <c:pt idx="25">
                  <c:v>41883</c:v>
                </c:pt>
                <c:pt idx="26">
                  <c:v>41974</c:v>
                </c:pt>
                <c:pt idx="27">
                  <c:v>42064</c:v>
                </c:pt>
                <c:pt idx="28">
                  <c:v>42156</c:v>
                </c:pt>
                <c:pt idx="29">
                  <c:v>42248</c:v>
                </c:pt>
                <c:pt idx="30">
                  <c:v>42339</c:v>
                </c:pt>
                <c:pt idx="31">
                  <c:v>42430</c:v>
                </c:pt>
                <c:pt idx="32">
                  <c:v>42522</c:v>
                </c:pt>
                <c:pt idx="33">
                  <c:v>42614</c:v>
                </c:pt>
                <c:pt idx="34">
                  <c:v>42705</c:v>
                </c:pt>
                <c:pt idx="35">
                  <c:v>42795</c:v>
                </c:pt>
                <c:pt idx="36">
                  <c:v>42887</c:v>
                </c:pt>
                <c:pt idx="37">
                  <c:v>42979</c:v>
                </c:pt>
                <c:pt idx="38">
                  <c:v>43070</c:v>
                </c:pt>
                <c:pt idx="39">
                  <c:v>43160</c:v>
                </c:pt>
                <c:pt idx="40">
                  <c:v>43252</c:v>
                </c:pt>
                <c:pt idx="41">
                  <c:v>43344</c:v>
                </c:pt>
                <c:pt idx="42">
                  <c:v>43435</c:v>
                </c:pt>
                <c:pt idx="43">
                  <c:v>43525</c:v>
                </c:pt>
                <c:pt idx="44">
                  <c:v>43617</c:v>
                </c:pt>
                <c:pt idx="45">
                  <c:v>43709</c:v>
                </c:pt>
                <c:pt idx="46">
                  <c:v>43800</c:v>
                </c:pt>
                <c:pt idx="47">
                  <c:v>43891</c:v>
                </c:pt>
                <c:pt idx="48">
                  <c:v>43983</c:v>
                </c:pt>
                <c:pt idx="49">
                  <c:v>44075</c:v>
                </c:pt>
                <c:pt idx="50">
                  <c:v>44166</c:v>
                </c:pt>
                <c:pt idx="51">
                  <c:v>44256</c:v>
                </c:pt>
                <c:pt idx="52">
                  <c:v>44348</c:v>
                </c:pt>
                <c:pt idx="53">
                  <c:v>44440</c:v>
                </c:pt>
                <c:pt idx="54">
                  <c:v>44531</c:v>
                </c:pt>
                <c:pt idx="55">
                  <c:v>44621</c:v>
                </c:pt>
                <c:pt idx="56">
                  <c:v>44713</c:v>
                </c:pt>
                <c:pt idx="57">
                  <c:v>44805</c:v>
                </c:pt>
                <c:pt idx="58">
                  <c:v>44896</c:v>
                </c:pt>
                <c:pt idx="59">
                  <c:v>44986</c:v>
                </c:pt>
                <c:pt idx="60">
                  <c:v>45078</c:v>
                </c:pt>
                <c:pt idx="61">
                  <c:v>45170</c:v>
                </c:pt>
                <c:pt idx="62">
                  <c:v>45261</c:v>
                </c:pt>
                <c:pt idx="63">
                  <c:v>45352</c:v>
                </c:pt>
                <c:pt idx="64">
                  <c:v>45444</c:v>
                </c:pt>
                <c:pt idx="65">
                  <c:v>45536</c:v>
                </c:pt>
                <c:pt idx="66">
                  <c:v>45627</c:v>
                </c:pt>
                <c:pt idx="67">
                  <c:v>45717</c:v>
                </c:pt>
                <c:pt idx="68">
                  <c:v>45809</c:v>
                </c:pt>
                <c:pt idx="69">
                  <c:v>45901</c:v>
                </c:pt>
                <c:pt idx="70">
                  <c:v>45992</c:v>
                </c:pt>
                <c:pt idx="71">
                  <c:v>46082</c:v>
                </c:pt>
                <c:pt idx="72">
                  <c:v>46174</c:v>
                </c:pt>
                <c:pt idx="73">
                  <c:v>46266</c:v>
                </c:pt>
                <c:pt idx="74">
                  <c:v>46357</c:v>
                </c:pt>
                <c:pt idx="75">
                  <c:v>46447</c:v>
                </c:pt>
                <c:pt idx="76">
                  <c:v>46539</c:v>
                </c:pt>
                <c:pt idx="77">
                  <c:v>46631</c:v>
                </c:pt>
                <c:pt idx="78">
                  <c:v>46722</c:v>
                </c:pt>
                <c:pt idx="79">
                  <c:v>46813</c:v>
                </c:pt>
                <c:pt idx="80">
                  <c:v>46905</c:v>
                </c:pt>
              </c:numCache>
            </c:numRef>
          </c:cat>
          <c:val>
            <c:numRef>
              <c:f>'Data 1.2'!$D$6:$D$86</c:f>
              <c:numCache>
                <c:formatCode>0.0</c:formatCode>
                <c:ptCount val="81"/>
                <c:pt idx="0">
                  <c:v>8.7508269999999992</c:v>
                </c:pt>
                <c:pt idx="1">
                  <c:v>8.2021549999999994</c:v>
                </c:pt>
                <c:pt idx="2">
                  <c:v>6.3048019999999996</c:v>
                </c:pt>
                <c:pt idx="3">
                  <c:v>3.6739419999999998</c:v>
                </c:pt>
                <c:pt idx="4">
                  <c:v>2.9051979999999999</c:v>
                </c:pt>
                <c:pt idx="5">
                  <c:v>2.7730100000000002</c:v>
                </c:pt>
                <c:pt idx="6">
                  <c:v>2.7873019999999999</c:v>
                </c:pt>
                <c:pt idx="7">
                  <c:v>2.7250580000000002</c:v>
                </c:pt>
                <c:pt idx="8">
                  <c:v>2.8819210000000002</c:v>
                </c:pt>
                <c:pt idx="9">
                  <c:v>3.2213639999999999</c:v>
                </c:pt>
                <c:pt idx="10">
                  <c:v>3.175853</c:v>
                </c:pt>
                <c:pt idx="11">
                  <c:v>3.0032540000000001</c:v>
                </c:pt>
                <c:pt idx="12">
                  <c:v>2.6525479999999999</c:v>
                </c:pt>
                <c:pt idx="13">
                  <c:v>2.8293330000000001</c:v>
                </c:pt>
                <c:pt idx="14">
                  <c:v>2.7144699999999999</c:v>
                </c:pt>
                <c:pt idx="15">
                  <c:v>2.7438479999999998</c:v>
                </c:pt>
                <c:pt idx="16">
                  <c:v>2.6430660000000001</c:v>
                </c:pt>
                <c:pt idx="17">
                  <c:v>2.6512570000000002</c:v>
                </c:pt>
                <c:pt idx="18">
                  <c:v>2.6436920000000002</c:v>
                </c:pt>
                <c:pt idx="19">
                  <c:v>2.6527240000000001</c:v>
                </c:pt>
                <c:pt idx="20">
                  <c:v>2.6416490000000001</c:v>
                </c:pt>
                <c:pt idx="21">
                  <c:v>2.6420029999999999</c:v>
                </c:pt>
                <c:pt idx="22">
                  <c:v>2.6856140000000002</c:v>
                </c:pt>
                <c:pt idx="23">
                  <c:v>2.9555220000000002</c:v>
                </c:pt>
                <c:pt idx="24">
                  <c:v>3.379159</c:v>
                </c:pt>
                <c:pt idx="25">
                  <c:v>3.687427</c:v>
                </c:pt>
                <c:pt idx="26">
                  <c:v>3.6738960000000001</c:v>
                </c:pt>
                <c:pt idx="27">
                  <c:v>3.644317</c:v>
                </c:pt>
                <c:pt idx="28">
                  <c:v>3.497026</c:v>
                </c:pt>
                <c:pt idx="29">
                  <c:v>2.9772789999999998</c:v>
                </c:pt>
                <c:pt idx="30">
                  <c:v>2.8444440000000002</c:v>
                </c:pt>
                <c:pt idx="31">
                  <c:v>2.5926580000000001</c:v>
                </c:pt>
                <c:pt idx="32">
                  <c:v>2.3619520000000001</c:v>
                </c:pt>
                <c:pt idx="33">
                  <c:v>2.278152</c:v>
                </c:pt>
                <c:pt idx="34">
                  <c:v>2.0845910000000001</c:v>
                </c:pt>
                <c:pt idx="35">
                  <c:v>1.9929809999999999</c:v>
                </c:pt>
                <c:pt idx="36">
                  <c:v>1.966348</c:v>
                </c:pt>
                <c:pt idx="37">
                  <c:v>1.9510700000000001</c:v>
                </c:pt>
                <c:pt idx="38">
                  <c:v>1.914749</c:v>
                </c:pt>
                <c:pt idx="39">
                  <c:v>1.904712</c:v>
                </c:pt>
                <c:pt idx="40">
                  <c:v>2.0132439999999998</c:v>
                </c:pt>
                <c:pt idx="41">
                  <c:v>1.915181</c:v>
                </c:pt>
                <c:pt idx="42">
                  <c:v>1.9518260000000001</c:v>
                </c:pt>
                <c:pt idx="43">
                  <c:v>1.8991309999999999</c:v>
                </c:pt>
                <c:pt idx="44">
                  <c:v>1.711838</c:v>
                </c:pt>
                <c:pt idx="45">
                  <c:v>1.3192999999999999</c:v>
                </c:pt>
                <c:pt idx="46">
                  <c:v>1.1553979999999999</c:v>
                </c:pt>
                <c:pt idx="47">
                  <c:v>1.0531280000000001</c:v>
                </c:pt>
                <c:pt idx="48">
                  <c:v>0.31009999999999999</c:v>
                </c:pt>
                <c:pt idx="49">
                  <c:v>0.29823300000000003</c:v>
                </c:pt>
                <c:pt idx="50">
                  <c:v>0.26793699999999998</c:v>
                </c:pt>
                <c:pt idx="51">
                  <c:v>0.29909200000000002</c:v>
                </c:pt>
                <c:pt idx="52">
                  <c:v>0.33871299999999999</c:v>
                </c:pt>
                <c:pt idx="53">
                  <c:v>0.50757600000000003</c:v>
                </c:pt>
                <c:pt idx="54">
                  <c:v>0.81457400000000002</c:v>
                </c:pt>
                <c:pt idx="55">
                  <c:v>1.2441720000000001</c:v>
                </c:pt>
                <c:pt idx="56">
                  <c:v>2.2346599999999999</c:v>
                </c:pt>
                <c:pt idx="57">
                  <c:v>3.3289719999999998</c:v>
                </c:pt>
                <c:pt idx="58">
                  <c:v>4.2570300000000003</c:v>
                </c:pt>
                <c:pt idx="59">
                  <c:v>4.995082</c:v>
                </c:pt>
                <c:pt idx="60">
                  <c:v>5.6142580000000004</c:v>
                </c:pt>
                <c:pt idx="61">
                  <c:v>5.6646830000000001</c:v>
                </c:pt>
                <c:pt idx="62">
                  <c:v>5.6457360000000003</c:v>
                </c:pt>
                <c:pt idx="63">
                  <c:v>5.67</c:v>
                </c:pt>
                <c:pt idx="64">
                  <c:v>5.67</c:v>
                </c:pt>
                <c:pt idx="65">
                  <c:v>5.5</c:v>
                </c:pt>
                <c:pt idx="66">
                  <c:v>5.2018190000000004</c:v>
                </c:pt>
                <c:pt idx="67">
                  <c:v>4.8138240000000003</c:v>
                </c:pt>
                <c:pt idx="68">
                  <c:v>4.543094</c:v>
                </c:pt>
                <c:pt idx="69">
                  <c:v>4.2635759999999996</c:v>
                </c:pt>
                <c:pt idx="70">
                  <c:v>3.9949089999999998</c:v>
                </c:pt>
                <c:pt idx="71">
                  <c:v>3.7515209999999999</c:v>
                </c:pt>
                <c:pt idx="72">
                  <c:v>3.5351050000000002</c:v>
                </c:pt>
                <c:pt idx="73">
                  <c:v>3.343067</c:v>
                </c:pt>
                <c:pt idx="74">
                  <c:v>3.1722229999999998</c:v>
                </c:pt>
                <c:pt idx="75">
                  <c:v>3.022113</c:v>
                </c:pt>
                <c:pt idx="76">
                  <c:v>2.8924650000000001</c:v>
                </c:pt>
                <c:pt idx="77">
                  <c:v>2.7818209999999999</c:v>
                </c:pt>
                <c:pt idx="78">
                  <c:v>2.6884030000000001</c:v>
                </c:pt>
                <c:pt idx="79">
                  <c:v>2.6106340000000001</c:v>
                </c:pt>
                <c:pt idx="80">
                  <c:v>2.545512</c:v>
                </c:pt>
              </c:numCache>
            </c:numRef>
          </c:val>
          <c:smooth val="0"/>
          <c:extLst>
            <c:ext xmlns:c16="http://schemas.microsoft.com/office/drawing/2014/chart" uri="{C3380CC4-5D6E-409C-BE32-E72D297353CC}">
              <c16:uniqueId val="{00000001-DB04-42E2-A020-A570E4308FE3}"/>
            </c:ext>
          </c:extLst>
        </c:ser>
        <c:dLbls>
          <c:showLegendKey val="0"/>
          <c:showVal val="0"/>
          <c:showCatName val="0"/>
          <c:showSerName val="0"/>
          <c:showPercent val="0"/>
          <c:showBubbleSize val="0"/>
        </c:dLbls>
        <c:smooth val="0"/>
        <c:axId val="1659216671"/>
        <c:axId val="1600979311"/>
      </c:lineChart>
      <c:dateAx>
        <c:axId val="1659216671"/>
        <c:scaling>
          <c:orientation val="minMax"/>
          <c:min val="39600"/>
        </c:scaling>
        <c:delete val="0"/>
        <c:axPos val="b"/>
        <c:numFmt formatCode="mmm\-yy" sourceLinked="1"/>
        <c:majorTickMark val="out"/>
        <c:minorTickMark val="none"/>
        <c:tickLblPos val="low"/>
        <c:spPr>
          <a:ln>
            <a:solidFill>
              <a:schemeClr val="tx1"/>
            </a:solidFill>
            <a:prstDash val="solid"/>
          </a:ln>
        </c:spPr>
        <c:txPr>
          <a:bodyPr rot="0" vert="horz"/>
          <a:lstStyle/>
          <a:p>
            <a:pPr>
              <a:defRPr sz="1800">
                <a:latin typeface="Arial"/>
                <a:ea typeface="Arial"/>
                <a:cs typeface="Arial"/>
              </a:defRPr>
            </a:pPr>
            <a:endParaRPr lang="en-US"/>
          </a:p>
        </c:txPr>
        <c:crossAx val="1600979311"/>
        <c:crosses val="autoZero"/>
        <c:auto val="1"/>
        <c:lblOffset val="100"/>
        <c:baseTimeUnit val="months"/>
        <c:majorUnit val="24"/>
        <c:majorTimeUnit val="months"/>
      </c:dateAx>
      <c:valAx>
        <c:axId val="1600979311"/>
        <c:scaling>
          <c:orientation val="minMax"/>
          <c:max val="9"/>
          <c:min val="0"/>
        </c:scaling>
        <c:delete val="0"/>
        <c:axPos val="l"/>
        <c:majorGridlines>
          <c:spPr>
            <a:ln>
              <a:solidFill>
                <a:schemeClr val="bg1">
                  <a:lumMod val="50000"/>
                </a:schemeClr>
              </a:solidFill>
              <a:prstDash val="solid"/>
            </a:ln>
          </c:spPr>
        </c:majorGridlines>
        <c:numFmt formatCode="0" sourceLinked="0"/>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1659216671"/>
        <c:crossesAt val="45336"/>
        <c:crossBetween val="between"/>
      </c:valAx>
    </c:plotArea>
    <c:legend>
      <c:legendPos val="b"/>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NZ"/>
              <a:t>   </a:t>
            </a:r>
          </a:p>
        </c:rich>
      </c:tx>
      <c:overlay val="0"/>
    </c:title>
    <c:autoTitleDeleted val="0"/>
    <c:plotArea>
      <c:layout/>
      <c:barChart>
        <c:barDir val="col"/>
        <c:grouping val="clustered"/>
        <c:varyColors val="0"/>
        <c:ser>
          <c:idx val="1"/>
          <c:order val="0"/>
          <c:tx>
            <c:strRef>
              <c:f>'Data 2.12'!$C$6</c:f>
              <c:strCache>
                <c:ptCount val="1"/>
                <c:pt idx="0">
                  <c:v>Budget Update 2024</c:v>
                </c:pt>
              </c:strCache>
            </c:strRef>
          </c:tx>
          <c:spPr>
            <a:solidFill>
              <a:srgbClr val="0083AC"/>
            </a:solidFill>
            <a:ln w="28575">
              <a:noFill/>
            </a:ln>
          </c:spPr>
          <c:invertIfNegative val="0"/>
          <c:cat>
            <c:strRef>
              <c:f>'Data 2.12'!$B$7:$B$12</c:f>
              <c:strCache>
                <c:ptCount val="6"/>
                <c:pt idx="0">
                  <c:v>2023</c:v>
                </c:pt>
                <c:pt idx="1">
                  <c:v>2024</c:v>
                </c:pt>
                <c:pt idx="2">
                  <c:v>2025</c:v>
                </c:pt>
                <c:pt idx="3">
                  <c:v>2026</c:v>
                </c:pt>
                <c:pt idx="4">
                  <c:v>2027</c:v>
                </c:pt>
                <c:pt idx="5">
                  <c:v>2028</c:v>
                </c:pt>
              </c:strCache>
            </c:strRef>
          </c:cat>
          <c:val>
            <c:numRef>
              <c:f>'Data 2.12'!$C$7:$C$12</c:f>
              <c:numCache>
                <c:formatCode>_(* #,##0.0_);_(* \(#,##0.0\);_(* "-"??_);_(@_)</c:formatCode>
                <c:ptCount val="6"/>
                <c:pt idx="0">
                  <c:v>112.358</c:v>
                </c:pt>
                <c:pt idx="1">
                  <c:v>118.995</c:v>
                </c:pt>
                <c:pt idx="2">
                  <c:v>122.851</c:v>
                </c:pt>
                <c:pt idx="3">
                  <c:v>131.40299999999999</c:v>
                </c:pt>
                <c:pt idx="4">
                  <c:v>140.15600000000001</c:v>
                </c:pt>
                <c:pt idx="5">
                  <c:v>148.23699999999999</c:v>
                </c:pt>
              </c:numCache>
            </c:numRef>
          </c:val>
          <c:extLst>
            <c:ext xmlns:c16="http://schemas.microsoft.com/office/drawing/2014/chart" uri="{C3380CC4-5D6E-409C-BE32-E72D297353CC}">
              <c16:uniqueId val="{00000000-7C8A-41A1-BFA0-B9D80343D298}"/>
            </c:ext>
          </c:extLst>
        </c:ser>
        <c:ser>
          <c:idx val="2"/>
          <c:order val="1"/>
          <c:tx>
            <c:strRef>
              <c:f>'Data 2.12'!$D$6</c:f>
              <c:strCache>
                <c:ptCount val="1"/>
                <c:pt idx="0">
                  <c:v>Half Year Update 2023</c:v>
                </c:pt>
              </c:strCache>
            </c:strRef>
          </c:tx>
          <c:spPr>
            <a:solidFill>
              <a:srgbClr val="67A854"/>
            </a:solidFill>
            <a:ln w="38100">
              <a:noFill/>
            </a:ln>
          </c:spPr>
          <c:invertIfNegative val="0"/>
          <c:cat>
            <c:strRef>
              <c:f>'Data 2.12'!$B$7:$B$12</c:f>
              <c:strCache>
                <c:ptCount val="6"/>
                <c:pt idx="0">
                  <c:v>2023</c:v>
                </c:pt>
                <c:pt idx="1">
                  <c:v>2024</c:v>
                </c:pt>
                <c:pt idx="2">
                  <c:v>2025</c:v>
                </c:pt>
                <c:pt idx="3">
                  <c:v>2026</c:v>
                </c:pt>
                <c:pt idx="4">
                  <c:v>2027</c:v>
                </c:pt>
                <c:pt idx="5">
                  <c:v>2028</c:v>
                </c:pt>
              </c:strCache>
            </c:strRef>
          </c:cat>
          <c:val>
            <c:numRef>
              <c:f>'Data 2.12'!$D$7:$D$12</c:f>
              <c:numCache>
                <c:formatCode>_(* #,##0.0_);_(* \(#,##0.0\);_(* "-"??_);_(@_)</c:formatCode>
                <c:ptCount val="6"/>
                <c:pt idx="0">
                  <c:v>112.358</c:v>
                </c:pt>
                <c:pt idx="1">
                  <c:v>122.02500000000001</c:v>
                </c:pt>
                <c:pt idx="2">
                  <c:v>129.70099999999999</c:v>
                </c:pt>
                <c:pt idx="3">
                  <c:v>138.13900000000001</c:v>
                </c:pt>
                <c:pt idx="4">
                  <c:v>146.238</c:v>
                </c:pt>
                <c:pt idx="5">
                  <c:v>153.99799999999999</c:v>
                </c:pt>
              </c:numCache>
            </c:numRef>
          </c:val>
          <c:extLst>
            <c:ext xmlns:c16="http://schemas.microsoft.com/office/drawing/2014/chart" uri="{C3380CC4-5D6E-409C-BE32-E72D297353CC}">
              <c16:uniqueId val="{00000001-7C8A-41A1-BFA0-B9D80343D298}"/>
            </c:ext>
          </c:extLst>
        </c:ser>
        <c:dLbls>
          <c:showLegendKey val="0"/>
          <c:showVal val="0"/>
          <c:showCatName val="0"/>
          <c:showSerName val="0"/>
          <c:showPercent val="0"/>
          <c:showBubbleSize val="0"/>
        </c:dLbls>
        <c:gapWidth val="150"/>
        <c:axId val="753102016"/>
        <c:axId val="753095352"/>
      </c:barChart>
      <c:catAx>
        <c:axId val="753102016"/>
        <c:scaling>
          <c:orientation val="minMax"/>
        </c:scaling>
        <c:delete val="0"/>
        <c:axPos val="b"/>
        <c:numFmt formatCode="General" sourceLinked="1"/>
        <c:majorTickMark val="none"/>
        <c:minorTickMark val="none"/>
        <c:tickLblPos val="low"/>
        <c:spPr>
          <a:ln w="6350">
            <a:solidFill>
              <a:schemeClr val="tx1"/>
            </a:solidFill>
          </a:ln>
        </c:spPr>
        <c:txPr>
          <a:bodyPr rot="0" vert="horz"/>
          <a:lstStyle/>
          <a:p>
            <a:pPr>
              <a:defRPr sz="1800" b="0" i="0" u="none" strike="noStrike" baseline="0">
                <a:solidFill>
                  <a:srgbClr val="000000"/>
                </a:solidFill>
                <a:latin typeface="Arial"/>
                <a:ea typeface="Arial"/>
                <a:cs typeface="Arial"/>
              </a:defRPr>
            </a:pPr>
            <a:endParaRPr lang="en-US"/>
          </a:p>
        </c:txPr>
        <c:crossAx val="753095352"/>
        <c:crossesAt val="0"/>
        <c:auto val="1"/>
        <c:lblAlgn val="ctr"/>
        <c:lblOffset val="100"/>
        <c:noMultiLvlLbl val="0"/>
      </c:catAx>
      <c:valAx>
        <c:axId val="753095352"/>
        <c:scaling>
          <c:orientation val="minMax"/>
          <c:max val="160"/>
          <c:min val="100"/>
        </c:scaling>
        <c:delete val="0"/>
        <c:axPos val="l"/>
        <c:majorGridlines>
          <c:spPr>
            <a:ln>
              <a:solidFill>
                <a:srgbClr val="7F7F7F"/>
              </a:solidFill>
            </a:ln>
          </c:spPr>
        </c:majorGridlines>
        <c:numFmt formatCode="#,##0" sourceLinked="0"/>
        <c:majorTickMark val="none"/>
        <c:minorTickMark val="none"/>
        <c:tickLblPos val="low"/>
        <c:spPr>
          <a:ln w="9525">
            <a:solidFill>
              <a:schemeClr val="dk1"/>
            </a:solidFill>
          </a:ln>
        </c:spPr>
        <c:txPr>
          <a:bodyPr rot="0" vert="horz"/>
          <a:lstStyle/>
          <a:p>
            <a:pPr>
              <a:defRPr sz="1800" b="0" i="0" u="none" strike="noStrike" baseline="0">
                <a:solidFill>
                  <a:srgbClr val="000000"/>
                </a:solidFill>
                <a:latin typeface="Arial"/>
                <a:ea typeface="Arial"/>
                <a:cs typeface="Arial"/>
              </a:defRPr>
            </a:pPr>
            <a:endParaRPr lang="en-US"/>
          </a:p>
        </c:txPr>
        <c:crossAx val="753102016"/>
        <c:crossesAt val="2"/>
        <c:crossBetween val="between"/>
        <c:majorUnit val="10"/>
      </c:valAx>
      <c:spPr>
        <a:noFill/>
        <a:ln w="25400">
          <a:noFill/>
        </a:ln>
      </c:spPr>
    </c:plotArea>
    <c:legend>
      <c:legendPos val="b"/>
      <c:overlay val="0"/>
      <c:txPr>
        <a:bodyPr/>
        <a:lstStyle/>
        <a:p>
          <a:pPr>
            <a:defRPr sz="1800" b="0" i="0" u="none" strike="noStrike" baseline="0">
              <a:solidFill>
                <a:srgbClr val="000000"/>
              </a:solidFill>
              <a:latin typeface="Arial"/>
              <a:ea typeface="Arial"/>
              <a:cs typeface="Arial"/>
            </a:defRPr>
          </a:pPr>
          <a:endParaRPr lang="en-US"/>
        </a:p>
      </c:txPr>
    </c:legend>
    <c:plotVisOnly val="1"/>
    <c:dispBlanksAs val="gap"/>
    <c:showDLblsOverMax val="0"/>
  </c:chart>
  <c:spPr>
    <a:solidFill>
      <a:sysClr val="window" lastClr="FFFFFF"/>
    </a:solidFill>
    <a:ln>
      <a:noFill/>
    </a:ln>
  </c:spPr>
  <c:txPr>
    <a:bodyPr/>
    <a:lstStyle/>
    <a:p>
      <a:pPr>
        <a:defRPr sz="2000" b="0" i="0" u="none" strike="noStrike" baseline="0">
          <a:solidFill>
            <a:srgbClr val="000000"/>
          </a:solidFill>
          <a:latin typeface="Arial"/>
          <a:ea typeface="Arial"/>
          <a:cs typeface="Arial"/>
        </a:defRPr>
      </a:pPr>
      <a:endParaRPr lang="en-US"/>
    </a:p>
  </c:txPr>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629846038948728E-2"/>
          <c:y val="0.10833855799373042"/>
          <c:w val="0.83120549542362065"/>
          <c:h val="0.69313010638560468"/>
        </c:manualLayout>
      </c:layout>
      <c:barChart>
        <c:barDir val="col"/>
        <c:grouping val="clustered"/>
        <c:varyColors val="0"/>
        <c:ser>
          <c:idx val="1"/>
          <c:order val="0"/>
          <c:tx>
            <c:strRef>
              <c:f>'Data 2.13'!$C$6</c:f>
              <c:strCache>
                <c:ptCount val="1"/>
                <c:pt idx="0">
                  <c:v>Budget Update 2024</c:v>
                </c:pt>
              </c:strCache>
            </c:strRef>
          </c:tx>
          <c:spPr>
            <a:solidFill>
              <a:srgbClr val="0083AC"/>
            </a:solidFill>
            <a:ln w="28575">
              <a:noFill/>
            </a:ln>
          </c:spPr>
          <c:invertIfNegative val="0"/>
          <c:cat>
            <c:strRef>
              <c:f>'Data 2.13'!$B$7:$B$12</c:f>
              <c:strCache>
                <c:ptCount val="6"/>
                <c:pt idx="0">
                  <c:v>2023</c:v>
                </c:pt>
                <c:pt idx="1">
                  <c:v>2024</c:v>
                </c:pt>
                <c:pt idx="2">
                  <c:v>2025</c:v>
                </c:pt>
                <c:pt idx="3">
                  <c:v>2026</c:v>
                </c:pt>
                <c:pt idx="4">
                  <c:v>2027</c:v>
                </c:pt>
                <c:pt idx="5">
                  <c:v>2028</c:v>
                </c:pt>
              </c:strCache>
            </c:strRef>
          </c:cat>
          <c:val>
            <c:numRef>
              <c:f>'Data 2.13'!$C$7:$C$12</c:f>
              <c:numCache>
                <c:formatCode>_(* #,##0.0_);_(* \(#,##0.0\);_(* "-"??_);_(@_)</c:formatCode>
                <c:ptCount val="6"/>
                <c:pt idx="0">
                  <c:v>127.574</c:v>
                </c:pt>
                <c:pt idx="1">
                  <c:v>138.32499999999999</c:v>
                </c:pt>
                <c:pt idx="2">
                  <c:v>143.89500000000001</c:v>
                </c:pt>
                <c:pt idx="3">
                  <c:v>147.65799999999999</c:v>
                </c:pt>
                <c:pt idx="4">
                  <c:v>151.11600000000001</c:v>
                </c:pt>
                <c:pt idx="5">
                  <c:v>156.35400000000001</c:v>
                </c:pt>
              </c:numCache>
            </c:numRef>
          </c:val>
          <c:extLst>
            <c:ext xmlns:c16="http://schemas.microsoft.com/office/drawing/2014/chart" uri="{C3380CC4-5D6E-409C-BE32-E72D297353CC}">
              <c16:uniqueId val="{00000000-A2C7-4A10-80D9-3243D1AF88A9}"/>
            </c:ext>
          </c:extLst>
        </c:ser>
        <c:ser>
          <c:idx val="2"/>
          <c:order val="1"/>
          <c:tx>
            <c:strRef>
              <c:f>'Data 2.13'!$D$6</c:f>
              <c:strCache>
                <c:ptCount val="1"/>
                <c:pt idx="0">
                  <c:v>Half Year Update 2023</c:v>
                </c:pt>
              </c:strCache>
            </c:strRef>
          </c:tx>
          <c:spPr>
            <a:solidFill>
              <a:srgbClr val="67A854"/>
            </a:solidFill>
            <a:ln w="38100">
              <a:noFill/>
            </a:ln>
          </c:spPr>
          <c:invertIfNegative val="0"/>
          <c:cat>
            <c:strRef>
              <c:f>'Data 2.13'!$B$7:$B$12</c:f>
              <c:strCache>
                <c:ptCount val="6"/>
                <c:pt idx="0">
                  <c:v>2023</c:v>
                </c:pt>
                <c:pt idx="1">
                  <c:v>2024</c:v>
                </c:pt>
                <c:pt idx="2">
                  <c:v>2025</c:v>
                </c:pt>
                <c:pt idx="3">
                  <c:v>2026</c:v>
                </c:pt>
                <c:pt idx="4">
                  <c:v>2027</c:v>
                </c:pt>
                <c:pt idx="5">
                  <c:v>2028</c:v>
                </c:pt>
              </c:strCache>
            </c:strRef>
          </c:cat>
          <c:val>
            <c:numRef>
              <c:f>'Data 2.13'!$D$7:$D$12</c:f>
              <c:numCache>
                <c:formatCode>0.0</c:formatCode>
                <c:ptCount val="6"/>
                <c:pt idx="0">
                  <c:v>127.574</c:v>
                </c:pt>
                <c:pt idx="1">
                  <c:v>140.286</c:v>
                </c:pt>
                <c:pt idx="2">
                  <c:v>144.74100000000001</c:v>
                </c:pt>
                <c:pt idx="3">
                  <c:v>151.06100000000001</c:v>
                </c:pt>
                <c:pt idx="4">
                  <c:v>155.94800000000001</c:v>
                </c:pt>
                <c:pt idx="5">
                  <c:v>161.221</c:v>
                </c:pt>
              </c:numCache>
            </c:numRef>
          </c:val>
          <c:extLst>
            <c:ext xmlns:c16="http://schemas.microsoft.com/office/drawing/2014/chart" uri="{C3380CC4-5D6E-409C-BE32-E72D297353CC}">
              <c16:uniqueId val="{00000001-A2C7-4A10-80D9-3243D1AF88A9}"/>
            </c:ext>
          </c:extLst>
        </c:ser>
        <c:dLbls>
          <c:showLegendKey val="0"/>
          <c:showVal val="0"/>
          <c:showCatName val="0"/>
          <c:showSerName val="0"/>
          <c:showPercent val="0"/>
          <c:showBubbleSize val="0"/>
        </c:dLbls>
        <c:gapWidth val="150"/>
        <c:axId val="753102016"/>
        <c:axId val="753095352"/>
      </c:barChart>
      <c:catAx>
        <c:axId val="753102016"/>
        <c:scaling>
          <c:orientation val="minMax"/>
        </c:scaling>
        <c:delete val="0"/>
        <c:axPos val="b"/>
        <c:title>
          <c:tx>
            <c:rich>
              <a:bodyPr/>
              <a:lstStyle/>
              <a:p>
                <a:pPr>
                  <a:defRPr/>
                </a:pPr>
                <a:r>
                  <a:rPr lang="en-NZ" b="1"/>
                  <a:t>Year ending 30 June</a:t>
                </a:r>
              </a:p>
            </c:rich>
          </c:tx>
          <c:layout>
            <c:manualLayout>
              <c:xMode val="edge"/>
              <c:yMode val="edge"/>
              <c:x val="0.39479482157872542"/>
              <c:y val="0.87295765145346238"/>
            </c:manualLayout>
          </c:layout>
          <c:overlay val="0"/>
        </c:title>
        <c:numFmt formatCode="General" sourceLinked="1"/>
        <c:majorTickMark val="out"/>
        <c:minorTickMark val="none"/>
        <c:tickLblPos val="low"/>
        <c:spPr>
          <a:ln w="6350">
            <a:solidFill>
              <a:schemeClr val="tx1"/>
            </a:solidFill>
          </a:ln>
        </c:spPr>
        <c:txPr>
          <a:bodyPr rot="0" vert="horz"/>
          <a:lstStyle/>
          <a:p>
            <a:pPr>
              <a:defRPr/>
            </a:pPr>
            <a:endParaRPr lang="en-US"/>
          </a:p>
        </c:txPr>
        <c:crossAx val="753095352"/>
        <c:crossesAt val="0"/>
        <c:auto val="1"/>
        <c:lblAlgn val="ctr"/>
        <c:lblOffset val="100"/>
        <c:noMultiLvlLbl val="0"/>
      </c:catAx>
      <c:valAx>
        <c:axId val="753095352"/>
        <c:scaling>
          <c:orientation val="minMax"/>
          <c:min val="105"/>
        </c:scaling>
        <c:delete val="0"/>
        <c:axPos val="l"/>
        <c:majorGridlines>
          <c:spPr>
            <a:ln>
              <a:solidFill>
                <a:srgbClr val="7F7F7F"/>
              </a:solidFill>
            </a:ln>
          </c:spPr>
        </c:majorGridlines>
        <c:numFmt formatCode="#,##0" sourceLinked="0"/>
        <c:majorTickMark val="none"/>
        <c:minorTickMark val="none"/>
        <c:tickLblPos val="low"/>
        <c:spPr>
          <a:ln w="9525">
            <a:solidFill>
              <a:schemeClr val="tx1"/>
            </a:solidFill>
          </a:ln>
        </c:spPr>
        <c:txPr>
          <a:bodyPr rot="0" vert="horz"/>
          <a:lstStyle/>
          <a:p>
            <a:pPr>
              <a:defRPr/>
            </a:pPr>
            <a:endParaRPr lang="en-US"/>
          </a:p>
        </c:txPr>
        <c:crossAx val="753102016"/>
        <c:crossesAt val="2"/>
        <c:crossBetween val="between"/>
        <c:majorUnit val="10"/>
      </c:valAx>
      <c:spPr>
        <a:noFill/>
        <a:ln w="25400">
          <a:noFill/>
        </a:ln>
      </c:spPr>
    </c:plotArea>
    <c:legend>
      <c:legendPos val="b"/>
      <c:overlay val="0"/>
    </c:legend>
    <c:plotVisOnly val="1"/>
    <c:dispBlanksAs val="gap"/>
    <c:showDLblsOverMax val="0"/>
  </c:chart>
  <c:spPr>
    <a:solidFill>
      <a:sysClr val="window" lastClr="FFFFFF"/>
    </a:solidFill>
    <a:ln>
      <a:noFill/>
    </a:ln>
  </c:spPr>
  <c:txPr>
    <a:bodyPr/>
    <a:lstStyle/>
    <a:p>
      <a:pPr>
        <a:defRPr sz="1800" b="0" i="0" u="none" strike="noStrike" baseline="0">
          <a:solidFill>
            <a:srgbClr val="000000"/>
          </a:solidFill>
          <a:latin typeface="Arial"/>
          <a:ea typeface="Arial"/>
          <a:cs typeface="Arial"/>
        </a:defRPr>
      </a:pPr>
      <a:endParaRPr lang="en-US"/>
    </a:p>
  </c:txPr>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629846038948728E-2"/>
          <c:y val="0.10833855799373042"/>
          <c:w val="0.83120549542362065"/>
          <c:h val="0.69313010638560468"/>
        </c:manualLayout>
      </c:layout>
      <c:barChart>
        <c:barDir val="col"/>
        <c:grouping val="clustered"/>
        <c:varyColors val="0"/>
        <c:ser>
          <c:idx val="1"/>
          <c:order val="0"/>
          <c:tx>
            <c:strRef>
              <c:f>'Data 2.14'!$C$6</c:f>
              <c:strCache>
                <c:ptCount val="1"/>
                <c:pt idx="0">
                  <c:v>Budget Update 2024</c:v>
                </c:pt>
              </c:strCache>
            </c:strRef>
          </c:tx>
          <c:spPr>
            <a:solidFill>
              <a:srgbClr val="0083AC"/>
            </a:solidFill>
            <a:ln w="28575">
              <a:noFill/>
            </a:ln>
          </c:spPr>
          <c:invertIfNegative val="0"/>
          <c:cat>
            <c:strRef>
              <c:f>'Data 2.14'!$B$7:$B$12</c:f>
              <c:strCache>
                <c:ptCount val="6"/>
                <c:pt idx="0">
                  <c:v>2023</c:v>
                </c:pt>
                <c:pt idx="1">
                  <c:v>2024</c:v>
                </c:pt>
                <c:pt idx="2">
                  <c:v>2025</c:v>
                </c:pt>
                <c:pt idx="3">
                  <c:v>2026</c:v>
                </c:pt>
                <c:pt idx="4">
                  <c:v>2027</c:v>
                </c:pt>
                <c:pt idx="5">
                  <c:v>2028</c:v>
                </c:pt>
              </c:strCache>
            </c:strRef>
          </c:cat>
          <c:val>
            <c:numRef>
              <c:f>'Data 2.14'!$C$7:$C$12</c:f>
              <c:numCache>
                <c:formatCode>_(* #,##0.0_);_(* \(#,##0.0\);_(* "-"??_);_(@_)</c:formatCode>
                <c:ptCount val="6"/>
                <c:pt idx="0">
                  <c:v>-9.4459999999999997</c:v>
                </c:pt>
                <c:pt idx="1">
                  <c:v>-11.074</c:v>
                </c:pt>
                <c:pt idx="2">
                  <c:v>-13.372</c:v>
                </c:pt>
                <c:pt idx="3">
                  <c:v>-8.5020000000000007</c:v>
                </c:pt>
                <c:pt idx="4">
                  <c:v>-3.1040000000000001</c:v>
                </c:pt>
                <c:pt idx="5">
                  <c:v>1.4710000000000001</c:v>
                </c:pt>
              </c:numCache>
            </c:numRef>
          </c:val>
          <c:extLst>
            <c:ext xmlns:c16="http://schemas.microsoft.com/office/drawing/2014/chart" uri="{C3380CC4-5D6E-409C-BE32-E72D297353CC}">
              <c16:uniqueId val="{00000000-B27F-4F54-8885-D993BDD406C7}"/>
            </c:ext>
          </c:extLst>
        </c:ser>
        <c:ser>
          <c:idx val="2"/>
          <c:order val="1"/>
          <c:tx>
            <c:strRef>
              <c:f>'Data 2.14'!$D$6</c:f>
              <c:strCache>
                <c:ptCount val="1"/>
                <c:pt idx="0">
                  <c:v>Half Year Update 2023</c:v>
                </c:pt>
              </c:strCache>
            </c:strRef>
          </c:tx>
          <c:spPr>
            <a:solidFill>
              <a:srgbClr val="67A854"/>
            </a:solidFill>
            <a:ln w="38100">
              <a:noFill/>
            </a:ln>
          </c:spPr>
          <c:invertIfNegative val="0"/>
          <c:cat>
            <c:strRef>
              <c:f>'Data 2.14'!$B$7:$B$12</c:f>
              <c:strCache>
                <c:ptCount val="6"/>
                <c:pt idx="0">
                  <c:v>2023</c:v>
                </c:pt>
                <c:pt idx="1">
                  <c:v>2024</c:v>
                </c:pt>
                <c:pt idx="2">
                  <c:v>2025</c:v>
                </c:pt>
                <c:pt idx="3">
                  <c:v>2026</c:v>
                </c:pt>
                <c:pt idx="4">
                  <c:v>2027</c:v>
                </c:pt>
                <c:pt idx="5">
                  <c:v>2028</c:v>
                </c:pt>
              </c:strCache>
            </c:strRef>
          </c:cat>
          <c:val>
            <c:numRef>
              <c:f>'Data 2.14'!$D$7:$D$12</c:f>
              <c:numCache>
                <c:formatCode>_(* #,##0.0_);_(* \(#,##0.0\);_(* "-"??_);_(@_)</c:formatCode>
                <c:ptCount val="6"/>
                <c:pt idx="0">
                  <c:v>-9.4459999999999997</c:v>
                </c:pt>
                <c:pt idx="1">
                  <c:v>-9.3190000000000008</c:v>
                </c:pt>
                <c:pt idx="2">
                  <c:v>-6.1349999999999998</c:v>
                </c:pt>
                <c:pt idx="3">
                  <c:v>-3.468</c:v>
                </c:pt>
                <c:pt idx="4">
                  <c:v>0.14000000000000001</c:v>
                </c:pt>
                <c:pt idx="5">
                  <c:v>3.3559999999999999</c:v>
                </c:pt>
              </c:numCache>
            </c:numRef>
          </c:val>
          <c:extLst>
            <c:ext xmlns:c16="http://schemas.microsoft.com/office/drawing/2014/chart" uri="{C3380CC4-5D6E-409C-BE32-E72D297353CC}">
              <c16:uniqueId val="{00000001-B27F-4F54-8885-D993BDD406C7}"/>
            </c:ext>
          </c:extLst>
        </c:ser>
        <c:dLbls>
          <c:showLegendKey val="0"/>
          <c:showVal val="0"/>
          <c:showCatName val="0"/>
          <c:showSerName val="0"/>
          <c:showPercent val="0"/>
          <c:showBubbleSize val="0"/>
        </c:dLbls>
        <c:gapWidth val="150"/>
        <c:axId val="753102016"/>
        <c:axId val="753095352"/>
      </c:barChart>
      <c:catAx>
        <c:axId val="753102016"/>
        <c:scaling>
          <c:orientation val="minMax"/>
        </c:scaling>
        <c:delete val="0"/>
        <c:axPos val="b"/>
        <c:title>
          <c:tx>
            <c:rich>
              <a:bodyPr/>
              <a:lstStyle/>
              <a:p>
                <a:pPr>
                  <a:defRPr/>
                </a:pPr>
                <a:r>
                  <a:rPr lang="en-NZ" b="1"/>
                  <a:t>Year ending 30 June</a:t>
                </a:r>
              </a:p>
            </c:rich>
          </c:tx>
          <c:layout>
            <c:manualLayout>
              <c:xMode val="edge"/>
              <c:yMode val="edge"/>
              <c:x val="0.39479482157872542"/>
              <c:y val="0.87295765145346238"/>
            </c:manualLayout>
          </c:layout>
          <c:overlay val="0"/>
        </c:title>
        <c:numFmt formatCode="General" sourceLinked="1"/>
        <c:majorTickMark val="out"/>
        <c:minorTickMark val="none"/>
        <c:tickLblPos val="low"/>
        <c:spPr>
          <a:ln w="6350">
            <a:solidFill>
              <a:schemeClr val="tx1"/>
            </a:solidFill>
          </a:ln>
        </c:spPr>
        <c:txPr>
          <a:bodyPr rot="0" vert="horz"/>
          <a:lstStyle/>
          <a:p>
            <a:pPr>
              <a:defRPr/>
            </a:pPr>
            <a:endParaRPr lang="en-US"/>
          </a:p>
        </c:txPr>
        <c:crossAx val="753095352"/>
        <c:crossesAt val="0"/>
        <c:auto val="1"/>
        <c:lblAlgn val="ctr"/>
        <c:lblOffset val="100"/>
        <c:noMultiLvlLbl val="0"/>
      </c:catAx>
      <c:valAx>
        <c:axId val="753095352"/>
        <c:scaling>
          <c:orientation val="minMax"/>
        </c:scaling>
        <c:delete val="0"/>
        <c:axPos val="l"/>
        <c:majorGridlines>
          <c:spPr>
            <a:ln>
              <a:solidFill>
                <a:srgbClr val="7F7F7F"/>
              </a:solidFill>
            </a:ln>
          </c:spPr>
        </c:majorGridlines>
        <c:numFmt formatCode="#,##0" sourceLinked="0"/>
        <c:majorTickMark val="none"/>
        <c:minorTickMark val="none"/>
        <c:tickLblPos val="low"/>
        <c:spPr>
          <a:ln w="9525">
            <a:solidFill>
              <a:schemeClr val="tx1"/>
            </a:solidFill>
          </a:ln>
        </c:spPr>
        <c:txPr>
          <a:bodyPr rot="0" vert="horz"/>
          <a:lstStyle/>
          <a:p>
            <a:pPr>
              <a:defRPr/>
            </a:pPr>
            <a:endParaRPr lang="en-US"/>
          </a:p>
        </c:txPr>
        <c:crossAx val="753102016"/>
        <c:crossesAt val="2"/>
        <c:crossBetween val="between"/>
        <c:majorUnit val="2"/>
      </c:valAx>
      <c:spPr>
        <a:noFill/>
        <a:ln w="25400">
          <a:noFill/>
        </a:ln>
      </c:spPr>
    </c:plotArea>
    <c:legend>
      <c:legendPos val="b"/>
      <c:overlay val="0"/>
    </c:legend>
    <c:plotVisOnly val="1"/>
    <c:dispBlanksAs val="gap"/>
    <c:showDLblsOverMax val="0"/>
  </c:chart>
  <c:spPr>
    <a:solidFill>
      <a:sysClr val="window" lastClr="FFFFFF"/>
    </a:solidFill>
    <a:ln>
      <a:noFill/>
    </a:ln>
  </c:spPr>
  <c:txPr>
    <a:bodyPr/>
    <a:lstStyle/>
    <a:p>
      <a:pPr>
        <a:defRPr sz="1800" b="0" i="0" u="none" strike="noStrike" baseline="0">
          <a:solidFill>
            <a:srgbClr val="000000"/>
          </a:solidFill>
          <a:latin typeface="Arial"/>
          <a:ea typeface="Arial"/>
          <a:cs typeface="Arial"/>
        </a:defRPr>
      </a:pPr>
      <a:endParaRPr lang="en-US"/>
    </a:p>
  </c:txPr>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629846038948728E-2"/>
          <c:y val="0.10833855799373042"/>
          <c:w val="0.83120549542362065"/>
          <c:h val="0.69313010638560468"/>
        </c:manualLayout>
      </c:layout>
      <c:lineChart>
        <c:grouping val="standard"/>
        <c:varyColors val="0"/>
        <c:ser>
          <c:idx val="1"/>
          <c:order val="0"/>
          <c:tx>
            <c:strRef>
              <c:f>'Data 2.15'!$C$6</c:f>
              <c:strCache>
                <c:ptCount val="1"/>
                <c:pt idx="0">
                  <c:v>Budget Update 2024</c:v>
                </c:pt>
              </c:strCache>
            </c:strRef>
          </c:tx>
          <c:spPr>
            <a:ln w="38100">
              <a:solidFill>
                <a:srgbClr val="0083AC"/>
              </a:solidFill>
            </a:ln>
          </c:spPr>
          <c:marker>
            <c:symbol val="none"/>
          </c:marker>
          <c:cat>
            <c:strRef>
              <c:f>'Data 2.15'!$B$7:$B$12</c:f>
              <c:strCache>
                <c:ptCount val="6"/>
                <c:pt idx="0">
                  <c:v>2023</c:v>
                </c:pt>
                <c:pt idx="1">
                  <c:v>2024</c:v>
                </c:pt>
                <c:pt idx="2">
                  <c:v>2025</c:v>
                </c:pt>
                <c:pt idx="3">
                  <c:v>2026</c:v>
                </c:pt>
                <c:pt idx="4">
                  <c:v>2027</c:v>
                </c:pt>
                <c:pt idx="5">
                  <c:v>2028</c:v>
                </c:pt>
              </c:strCache>
            </c:strRef>
          </c:cat>
          <c:val>
            <c:numRef>
              <c:f>'Data 2.15'!$C$7:$C$12</c:f>
              <c:numCache>
                <c:formatCode>_(* #,##0.0_);_(* \(#,##0.0\);_(* "-"??_);_(@_)</c:formatCode>
                <c:ptCount val="6"/>
                <c:pt idx="0">
                  <c:v>155.30000000000001</c:v>
                </c:pt>
                <c:pt idx="1">
                  <c:v>178.1</c:v>
                </c:pt>
                <c:pt idx="2">
                  <c:v>187.3</c:v>
                </c:pt>
                <c:pt idx="3">
                  <c:v>195.4</c:v>
                </c:pt>
                <c:pt idx="4">
                  <c:v>207.4</c:v>
                </c:pt>
                <c:pt idx="5">
                  <c:v>209.9</c:v>
                </c:pt>
              </c:numCache>
            </c:numRef>
          </c:val>
          <c:smooth val="0"/>
          <c:extLst>
            <c:ext xmlns:c16="http://schemas.microsoft.com/office/drawing/2014/chart" uri="{C3380CC4-5D6E-409C-BE32-E72D297353CC}">
              <c16:uniqueId val="{00000000-1704-4843-94B7-98833386AE39}"/>
            </c:ext>
          </c:extLst>
        </c:ser>
        <c:ser>
          <c:idx val="2"/>
          <c:order val="1"/>
          <c:tx>
            <c:strRef>
              <c:f>'Data 2.15'!$D$6</c:f>
              <c:strCache>
                <c:ptCount val="1"/>
                <c:pt idx="0">
                  <c:v>Half Year Update 2023</c:v>
                </c:pt>
              </c:strCache>
            </c:strRef>
          </c:tx>
          <c:spPr>
            <a:ln w="38100">
              <a:solidFill>
                <a:srgbClr val="3E403A"/>
              </a:solidFill>
            </a:ln>
          </c:spPr>
          <c:marker>
            <c:symbol val="none"/>
          </c:marker>
          <c:cat>
            <c:strRef>
              <c:f>'Data 2.15'!$B$7:$B$12</c:f>
              <c:strCache>
                <c:ptCount val="6"/>
                <c:pt idx="0">
                  <c:v>2023</c:v>
                </c:pt>
                <c:pt idx="1">
                  <c:v>2024</c:v>
                </c:pt>
                <c:pt idx="2">
                  <c:v>2025</c:v>
                </c:pt>
                <c:pt idx="3">
                  <c:v>2026</c:v>
                </c:pt>
                <c:pt idx="4">
                  <c:v>2027</c:v>
                </c:pt>
                <c:pt idx="5">
                  <c:v>2028</c:v>
                </c:pt>
              </c:strCache>
            </c:strRef>
          </c:cat>
          <c:val>
            <c:numRef>
              <c:f>'Data 2.15'!$D$7:$D$12</c:f>
              <c:numCache>
                <c:formatCode>_(* #,##0.0_);_(* \(#,##0.0\);_(* "-"??_);_(@_)</c:formatCode>
                <c:ptCount val="6"/>
                <c:pt idx="0">
                  <c:v>155.273</c:v>
                </c:pt>
                <c:pt idx="1">
                  <c:v>182.755</c:v>
                </c:pt>
                <c:pt idx="2">
                  <c:v>186.11199999999999</c:v>
                </c:pt>
                <c:pt idx="3">
                  <c:v>188.48099999999999</c:v>
                </c:pt>
                <c:pt idx="4">
                  <c:v>194.708</c:v>
                </c:pt>
                <c:pt idx="5">
                  <c:v>192.84800000000001</c:v>
                </c:pt>
              </c:numCache>
            </c:numRef>
          </c:val>
          <c:smooth val="0"/>
          <c:extLst>
            <c:ext xmlns:c16="http://schemas.microsoft.com/office/drawing/2014/chart" uri="{C3380CC4-5D6E-409C-BE32-E72D297353CC}">
              <c16:uniqueId val="{00000001-1704-4843-94B7-98833386AE39}"/>
            </c:ext>
          </c:extLst>
        </c:ser>
        <c:dLbls>
          <c:showLegendKey val="0"/>
          <c:showVal val="0"/>
          <c:showCatName val="0"/>
          <c:showSerName val="0"/>
          <c:showPercent val="0"/>
          <c:showBubbleSize val="0"/>
        </c:dLbls>
        <c:smooth val="0"/>
        <c:axId val="753102016"/>
        <c:axId val="753095352"/>
      </c:lineChart>
      <c:catAx>
        <c:axId val="753102016"/>
        <c:scaling>
          <c:orientation val="minMax"/>
        </c:scaling>
        <c:delete val="0"/>
        <c:axPos val="b"/>
        <c:title>
          <c:tx>
            <c:rich>
              <a:bodyPr/>
              <a:lstStyle/>
              <a:p>
                <a:pPr>
                  <a:defRPr/>
                </a:pPr>
                <a:r>
                  <a:rPr lang="en-NZ" b="1"/>
                  <a:t>Year ending 30 June</a:t>
                </a:r>
              </a:p>
            </c:rich>
          </c:tx>
          <c:layout>
            <c:manualLayout>
              <c:xMode val="edge"/>
              <c:yMode val="edge"/>
              <c:x val="0.39479482157872542"/>
              <c:y val="0.87295765145346238"/>
            </c:manualLayout>
          </c:layout>
          <c:overlay val="0"/>
        </c:title>
        <c:numFmt formatCode="General" sourceLinked="1"/>
        <c:majorTickMark val="out"/>
        <c:minorTickMark val="none"/>
        <c:tickLblPos val="low"/>
        <c:spPr>
          <a:ln w="6350">
            <a:solidFill>
              <a:schemeClr val="tx1"/>
            </a:solidFill>
          </a:ln>
        </c:spPr>
        <c:txPr>
          <a:bodyPr rot="0" vert="horz"/>
          <a:lstStyle/>
          <a:p>
            <a:pPr>
              <a:defRPr/>
            </a:pPr>
            <a:endParaRPr lang="en-US"/>
          </a:p>
        </c:txPr>
        <c:crossAx val="753095352"/>
        <c:crossesAt val="0"/>
        <c:auto val="1"/>
        <c:lblAlgn val="ctr"/>
        <c:lblOffset val="100"/>
        <c:noMultiLvlLbl val="0"/>
      </c:catAx>
      <c:valAx>
        <c:axId val="753095352"/>
        <c:scaling>
          <c:orientation val="minMax"/>
          <c:min val="150"/>
        </c:scaling>
        <c:delete val="0"/>
        <c:axPos val="l"/>
        <c:majorGridlines>
          <c:spPr>
            <a:ln>
              <a:solidFill>
                <a:srgbClr val="7F7F7F"/>
              </a:solidFill>
            </a:ln>
          </c:spPr>
        </c:majorGridlines>
        <c:numFmt formatCode="#,##0" sourceLinked="0"/>
        <c:majorTickMark val="none"/>
        <c:minorTickMark val="none"/>
        <c:tickLblPos val="low"/>
        <c:spPr>
          <a:ln w="9525">
            <a:solidFill>
              <a:schemeClr val="dk1"/>
            </a:solidFill>
          </a:ln>
        </c:spPr>
        <c:txPr>
          <a:bodyPr rot="0" vert="horz"/>
          <a:lstStyle/>
          <a:p>
            <a:pPr>
              <a:defRPr/>
            </a:pPr>
            <a:endParaRPr lang="en-US"/>
          </a:p>
        </c:txPr>
        <c:crossAx val="753102016"/>
        <c:crossesAt val="2"/>
        <c:crossBetween val="between"/>
      </c:valAx>
      <c:spPr>
        <a:noFill/>
        <a:ln w="25400">
          <a:noFill/>
        </a:ln>
      </c:spPr>
    </c:plotArea>
    <c:legend>
      <c:legendPos val="b"/>
      <c:overlay val="0"/>
    </c:legend>
    <c:plotVisOnly val="1"/>
    <c:dispBlanksAs val="gap"/>
    <c:showDLblsOverMax val="0"/>
  </c:chart>
  <c:spPr>
    <a:solidFill>
      <a:sysClr val="window" lastClr="FFFFFF"/>
    </a:solidFill>
    <a:ln>
      <a:noFill/>
    </a:ln>
  </c:spPr>
  <c:txPr>
    <a:bodyPr/>
    <a:lstStyle/>
    <a:p>
      <a:pPr>
        <a:defRPr sz="1800" b="0" i="0" u="none" strike="noStrike" baseline="0">
          <a:solidFill>
            <a:srgbClr val="000000"/>
          </a:solidFill>
          <a:latin typeface="Arial"/>
          <a:ea typeface="Arial"/>
          <a:cs typeface="Arial"/>
        </a:defRPr>
      </a:pPr>
      <a:endParaRPr lang="en-US"/>
    </a:p>
  </c:txPr>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NZ" sz="1800" b="1" i="0" baseline="0">
                <a:effectLst/>
              </a:rPr>
              <a:t>$billions </a:t>
            </a:r>
            <a:endParaRPr lang="en-NZ" sz="1800" b="1">
              <a:effectLst/>
            </a:endParaRPr>
          </a:p>
        </c:rich>
      </c:tx>
      <c:layout>
        <c:manualLayout>
          <c:xMode val="edge"/>
          <c:yMode val="edge"/>
          <c:x val="3.6455750723467257E-3"/>
          <c:y val="7.4681216029098667E-4"/>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3410183429673532E-2"/>
          <c:y val="7.4811636423841935E-2"/>
          <c:w val="0.91658981657032645"/>
          <c:h val="0.78930293918072469"/>
        </c:manualLayout>
      </c:layout>
      <c:areaChart>
        <c:grouping val="stacked"/>
        <c:varyColors val="0"/>
        <c:ser>
          <c:idx val="0"/>
          <c:order val="0"/>
          <c:tx>
            <c:v>Baseline (where 5% starts in Excel plots)</c:v>
          </c:tx>
          <c:spPr>
            <a:noFill/>
            <a:ln>
              <a:noFill/>
            </a:ln>
            <a:effectLst/>
          </c:spPr>
          <c:cat>
            <c:strLit>
              <c:ptCount val="10"/>
              <c:pt idx="0">
                <c:v>2019</c:v>
              </c:pt>
              <c:pt idx="1">
                <c:v>2020</c:v>
              </c:pt>
              <c:pt idx="2">
                <c:v>2021</c:v>
              </c:pt>
              <c:pt idx="3">
                <c:v>2022</c:v>
              </c:pt>
              <c:pt idx="4">
                <c:v>2023</c:v>
              </c:pt>
              <c:pt idx="5">
                <c:v>2024</c:v>
              </c:pt>
              <c:pt idx="6">
                <c:v>2025</c:v>
              </c:pt>
              <c:pt idx="7">
                <c:v>2026</c:v>
              </c:pt>
              <c:pt idx="8">
                <c:v>2027</c:v>
              </c:pt>
              <c:pt idx="9">
                <c:v>2028</c:v>
              </c:pt>
            </c:strLit>
          </c:cat>
          <c:val>
            <c:numLit>
              <c:formatCode>General</c:formatCode>
              <c:ptCount val="10"/>
              <c:pt idx="0">
                <c:v>85.415878132187402</c:v>
              </c:pt>
              <c:pt idx="1">
                <c:v>84.319168493760102</c:v>
              </c:pt>
              <c:pt idx="2">
                <c:v>96.845377400520803</c:v>
              </c:pt>
              <c:pt idx="3">
                <c:v>107.082595139676</c:v>
              </c:pt>
              <c:pt idx="4">
                <c:v>111.166711080127</c:v>
              </c:pt>
              <c:pt idx="5">
                <c:v>113.599951398019</c:v>
              </c:pt>
              <c:pt idx="6">
                <c:v>110.909801411592</c:v>
              </c:pt>
              <c:pt idx="7">
                <c:v>115.46662105379001</c:v>
              </c:pt>
              <c:pt idx="8">
                <c:v>122.522476364819</c:v>
              </c:pt>
              <c:pt idx="9">
                <c:v>129.23148139905101</c:v>
              </c:pt>
            </c:numLit>
          </c:val>
          <c:extLst>
            <c:ext xmlns:c16="http://schemas.microsoft.com/office/drawing/2014/chart" uri="{C3380CC4-5D6E-409C-BE32-E72D297353CC}">
              <c16:uniqueId val="{00000000-A5B1-47DE-8A82-97701C989347}"/>
            </c:ext>
          </c:extLst>
        </c:ser>
        <c:ser>
          <c:idx val="1"/>
          <c:order val="1"/>
          <c:tx>
            <c:v>+/- 90% confidence interval</c:v>
          </c:tx>
          <c:spPr>
            <a:solidFill>
              <a:srgbClr val="0083AC"/>
            </a:solidFill>
            <a:ln>
              <a:solidFill>
                <a:srgbClr val="0083AC"/>
              </a:solidFill>
            </a:ln>
            <a:effectLst/>
          </c:spPr>
          <c:cat>
            <c:strLit>
              <c:ptCount val="10"/>
              <c:pt idx="0">
                <c:v>2019</c:v>
              </c:pt>
              <c:pt idx="1">
                <c:v>2020</c:v>
              </c:pt>
              <c:pt idx="2">
                <c:v>2021</c:v>
              </c:pt>
              <c:pt idx="3">
                <c:v>2022</c:v>
              </c:pt>
              <c:pt idx="4">
                <c:v>2023</c:v>
              </c:pt>
              <c:pt idx="5">
                <c:v>2024</c:v>
              </c:pt>
              <c:pt idx="6">
                <c:v>2025</c:v>
              </c:pt>
              <c:pt idx="7">
                <c:v>2026</c:v>
              </c:pt>
              <c:pt idx="8">
                <c:v>2027</c:v>
              </c:pt>
              <c:pt idx="9">
                <c:v>2028</c:v>
              </c:pt>
            </c:strLit>
          </c:cat>
          <c:val>
            <c:numLit>
              <c:formatCode>General</c:formatCode>
              <c:ptCount val="10"/>
              <c:pt idx="0">
                <c:v>8.2541432685051402E-2</c:v>
              </c:pt>
              <c:pt idx="1">
                <c:v>6.5174433235784798E-2</c:v>
              </c:pt>
              <c:pt idx="2">
                <c:v>0.127809611512013</c:v>
              </c:pt>
              <c:pt idx="3">
                <c:v>0.19633756201345401</c:v>
              </c:pt>
              <c:pt idx="4">
                <c:v>0.16394846070605101</c:v>
              </c:pt>
              <c:pt idx="5">
                <c:v>1.0390702299935499</c:v>
              </c:pt>
              <c:pt idx="6">
                <c:v>2.4629569888674299</c:v>
              </c:pt>
              <c:pt idx="7">
                <c:v>3.2838089125505099</c:v>
              </c:pt>
              <c:pt idx="8">
                <c:v>3.8148972746992098</c:v>
              </c:pt>
              <c:pt idx="9">
                <c:v>3.9938935449220998</c:v>
              </c:pt>
            </c:numLit>
          </c:val>
          <c:extLst>
            <c:ext xmlns:c16="http://schemas.microsoft.com/office/drawing/2014/chart" uri="{C3380CC4-5D6E-409C-BE32-E72D297353CC}">
              <c16:uniqueId val="{00000001-A5B1-47DE-8A82-97701C989347}"/>
            </c:ext>
          </c:extLst>
        </c:ser>
        <c:ser>
          <c:idx val="2"/>
          <c:order val="2"/>
          <c:tx>
            <c:v>15%</c:v>
          </c:tx>
          <c:spPr>
            <a:solidFill>
              <a:srgbClr val="0083AC"/>
            </a:solidFill>
            <a:ln>
              <a:solidFill>
                <a:srgbClr val="0083AC"/>
              </a:solidFill>
            </a:ln>
            <a:effectLst/>
          </c:spPr>
          <c:cat>
            <c:strLit>
              <c:ptCount val="10"/>
              <c:pt idx="0">
                <c:v>2019</c:v>
              </c:pt>
              <c:pt idx="1">
                <c:v>2020</c:v>
              </c:pt>
              <c:pt idx="2">
                <c:v>2021</c:v>
              </c:pt>
              <c:pt idx="3">
                <c:v>2022</c:v>
              </c:pt>
              <c:pt idx="4">
                <c:v>2023</c:v>
              </c:pt>
              <c:pt idx="5">
                <c:v>2024</c:v>
              </c:pt>
              <c:pt idx="6">
                <c:v>2025</c:v>
              </c:pt>
              <c:pt idx="7">
                <c:v>2026</c:v>
              </c:pt>
              <c:pt idx="8">
                <c:v>2027</c:v>
              </c:pt>
              <c:pt idx="9">
                <c:v>2028</c:v>
              </c:pt>
            </c:strLit>
          </c:cat>
          <c:val>
            <c:numLit>
              <c:formatCode>General</c:formatCode>
              <c:ptCount val="10"/>
              <c:pt idx="0">
                <c:v>5.06098981312098E-2</c:v>
              </c:pt>
              <c:pt idx="1">
                <c:v>3.7548635481391097E-2</c:v>
              </c:pt>
              <c:pt idx="2">
                <c:v>8.2749255064292801E-2</c:v>
              </c:pt>
              <c:pt idx="3">
                <c:v>0.130596356280272</c:v>
              </c:pt>
              <c:pt idx="4">
                <c:v>0.10049830620497199</c:v>
              </c:pt>
              <c:pt idx="5">
                <c:v>0.70433389453440798</c:v>
              </c:pt>
              <c:pt idx="6">
                <c:v>1.71885246912888</c:v>
              </c:pt>
              <c:pt idx="7">
                <c:v>2.1484429912995502</c:v>
              </c:pt>
              <c:pt idx="8">
                <c:v>2.3930995050780699</c:v>
              </c:pt>
              <c:pt idx="9">
                <c:v>2.7374205944208398</c:v>
              </c:pt>
            </c:numLit>
          </c:val>
          <c:extLst>
            <c:ext xmlns:c16="http://schemas.microsoft.com/office/drawing/2014/chart" uri="{C3380CC4-5D6E-409C-BE32-E72D297353CC}">
              <c16:uniqueId val="{00000002-A5B1-47DE-8A82-97701C989347}"/>
            </c:ext>
          </c:extLst>
        </c:ser>
        <c:ser>
          <c:idx val="3"/>
          <c:order val="3"/>
          <c:tx>
            <c:v>20%</c:v>
          </c:tx>
          <c:spPr>
            <a:solidFill>
              <a:srgbClr val="67A854"/>
            </a:solidFill>
            <a:ln>
              <a:solidFill>
                <a:srgbClr val="67A854"/>
              </a:solidFill>
            </a:ln>
            <a:effectLst/>
          </c:spPr>
          <c:dPt>
            <c:idx val="9"/>
            <c:bubble3D val="0"/>
            <c:extLst>
              <c:ext xmlns:c16="http://schemas.microsoft.com/office/drawing/2014/chart" uri="{C3380CC4-5D6E-409C-BE32-E72D297353CC}">
                <c16:uniqueId val="{00000003-A5B1-47DE-8A82-97701C989347}"/>
              </c:ext>
            </c:extLst>
          </c:dPt>
          <c:cat>
            <c:strLit>
              <c:ptCount val="10"/>
              <c:pt idx="0">
                <c:v>2019</c:v>
              </c:pt>
              <c:pt idx="1">
                <c:v>2020</c:v>
              </c:pt>
              <c:pt idx="2">
                <c:v>2021</c:v>
              </c:pt>
              <c:pt idx="3">
                <c:v>2022</c:v>
              </c:pt>
              <c:pt idx="4">
                <c:v>2023</c:v>
              </c:pt>
              <c:pt idx="5">
                <c:v>2024</c:v>
              </c:pt>
              <c:pt idx="6">
                <c:v>2025</c:v>
              </c:pt>
              <c:pt idx="7">
                <c:v>2026</c:v>
              </c:pt>
              <c:pt idx="8">
                <c:v>2027</c:v>
              </c:pt>
              <c:pt idx="9">
                <c:v>2028</c:v>
              </c:pt>
            </c:strLit>
          </c:cat>
          <c:val>
            <c:numLit>
              <c:formatCode>General</c:formatCode>
              <c:ptCount val="10"/>
              <c:pt idx="0">
                <c:v>3.85889460438993E-2</c:v>
              </c:pt>
              <c:pt idx="1">
                <c:v>2.5295834124437502E-2</c:v>
              </c:pt>
              <c:pt idx="2">
                <c:v>6.57374033514279E-2</c:v>
              </c:pt>
              <c:pt idx="3">
                <c:v>9.5308796060700807E-2</c:v>
              </c:pt>
              <c:pt idx="4">
                <c:v>6.5039132240162903E-2</c:v>
              </c:pt>
              <c:pt idx="5">
                <c:v>0.57944212417309604</c:v>
              </c:pt>
              <c:pt idx="6">
                <c:v>1.3230015544359099</c:v>
              </c:pt>
              <c:pt idx="7">
                <c:v>1.85429185720552</c:v>
              </c:pt>
              <c:pt idx="8">
                <c:v>1.9593608222013199</c:v>
              </c:pt>
              <c:pt idx="9">
                <c:v>2.05241970115426</c:v>
              </c:pt>
            </c:numLit>
          </c:val>
          <c:extLst>
            <c:ext xmlns:c16="http://schemas.microsoft.com/office/drawing/2014/chart" uri="{C3380CC4-5D6E-409C-BE32-E72D297353CC}">
              <c16:uniqueId val="{00000004-A5B1-47DE-8A82-97701C989347}"/>
            </c:ext>
          </c:extLst>
        </c:ser>
        <c:ser>
          <c:idx val="5"/>
          <c:order val="4"/>
          <c:tx>
            <c:v>+/- 70% confidence interval</c:v>
          </c:tx>
          <c:spPr>
            <a:solidFill>
              <a:srgbClr val="67A854"/>
            </a:solidFill>
            <a:ln>
              <a:solidFill>
                <a:srgbClr val="67A854"/>
              </a:solidFill>
            </a:ln>
            <a:effectLst/>
          </c:spPr>
          <c:cat>
            <c:strLit>
              <c:ptCount val="10"/>
              <c:pt idx="0">
                <c:v>2019</c:v>
              </c:pt>
              <c:pt idx="1">
                <c:v>2020</c:v>
              </c:pt>
              <c:pt idx="2">
                <c:v>2021</c:v>
              </c:pt>
              <c:pt idx="3">
                <c:v>2022</c:v>
              </c:pt>
              <c:pt idx="4">
                <c:v>2023</c:v>
              </c:pt>
              <c:pt idx="5">
                <c:v>2024</c:v>
              </c:pt>
              <c:pt idx="6">
                <c:v>2025</c:v>
              </c:pt>
              <c:pt idx="7">
                <c:v>2026</c:v>
              </c:pt>
              <c:pt idx="8">
                <c:v>2027</c:v>
              </c:pt>
              <c:pt idx="9">
                <c:v>2028</c:v>
              </c:pt>
            </c:strLit>
          </c:cat>
          <c:val>
            <c:numLit>
              <c:formatCode>General</c:formatCode>
              <c:ptCount val="10"/>
              <c:pt idx="0">
                <c:v>3.0870481667858302E-2</c:v>
              </c:pt>
              <c:pt idx="1">
                <c:v>1.9423907512144099E-2</c:v>
              </c:pt>
              <c:pt idx="2">
                <c:v>5.1836967498980799E-2</c:v>
              </c:pt>
              <c:pt idx="3">
                <c:v>8.0375958651333304E-2</c:v>
              </c:pt>
              <c:pt idx="4">
                <c:v>5.2175200041689102E-2</c:v>
              </c:pt>
              <c:pt idx="5">
                <c:v>0.458486965952143</c:v>
              </c:pt>
              <c:pt idx="6">
                <c:v>1.1090183987221101</c:v>
              </c:pt>
              <c:pt idx="7">
                <c:v>1.5427094032247</c:v>
              </c:pt>
              <c:pt idx="8">
                <c:v>1.68711738440731</c:v>
              </c:pt>
              <c:pt idx="9">
                <c:v>1.86297736623298</c:v>
              </c:pt>
            </c:numLit>
          </c:val>
          <c:extLst>
            <c:ext xmlns:c16="http://schemas.microsoft.com/office/drawing/2014/chart" uri="{C3380CC4-5D6E-409C-BE32-E72D297353CC}">
              <c16:uniqueId val="{00000005-A5B1-47DE-8A82-97701C989347}"/>
            </c:ext>
          </c:extLst>
        </c:ser>
        <c:ser>
          <c:idx val="6"/>
          <c:order val="5"/>
          <c:tx>
            <c:v>30%</c:v>
          </c:tx>
          <c:spPr>
            <a:solidFill>
              <a:srgbClr val="67A854"/>
            </a:solidFill>
            <a:ln>
              <a:solidFill>
                <a:srgbClr val="67A854"/>
              </a:solidFill>
            </a:ln>
            <a:effectLst/>
          </c:spPr>
          <c:cat>
            <c:strLit>
              <c:ptCount val="10"/>
              <c:pt idx="0">
                <c:v>2019</c:v>
              </c:pt>
              <c:pt idx="1">
                <c:v>2020</c:v>
              </c:pt>
              <c:pt idx="2">
                <c:v>2021</c:v>
              </c:pt>
              <c:pt idx="3">
                <c:v>2022</c:v>
              </c:pt>
              <c:pt idx="4">
                <c:v>2023</c:v>
              </c:pt>
              <c:pt idx="5">
                <c:v>2024</c:v>
              </c:pt>
              <c:pt idx="6">
                <c:v>2025</c:v>
              </c:pt>
              <c:pt idx="7">
                <c:v>2026</c:v>
              </c:pt>
              <c:pt idx="8">
                <c:v>2027</c:v>
              </c:pt>
              <c:pt idx="9">
                <c:v>2028</c:v>
              </c:pt>
            </c:strLit>
          </c:cat>
          <c:val>
            <c:numLit>
              <c:formatCode>General</c:formatCode>
              <c:ptCount val="10"/>
              <c:pt idx="0">
                <c:v>2.4596670175444198E-2</c:v>
              </c:pt>
              <c:pt idx="1">
                <c:v>1.5361984294395401E-2</c:v>
              </c:pt>
              <c:pt idx="2">
                <c:v>4.3942134949160397E-2</c:v>
              </c:pt>
              <c:pt idx="3">
                <c:v>6.9083268887538005E-2</c:v>
              </c:pt>
              <c:pt idx="4">
                <c:v>4.4760572587510997E-2</c:v>
              </c:pt>
              <c:pt idx="5">
                <c:v>0.42806493111230498</c:v>
              </c:pt>
              <c:pt idx="6">
                <c:v>1.0664024718285099</c:v>
              </c:pt>
              <c:pt idx="7">
                <c:v>1.4155956056416099</c:v>
              </c:pt>
              <c:pt idx="8">
                <c:v>1.5280301410408299</c:v>
              </c:pt>
              <c:pt idx="9">
                <c:v>1.6433614509221699</c:v>
              </c:pt>
            </c:numLit>
          </c:val>
          <c:extLst>
            <c:ext xmlns:c16="http://schemas.microsoft.com/office/drawing/2014/chart" uri="{C3380CC4-5D6E-409C-BE32-E72D297353CC}">
              <c16:uniqueId val="{00000006-A5B1-47DE-8A82-97701C989347}"/>
            </c:ext>
          </c:extLst>
        </c:ser>
        <c:ser>
          <c:idx val="7"/>
          <c:order val="6"/>
          <c:tx>
            <c:v>35%</c:v>
          </c:tx>
          <c:spPr>
            <a:solidFill>
              <a:srgbClr val="67A854"/>
            </a:solidFill>
            <a:ln>
              <a:solidFill>
                <a:srgbClr val="67A854"/>
              </a:solidFill>
            </a:ln>
            <a:effectLst/>
          </c:spPr>
          <c:cat>
            <c:strLit>
              <c:ptCount val="10"/>
              <c:pt idx="0">
                <c:v>2019</c:v>
              </c:pt>
              <c:pt idx="1">
                <c:v>2020</c:v>
              </c:pt>
              <c:pt idx="2">
                <c:v>2021</c:v>
              </c:pt>
              <c:pt idx="3">
                <c:v>2022</c:v>
              </c:pt>
              <c:pt idx="4">
                <c:v>2023</c:v>
              </c:pt>
              <c:pt idx="5">
                <c:v>2024</c:v>
              </c:pt>
              <c:pt idx="6">
                <c:v>2025</c:v>
              </c:pt>
              <c:pt idx="7">
                <c:v>2026</c:v>
              </c:pt>
              <c:pt idx="8">
                <c:v>2027</c:v>
              </c:pt>
              <c:pt idx="9">
                <c:v>2028</c:v>
              </c:pt>
            </c:strLit>
          </c:cat>
          <c:val>
            <c:numLit>
              <c:formatCode>General</c:formatCode>
              <c:ptCount val="10"/>
              <c:pt idx="0">
                <c:v>2.22054130871547E-2</c:v>
              </c:pt>
              <c:pt idx="1">
                <c:v>1.3096302361307601E-2</c:v>
              </c:pt>
              <c:pt idx="2">
                <c:v>4.13770839871868E-2</c:v>
              </c:pt>
              <c:pt idx="3">
                <c:v>5.9131008553813397E-2</c:v>
              </c:pt>
              <c:pt idx="4">
                <c:v>3.6925365354640201E-2</c:v>
              </c:pt>
              <c:pt idx="5">
                <c:v>0.37956488785051601</c:v>
              </c:pt>
              <c:pt idx="6">
                <c:v>0.95589741510278703</c:v>
              </c:pt>
              <c:pt idx="7">
                <c:v>1.26213175235279</c:v>
              </c:pt>
              <c:pt idx="8">
                <c:v>1.37623078581611</c:v>
              </c:pt>
              <c:pt idx="9">
                <c:v>1.54067204579919</c:v>
              </c:pt>
            </c:numLit>
          </c:val>
          <c:extLst>
            <c:ext xmlns:c16="http://schemas.microsoft.com/office/drawing/2014/chart" uri="{C3380CC4-5D6E-409C-BE32-E72D297353CC}">
              <c16:uniqueId val="{00000007-A5B1-47DE-8A82-97701C989347}"/>
            </c:ext>
          </c:extLst>
        </c:ser>
        <c:ser>
          <c:idx val="8"/>
          <c:order val="7"/>
          <c:tx>
            <c:v>40%</c:v>
          </c:tx>
          <c:spPr>
            <a:solidFill>
              <a:srgbClr val="67A854"/>
            </a:solidFill>
            <a:ln>
              <a:solidFill>
                <a:srgbClr val="67A854"/>
              </a:solidFill>
            </a:ln>
            <a:effectLst/>
          </c:spPr>
          <c:cat>
            <c:strLit>
              <c:ptCount val="10"/>
              <c:pt idx="0">
                <c:v>2019</c:v>
              </c:pt>
              <c:pt idx="1">
                <c:v>2020</c:v>
              </c:pt>
              <c:pt idx="2">
                <c:v>2021</c:v>
              </c:pt>
              <c:pt idx="3">
                <c:v>2022</c:v>
              </c:pt>
              <c:pt idx="4">
                <c:v>2023</c:v>
              </c:pt>
              <c:pt idx="5">
                <c:v>2024</c:v>
              </c:pt>
              <c:pt idx="6">
                <c:v>2025</c:v>
              </c:pt>
              <c:pt idx="7">
                <c:v>2026</c:v>
              </c:pt>
              <c:pt idx="8">
                <c:v>2027</c:v>
              </c:pt>
              <c:pt idx="9">
                <c:v>2028</c:v>
              </c:pt>
            </c:strLit>
          </c:cat>
          <c:val>
            <c:numLit>
              <c:formatCode>General</c:formatCode>
              <c:ptCount val="10"/>
              <c:pt idx="0">
                <c:v>2.2077675298132801E-2</c:v>
              </c:pt>
              <c:pt idx="1">
                <c:v>1.0853851491447099E-2</c:v>
              </c:pt>
              <c:pt idx="2">
                <c:v>3.5039789515089098E-2</c:v>
              </c:pt>
              <c:pt idx="3">
                <c:v>5.8535010507002903E-2</c:v>
              </c:pt>
              <c:pt idx="4">
                <c:v>2.9122231843961299E-2</c:v>
              </c:pt>
              <c:pt idx="5">
                <c:v>0.37779595334343302</c:v>
              </c:pt>
              <c:pt idx="6">
                <c:v>0.92271478816910502</c:v>
              </c:pt>
              <c:pt idx="7">
                <c:v>1.2007029063481101</c:v>
              </c:pt>
              <c:pt idx="8">
                <c:v>1.35990503533714</c:v>
              </c:pt>
              <c:pt idx="9">
                <c:v>1.37776820018582</c:v>
              </c:pt>
            </c:numLit>
          </c:val>
          <c:extLst>
            <c:ext xmlns:c16="http://schemas.microsoft.com/office/drawing/2014/chart" uri="{C3380CC4-5D6E-409C-BE32-E72D297353CC}">
              <c16:uniqueId val="{00000008-A5B1-47DE-8A82-97701C989347}"/>
            </c:ext>
          </c:extLst>
        </c:ser>
        <c:ser>
          <c:idx val="11"/>
          <c:order val="8"/>
          <c:tx>
            <c:v>45%</c:v>
          </c:tx>
          <c:spPr>
            <a:solidFill>
              <a:srgbClr val="67A854"/>
            </a:solidFill>
            <a:ln>
              <a:solidFill>
                <a:srgbClr val="67A854"/>
              </a:solidFill>
            </a:ln>
            <a:effectLst/>
          </c:spPr>
          <c:cat>
            <c:strLit>
              <c:ptCount val="10"/>
              <c:pt idx="0">
                <c:v>2019</c:v>
              </c:pt>
              <c:pt idx="1">
                <c:v>2020</c:v>
              </c:pt>
              <c:pt idx="2">
                <c:v>2021</c:v>
              </c:pt>
              <c:pt idx="3">
                <c:v>2022</c:v>
              </c:pt>
              <c:pt idx="4">
                <c:v>2023</c:v>
              </c:pt>
              <c:pt idx="5">
                <c:v>2024</c:v>
              </c:pt>
              <c:pt idx="6">
                <c:v>2025</c:v>
              </c:pt>
              <c:pt idx="7">
                <c:v>2026</c:v>
              </c:pt>
              <c:pt idx="8">
                <c:v>2027</c:v>
              </c:pt>
              <c:pt idx="9">
                <c:v>2028</c:v>
              </c:pt>
            </c:strLit>
          </c:cat>
          <c:val>
            <c:numLit>
              <c:formatCode>General</c:formatCode>
              <c:ptCount val="10"/>
              <c:pt idx="0">
                <c:v>1.78389889733808E-2</c:v>
              </c:pt>
              <c:pt idx="1">
                <c:v>8.7363247035900701E-3</c:v>
              </c:pt>
              <c:pt idx="2">
                <c:v>3.5599600021050698E-2</c:v>
              </c:pt>
              <c:pt idx="3">
                <c:v>5.56816515405371E-2</c:v>
              </c:pt>
              <c:pt idx="4">
                <c:v>2.47921527125727E-2</c:v>
              </c:pt>
              <c:pt idx="5">
                <c:v>0.35447539050260801</c:v>
              </c:pt>
              <c:pt idx="6">
                <c:v>0.83626317031490205</c:v>
              </c:pt>
              <c:pt idx="7">
                <c:v>1.1936119817075499</c:v>
              </c:pt>
              <c:pt idx="8">
                <c:v>1.28326661931974</c:v>
              </c:pt>
              <c:pt idx="9">
                <c:v>1.37990172343444</c:v>
              </c:pt>
            </c:numLit>
          </c:val>
          <c:extLst>
            <c:ext xmlns:c16="http://schemas.microsoft.com/office/drawing/2014/chart" uri="{C3380CC4-5D6E-409C-BE32-E72D297353CC}">
              <c16:uniqueId val="{00000009-A5B1-47DE-8A82-97701C989347}"/>
            </c:ext>
          </c:extLst>
        </c:ser>
        <c:ser>
          <c:idx val="12"/>
          <c:order val="9"/>
          <c:tx>
            <c:v>50%</c:v>
          </c:tx>
          <c:spPr>
            <a:solidFill>
              <a:srgbClr val="67A854"/>
            </a:solidFill>
            <a:ln>
              <a:solidFill>
                <a:srgbClr val="67A854"/>
              </a:solidFill>
            </a:ln>
            <a:effectLst/>
          </c:spPr>
          <c:cat>
            <c:strLit>
              <c:ptCount val="10"/>
              <c:pt idx="0">
                <c:v>2019</c:v>
              </c:pt>
              <c:pt idx="1">
                <c:v>2020</c:v>
              </c:pt>
              <c:pt idx="2">
                <c:v>2021</c:v>
              </c:pt>
              <c:pt idx="3">
                <c:v>2022</c:v>
              </c:pt>
              <c:pt idx="4">
                <c:v>2023</c:v>
              </c:pt>
              <c:pt idx="5">
                <c:v>2024</c:v>
              </c:pt>
              <c:pt idx="6">
                <c:v>2025</c:v>
              </c:pt>
              <c:pt idx="7">
                <c:v>2026</c:v>
              </c:pt>
              <c:pt idx="8">
                <c:v>2027</c:v>
              </c:pt>
              <c:pt idx="9">
                <c:v>2028</c:v>
              </c:pt>
            </c:strLit>
          </c:cat>
          <c:val>
            <c:numLit>
              <c:formatCode>General</c:formatCode>
              <c:ptCount val="10"/>
              <c:pt idx="0">
                <c:v>1.8411742247670199E-2</c:v>
              </c:pt>
              <c:pt idx="1">
                <c:v>6.0295478926564103E-3</c:v>
              </c:pt>
              <c:pt idx="2">
                <c:v>3.6209645221242703E-2</c:v>
              </c:pt>
              <c:pt idx="3">
                <c:v>5.4299423407348502E-2</c:v>
              </c:pt>
              <c:pt idx="4">
                <c:v>1.8014134996454201E-2</c:v>
              </c:pt>
              <c:pt idx="5">
                <c:v>0.355583078608666</c:v>
              </c:pt>
              <c:pt idx="6">
                <c:v>0.90483432733111802</c:v>
              </c:pt>
              <c:pt idx="7">
                <c:v>1.12461183574182</c:v>
              </c:pt>
              <c:pt idx="8">
                <c:v>1.27476238238781</c:v>
              </c:pt>
              <c:pt idx="9">
                <c:v>1.3912200210913599</c:v>
              </c:pt>
            </c:numLit>
          </c:val>
          <c:extLst>
            <c:ext xmlns:c16="http://schemas.microsoft.com/office/drawing/2014/chart" uri="{C3380CC4-5D6E-409C-BE32-E72D297353CC}">
              <c16:uniqueId val="{0000000A-A5B1-47DE-8A82-97701C989347}"/>
            </c:ext>
          </c:extLst>
        </c:ser>
        <c:ser>
          <c:idx val="13"/>
          <c:order val="10"/>
          <c:tx>
            <c:v>55%</c:v>
          </c:tx>
          <c:spPr>
            <a:solidFill>
              <a:srgbClr val="67A854"/>
            </a:solidFill>
            <a:ln>
              <a:solidFill>
                <a:srgbClr val="67A854"/>
              </a:solidFill>
            </a:ln>
            <a:effectLst/>
          </c:spPr>
          <c:cat>
            <c:strLit>
              <c:ptCount val="10"/>
              <c:pt idx="0">
                <c:v>2019</c:v>
              </c:pt>
              <c:pt idx="1">
                <c:v>2020</c:v>
              </c:pt>
              <c:pt idx="2">
                <c:v>2021</c:v>
              </c:pt>
              <c:pt idx="3">
                <c:v>2022</c:v>
              </c:pt>
              <c:pt idx="4">
                <c:v>2023</c:v>
              </c:pt>
              <c:pt idx="5">
                <c:v>2024</c:v>
              </c:pt>
              <c:pt idx="6">
                <c:v>2025</c:v>
              </c:pt>
              <c:pt idx="7">
                <c:v>2026</c:v>
              </c:pt>
              <c:pt idx="8">
                <c:v>2027</c:v>
              </c:pt>
              <c:pt idx="9">
                <c:v>2028</c:v>
              </c:pt>
            </c:strLit>
          </c:cat>
          <c:val>
            <c:numLit>
              <c:formatCode>General</c:formatCode>
              <c:ptCount val="10"/>
              <c:pt idx="0">
                <c:v>1.8411742247670199E-2</c:v>
              </c:pt>
              <c:pt idx="1">
                <c:v>6.0295478926564103E-3</c:v>
              </c:pt>
              <c:pt idx="2">
                <c:v>3.6209645221242703E-2</c:v>
              </c:pt>
              <c:pt idx="3">
                <c:v>5.4299423407348502E-2</c:v>
              </c:pt>
              <c:pt idx="4">
                <c:v>1.8014134996454201E-2</c:v>
              </c:pt>
              <c:pt idx="5">
                <c:v>0.355583078608666</c:v>
              </c:pt>
              <c:pt idx="6">
                <c:v>0.90483432733111802</c:v>
              </c:pt>
              <c:pt idx="7">
                <c:v>1.12461183574182</c:v>
              </c:pt>
              <c:pt idx="8">
                <c:v>1.27476238238781</c:v>
              </c:pt>
              <c:pt idx="9">
                <c:v>1.3912200210913599</c:v>
              </c:pt>
            </c:numLit>
          </c:val>
          <c:extLst>
            <c:ext xmlns:c16="http://schemas.microsoft.com/office/drawing/2014/chart" uri="{C3380CC4-5D6E-409C-BE32-E72D297353CC}">
              <c16:uniqueId val="{0000000B-A5B1-47DE-8A82-97701C989347}"/>
            </c:ext>
          </c:extLst>
        </c:ser>
        <c:ser>
          <c:idx val="14"/>
          <c:order val="11"/>
          <c:tx>
            <c:v>60%</c:v>
          </c:tx>
          <c:spPr>
            <a:solidFill>
              <a:srgbClr val="67A854"/>
            </a:solidFill>
            <a:ln>
              <a:solidFill>
                <a:srgbClr val="67A854"/>
              </a:solidFill>
            </a:ln>
            <a:effectLst/>
          </c:spPr>
          <c:cat>
            <c:strLit>
              <c:ptCount val="10"/>
              <c:pt idx="0">
                <c:v>2019</c:v>
              </c:pt>
              <c:pt idx="1">
                <c:v>2020</c:v>
              </c:pt>
              <c:pt idx="2">
                <c:v>2021</c:v>
              </c:pt>
              <c:pt idx="3">
                <c:v>2022</c:v>
              </c:pt>
              <c:pt idx="4">
                <c:v>2023</c:v>
              </c:pt>
              <c:pt idx="5">
                <c:v>2024</c:v>
              </c:pt>
              <c:pt idx="6">
                <c:v>2025</c:v>
              </c:pt>
              <c:pt idx="7">
                <c:v>2026</c:v>
              </c:pt>
              <c:pt idx="8">
                <c:v>2027</c:v>
              </c:pt>
              <c:pt idx="9">
                <c:v>2028</c:v>
              </c:pt>
            </c:strLit>
          </c:cat>
          <c:val>
            <c:numLit>
              <c:formatCode>General</c:formatCode>
              <c:ptCount val="10"/>
              <c:pt idx="0">
                <c:v>1.78389889733808E-2</c:v>
              </c:pt>
              <c:pt idx="1">
                <c:v>8.7363247035900701E-3</c:v>
              </c:pt>
              <c:pt idx="2">
                <c:v>3.5599600021050698E-2</c:v>
              </c:pt>
              <c:pt idx="3">
                <c:v>5.56816515405371E-2</c:v>
              </c:pt>
              <c:pt idx="4">
                <c:v>2.47921527125727E-2</c:v>
              </c:pt>
              <c:pt idx="5">
                <c:v>0.35447539050260801</c:v>
              </c:pt>
              <c:pt idx="6">
                <c:v>0.83626317031490205</c:v>
              </c:pt>
              <c:pt idx="7">
                <c:v>1.1936119817075499</c:v>
              </c:pt>
              <c:pt idx="8">
                <c:v>1.28326661931974</c:v>
              </c:pt>
              <c:pt idx="9">
                <c:v>1.37990172343444</c:v>
              </c:pt>
            </c:numLit>
          </c:val>
          <c:extLst>
            <c:ext xmlns:c16="http://schemas.microsoft.com/office/drawing/2014/chart" uri="{C3380CC4-5D6E-409C-BE32-E72D297353CC}">
              <c16:uniqueId val="{0000000C-A5B1-47DE-8A82-97701C989347}"/>
            </c:ext>
          </c:extLst>
        </c:ser>
        <c:ser>
          <c:idx val="15"/>
          <c:order val="12"/>
          <c:tx>
            <c:v>65%</c:v>
          </c:tx>
          <c:spPr>
            <a:solidFill>
              <a:srgbClr val="67A854"/>
            </a:solidFill>
            <a:ln>
              <a:solidFill>
                <a:srgbClr val="67A854"/>
              </a:solidFill>
            </a:ln>
            <a:effectLst/>
          </c:spPr>
          <c:cat>
            <c:strLit>
              <c:ptCount val="10"/>
              <c:pt idx="0">
                <c:v>2019</c:v>
              </c:pt>
              <c:pt idx="1">
                <c:v>2020</c:v>
              </c:pt>
              <c:pt idx="2">
                <c:v>2021</c:v>
              </c:pt>
              <c:pt idx="3">
                <c:v>2022</c:v>
              </c:pt>
              <c:pt idx="4">
                <c:v>2023</c:v>
              </c:pt>
              <c:pt idx="5">
                <c:v>2024</c:v>
              </c:pt>
              <c:pt idx="6">
                <c:v>2025</c:v>
              </c:pt>
              <c:pt idx="7">
                <c:v>2026</c:v>
              </c:pt>
              <c:pt idx="8">
                <c:v>2027</c:v>
              </c:pt>
              <c:pt idx="9">
                <c:v>2028</c:v>
              </c:pt>
            </c:strLit>
          </c:cat>
          <c:val>
            <c:numLit>
              <c:formatCode>General</c:formatCode>
              <c:ptCount val="10"/>
              <c:pt idx="0">
                <c:v>2.2077675298132801E-2</c:v>
              </c:pt>
              <c:pt idx="1">
                <c:v>1.0853851491447099E-2</c:v>
              </c:pt>
              <c:pt idx="2">
                <c:v>3.5039789515089098E-2</c:v>
              </c:pt>
              <c:pt idx="3">
                <c:v>5.8535010507002903E-2</c:v>
              </c:pt>
              <c:pt idx="4">
                <c:v>2.9122231843961299E-2</c:v>
              </c:pt>
              <c:pt idx="5">
                <c:v>0.37779595334343302</c:v>
              </c:pt>
              <c:pt idx="6">
                <c:v>0.92271478816910502</c:v>
              </c:pt>
              <c:pt idx="7">
                <c:v>1.2007029063481101</c:v>
              </c:pt>
              <c:pt idx="8">
                <c:v>1.35990503533714</c:v>
              </c:pt>
              <c:pt idx="9">
                <c:v>1.37776820018582</c:v>
              </c:pt>
            </c:numLit>
          </c:val>
          <c:extLst>
            <c:ext xmlns:c16="http://schemas.microsoft.com/office/drawing/2014/chart" uri="{C3380CC4-5D6E-409C-BE32-E72D297353CC}">
              <c16:uniqueId val="{0000000D-A5B1-47DE-8A82-97701C989347}"/>
            </c:ext>
          </c:extLst>
        </c:ser>
        <c:ser>
          <c:idx val="16"/>
          <c:order val="13"/>
          <c:tx>
            <c:v>70%</c:v>
          </c:tx>
          <c:spPr>
            <a:solidFill>
              <a:srgbClr val="67A854"/>
            </a:solidFill>
            <a:ln>
              <a:solidFill>
                <a:srgbClr val="67A854"/>
              </a:solidFill>
            </a:ln>
            <a:effectLst/>
          </c:spPr>
          <c:cat>
            <c:strLit>
              <c:ptCount val="10"/>
              <c:pt idx="0">
                <c:v>2019</c:v>
              </c:pt>
              <c:pt idx="1">
                <c:v>2020</c:v>
              </c:pt>
              <c:pt idx="2">
                <c:v>2021</c:v>
              </c:pt>
              <c:pt idx="3">
                <c:v>2022</c:v>
              </c:pt>
              <c:pt idx="4">
                <c:v>2023</c:v>
              </c:pt>
              <c:pt idx="5">
                <c:v>2024</c:v>
              </c:pt>
              <c:pt idx="6">
                <c:v>2025</c:v>
              </c:pt>
              <c:pt idx="7">
                <c:v>2026</c:v>
              </c:pt>
              <c:pt idx="8">
                <c:v>2027</c:v>
              </c:pt>
              <c:pt idx="9">
                <c:v>2028</c:v>
              </c:pt>
            </c:strLit>
          </c:cat>
          <c:val>
            <c:numLit>
              <c:formatCode>General</c:formatCode>
              <c:ptCount val="10"/>
              <c:pt idx="0">
                <c:v>2.22054130871547E-2</c:v>
              </c:pt>
              <c:pt idx="1">
                <c:v>1.3096302361307601E-2</c:v>
              </c:pt>
              <c:pt idx="2">
                <c:v>4.13770839871868E-2</c:v>
              </c:pt>
              <c:pt idx="3">
                <c:v>5.9131008553813397E-2</c:v>
              </c:pt>
              <c:pt idx="4">
                <c:v>3.6925365354640201E-2</c:v>
              </c:pt>
              <c:pt idx="5">
                <c:v>0.37956488785051601</c:v>
              </c:pt>
              <c:pt idx="6">
                <c:v>0.95589741510278703</c:v>
              </c:pt>
              <c:pt idx="7">
                <c:v>1.26213175235279</c:v>
              </c:pt>
              <c:pt idx="8">
                <c:v>1.37623078581611</c:v>
              </c:pt>
              <c:pt idx="9">
                <c:v>1.54067204579919</c:v>
              </c:pt>
            </c:numLit>
          </c:val>
          <c:extLst>
            <c:ext xmlns:c16="http://schemas.microsoft.com/office/drawing/2014/chart" uri="{C3380CC4-5D6E-409C-BE32-E72D297353CC}">
              <c16:uniqueId val="{0000000E-A5B1-47DE-8A82-97701C989347}"/>
            </c:ext>
          </c:extLst>
        </c:ser>
        <c:ser>
          <c:idx val="17"/>
          <c:order val="14"/>
          <c:tx>
            <c:v>75%</c:v>
          </c:tx>
          <c:spPr>
            <a:solidFill>
              <a:srgbClr val="67A854"/>
            </a:solidFill>
            <a:ln>
              <a:solidFill>
                <a:srgbClr val="67A854"/>
              </a:solidFill>
            </a:ln>
            <a:effectLst/>
          </c:spPr>
          <c:cat>
            <c:strLit>
              <c:ptCount val="10"/>
              <c:pt idx="0">
                <c:v>2019</c:v>
              </c:pt>
              <c:pt idx="1">
                <c:v>2020</c:v>
              </c:pt>
              <c:pt idx="2">
                <c:v>2021</c:v>
              </c:pt>
              <c:pt idx="3">
                <c:v>2022</c:v>
              </c:pt>
              <c:pt idx="4">
                <c:v>2023</c:v>
              </c:pt>
              <c:pt idx="5">
                <c:v>2024</c:v>
              </c:pt>
              <c:pt idx="6">
                <c:v>2025</c:v>
              </c:pt>
              <c:pt idx="7">
                <c:v>2026</c:v>
              </c:pt>
              <c:pt idx="8">
                <c:v>2027</c:v>
              </c:pt>
              <c:pt idx="9">
                <c:v>2028</c:v>
              </c:pt>
            </c:strLit>
          </c:cat>
          <c:val>
            <c:numLit>
              <c:formatCode>General</c:formatCode>
              <c:ptCount val="10"/>
              <c:pt idx="0">
                <c:v>2.4596670175444198E-2</c:v>
              </c:pt>
              <c:pt idx="1">
                <c:v>1.5361984294395401E-2</c:v>
              </c:pt>
              <c:pt idx="2">
                <c:v>4.3942134949160397E-2</c:v>
              </c:pt>
              <c:pt idx="3">
                <c:v>6.9083268887538005E-2</c:v>
              </c:pt>
              <c:pt idx="4">
                <c:v>4.4760572587510997E-2</c:v>
              </c:pt>
              <c:pt idx="5">
                <c:v>0.42806493111230498</c:v>
              </c:pt>
              <c:pt idx="6">
                <c:v>1.0664024718285099</c:v>
              </c:pt>
              <c:pt idx="7">
                <c:v>1.4155956056416099</c:v>
              </c:pt>
              <c:pt idx="8">
                <c:v>1.5280301410408299</c:v>
              </c:pt>
              <c:pt idx="9">
                <c:v>1.6433614509221699</c:v>
              </c:pt>
            </c:numLit>
          </c:val>
          <c:extLst>
            <c:ext xmlns:c16="http://schemas.microsoft.com/office/drawing/2014/chart" uri="{C3380CC4-5D6E-409C-BE32-E72D297353CC}">
              <c16:uniqueId val="{0000000F-A5B1-47DE-8A82-97701C989347}"/>
            </c:ext>
          </c:extLst>
        </c:ser>
        <c:ser>
          <c:idx val="18"/>
          <c:order val="15"/>
          <c:tx>
            <c:v>80%</c:v>
          </c:tx>
          <c:spPr>
            <a:solidFill>
              <a:srgbClr val="67A854"/>
            </a:solidFill>
            <a:ln>
              <a:solidFill>
                <a:srgbClr val="67A854"/>
              </a:solidFill>
            </a:ln>
            <a:effectLst/>
          </c:spPr>
          <c:cat>
            <c:strLit>
              <c:ptCount val="10"/>
              <c:pt idx="0">
                <c:v>2019</c:v>
              </c:pt>
              <c:pt idx="1">
                <c:v>2020</c:v>
              </c:pt>
              <c:pt idx="2">
                <c:v>2021</c:v>
              </c:pt>
              <c:pt idx="3">
                <c:v>2022</c:v>
              </c:pt>
              <c:pt idx="4">
                <c:v>2023</c:v>
              </c:pt>
              <c:pt idx="5">
                <c:v>2024</c:v>
              </c:pt>
              <c:pt idx="6">
                <c:v>2025</c:v>
              </c:pt>
              <c:pt idx="7">
                <c:v>2026</c:v>
              </c:pt>
              <c:pt idx="8">
                <c:v>2027</c:v>
              </c:pt>
              <c:pt idx="9">
                <c:v>2028</c:v>
              </c:pt>
            </c:strLit>
          </c:cat>
          <c:val>
            <c:numLit>
              <c:formatCode>General</c:formatCode>
              <c:ptCount val="10"/>
              <c:pt idx="0">
                <c:v>3.0870481667858302E-2</c:v>
              </c:pt>
              <c:pt idx="1">
                <c:v>1.9423907512144099E-2</c:v>
              </c:pt>
              <c:pt idx="2">
                <c:v>5.1836967498980799E-2</c:v>
              </c:pt>
              <c:pt idx="3">
                <c:v>8.0375958651333304E-2</c:v>
              </c:pt>
              <c:pt idx="4">
                <c:v>5.2175200041689102E-2</c:v>
              </c:pt>
              <c:pt idx="5">
                <c:v>0.458486965952143</c:v>
              </c:pt>
              <c:pt idx="6">
                <c:v>1.1090183987221101</c:v>
              </c:pt>
              <c:pt idx="7">
                <c:v>1.5427094032247</c:v>
              </c:pt>
              <c:pt idx="8">
                <c:v>1.68711738440731</c:v>
              </c:pt>
              <c:pt idx="9">
                <c:v>1.86297736623298</c:v>
              </c:pt>
            </c:numLit>
          </c:val>
          <c:extLst>
            <c:ext xmlns:c16="http://schemas.microsoft.com/office/drawing/2014/chart" uri="{C3380CC4-5D6E-409C-BE32-E72D297353CC}">
              <c16:uniqueId val="{00000010-A5B1-47DE-8A82-97701C989347}"/>
            </c:ext>
          </c:extLst>
        </c:ser>
        <c:ser>
          <c:idx val="19"/>
          <c:order val="16"/>
          <c:tx>
            <c:v>85%</c:v>
          </c:tx>
          <c:spPr>
            <a:solidFill>
              <a:srgbClr val="67A854"/>
            </a:solidFill>
            <a:ln>
              <a:solidFill>
                <a:srgbClr val="67A854"/>
              </a:solidFill>
            </a:ln>
            <a:effectLst/>
          </c:spPr>
          <c:cat>
            <c:strLit>
              <c:ptCount val="10"/>
              <c:pt idx="0">
                <c:v>2019</c:v>
              </c:pt>
              <c:pt idx="1">
                <c:v>2020</c:v>
              </c:pt>
              <c:pt idx="2">
                <c:v>2021</c:v>
              </c:pt>
              <c:pt idx="3">
                <c:v>2022</c:v>
              </c:pt>
              <c:pt idx="4">
                <c:v>2023</c:v>
              </c:pt>
              <c:pt idx="5">
                <c:v>2024</c:v>
              </c:pt>
              <c:pt idx="6">
                <c:v>2025</c:v>
              </c:pt>
              <c:pt idx="7">
                <c:v>2026</c:v>
              </c:pt>
              <c:pt idx="8">
                <c:v>2027</c:v>
              </c:pt>
              <c:pt idx="9">
                <c:v>2028</c:v>
              </c:pt>
            </c:strLit>
          </c:cat>
          <c:val>
            <c:numLit>
              <c:formatCode>General</c:formatCode>
              <c:ptCount val="10"/>
              <c:pt idx="0">
                <c:v>3.85889460438993E-2</c:v>
              </c:pt>
              <c:pt idx="1">
                <c:v>2.5295834124437502E-2</c:v>
              </c:pt>
              <c:pt idx="2">
                <c:v>6.57374033514279E-2</c:v>
              </c:pt>
              <c:pt idx="3">
                <c:v>9.5308796060700807E-2</c:v>
              </c:pt>
              <c:pt idx="4">
                <c:v>6.5039132240162903E-2</c:v>
              </c:pt>
              <c:pt idx="5">
                <c:v>0.57944212417309604</c:v>
              </c:pt>
              <c:pt idx="6">
                <c:v>1.3230015544359099</c:v>
              </c:pt>
              <c:pt idx="7">
                <c:v>1.85429185720552</c:v>
              </c:pt>
              <c:pt idx="8">
                <c:v>1.9593608222013199</c:v>
              </c:pt>
              <c:pt idx="9">
                <c:v>2.05241970115426</c:v>
              </c:pt>
            </c:numLit>
          </c:val>
          <c:extLst>
            <c:ext xmlns:c16="http://schemas.microsoft.com/office/drawing/2014/chart" uri="{C3380CC4-5D6E-409C-BE32-E72D297353CC}">
              <c16:uniqueId val="{00000011-A5B1-47DE-8A82-97701C989347}"/>
            </c:ext>
          </c:extLst>
        </c:ser>
        <c:ser>
          <c:idx val="20"/>
          <c:order val="17"/>
          <c:tx>
            <c:v>90%</c:v>
          </c:tx>
          <c:spPr>
            <a:solidFill>
              <a:srgbClr val="0083AC"/>
            </a:solidFill>
            <a:ln>
              <a:solidFill>
                <a:srgbClr val="0083AC"/>
              </a:solidFill>
            </a:ln>
            <a:effectLst/>
          </c:spPr>
          <c:cat>
            <c:strLit>
              <c:ptCount val="10"/>
              <c:pt idx="0">
                <c:v>2019</c:v>
              </c:pt>
              <c:pt idx="1">
                <c:v>2020</c:v>
              </c:pt>
              <c:pt idx="2">
                <c:v>2021</c:v>
              </c:pt>
              <c:pt idx="3">
                <c:v>2022</c:v>
              </c:pt>
              <c:pt idx="4">
                <c:v>2023</c:v>
              </c:pt>
              <c:pt idx="5">
                <c:v>2024</c:v>
              </c:pt>
              <c:pt idx="6">
                <c:v>2025</c:v>
              </c:pt>
              <c:pt idx="7">
                <c:v>2026</c:v>
              </c:pt>
              <c:pt idx="8">
                <c:v>2027</c:v>
              </c:pt>
              <c:pt idx="9">
                <c:v>2028</c:v>
              </c:pt>
            </c:strLit>
          </c:cat>
          <c:val>
            <c:numLit>
              <c:formatCode>General</c:formatCode>
              <c:ptCount val="10"/>
              <c:pt idx="0">
                <c:v>5.06098981312098E-2</c:v>
              </c:pt>
              <c:pt idx="1">
                <c:v>3.7548635481391097E-2</c:v>
              </c:pt>
              <c:pt idx="2">
                <c:v>8.2749255064292801E-2</c:v>
              </c:pt>
              <c:pt idx="3">
                <c:v>0.130596356280272</c:v>
              </c:pt>
              <c:pt idx="4">
                <c:v>0.10049830620497199</c:v>
              </c:pt>
              <c:pt idx="5">
                <c:v>0.70433389453440798</c:v>
              </c:pt>
              <c:pt idx="6">
                <c:v>1.71885246912888</c:v>
              </c:pt>
              <c:pt idx="7">
                <c:v>2.1484429912995502</c:v>
              </c:pt>
              <c:pt idx="8">
                <c:v>2.3930995050780699</c:v>
              </c:pt>
              <c:pt idx="9">
                <c:v>2.7374205944208398</c:v>
              </c:pt>
            </c:numLit>
          </c:val>
          <c:extLst>
            <c:ext xmlns:c16="http://schemas.microsoft.com/office/drawing/2014/chart" uri="{C3380CC4-5D6E-409C-BE32-E72D297353CC}">
              <c16:uniqueId val="{00000012-A5B1-47DE-8A82-97701C989347}"/>
            </c:ext>
          </c:extLst>
        </c:ser>
        <c:ser>
          <c:idx val="21"/>
          <c:order val="18"/>
          <c:tx>
            <c:v>95%</c:v>
          </c:tx>
          <c:spPr>
            <a:solidFill>
              <a:srgbClr val="0083AC"/>
            </a:solidFill>
            <a:ln>
              <a:solidFill>
                <a:srgbClr val="0083AC"/>
              </a:solidFill>
            </a:ln>
            <a:effectLst/>
          </c:spPr>
          <c:cat>
            <c:strLit>
              <c:ptCount val="10"/>
              <c:pt idx="0">
                <c:v>2019</c:v>
              </c:pt>
              <c:pt idx="1">
                <c:v>2020</c:v>
              </c:pt>
              <c:pt idx="2">
                <c:v>2021</c:v>
              </c:pt>
              <c:pt idx="3">
                <c:v>2022</c:v>
              </c:pt>
              <c:pt idx="4">
                <c:v>2023</c:v>
              </c:pt>
              <c:pt idx="5">
                <c:v>2024</c:v>
              </c:pt>
              <c:pt idx="6">
                <c:v>2025</c:v>
              </c:pt>
              <c:pt idx="7">
                <c:v>2026</c:v>
              </c:pt>
              <c:pt idx="8">
                <c:v>2027</c:v>
              </c:pt>
              <c:pt idx="9">
                <c:v>2028</c:v>
              </c:pt>
            </c:strLit>
          </c:cat>
          <c:val>
            <c:numLit>
              <c:formatCode>General</c:formatCode>
              <c:ptCount val="10"/>
              <c:pt idx="0">
                <c:v>8.2541432685051402E-2</c:v>
              </c:pt>
              <c:pt idx="1">
                <c:v>6.5174433235784798E-2</c:v>
              </c:pt>
              <c:pt idx="2">
                <c:v>0.127809611512013</c:v>
              </c:pt>
              <c:pt idx="3">
                <c:v>0.19633756201345401</c:v>
              </c:pt>
              <c:pt idx="4">
                <c:v>0.16394846070605101</c:v>
              </c:pt>
              <c:pt idx="5">
                <c:v>1.0390702299935499</c:v>
              </c:pt>
              <c:pt idx="6">
                <c:v>2.4629569888674299</c:v>
              </c:pt>
              <c:pt idx="7">
                <c:v>3.2838089125505099</c:v>
              </c:pt>
              <c:pt idx="8">
                <c:v>3.8148972746992098</c:v>
              </c:pt>
              <c:pt idx="9">
                <c:v>3.9938935449220998</c:v>
              </c:pt>
            </c:numLit>
          </c:val>
          <c:extLst>
            <c:ext xmlns:c16="http://schemas.microsoft.com/office/drawing/2014/chart" uri="{C3380CC4-5D6E-409C-BE32-E72D297353CC}">
              <c16:uniqueId val="{00000013-A5B1-47DE-8A82-97701C989347}"/>
            </c:ext>
          </c:extLst>
        </c:ser>
        <c:dLbls>
          <c:showLegendKey val="0"/>
          <c:showVal val="0"/>
          <c:showCatName val="0"/>
          <c:showSerName val="0"/>
          <c:showPercent val="0"/>
          <c:showBubbleSize val="0"/>
        </c:dLbls>
        <c:axId val="956791648"/>
        <c:axId val="956795968"/>
      </c:areaChart>
      <c:lineChart>
        <c:grouping val="standard"/>
        <c:varyColors val="0"/>
        <c:ser>
          <c:idx val="4"/>
          <c:order val="19"/>
          <c:tx>
            <c:v>Economic upside and downside scenario</c:v>
          </c:tx>
          <c:spPr>
            <a:ln w="15875" cap="rnd">
              <a:solidFill>
                <a:schemeClr val="tx1"/>
              </a:solidFill>
              <a:prstDash val="sysDash"/>
              <a:round/>
            </a:ln>
            <a:effectLst/>
          </c:spPr>
          <c:marker>
            <c:symbol val="none"/>
          </c:marker>
          <c:cat>
            <c:numLit>
              <c:formatCode>General</c:formatCode>
              <c:ptCount val="10"/>
              <c:pt idx="0">
                <c:v>1</c:v>
              </c:pt>
              <c:pt idx="1">
                <c:v>2</c:v>
              </c:pt>
              <c:pt idx="2">
                <c:v>3</c:v>
              </c:pt>
              <c:pt idx="3">
                <c:v>4</c:v>
              </c:pt>
              <c:pt idx="4">
                <c:v>5</c:v>
              </c:pt>
              <c:pt idx="5">
                <c:v>6</c:v>
              </c:pt>
              <c:pt idx="6">
                <c:v>7</c:v>
              </c:pt>
              <c:pt idx="7">
                <c:v>8</c:v>
              </c:pt>
              <c:pt idx="8">
                <c:v>9</c:v>
              </c:pt>
              <c:pt idx="9">
                <c:v>10</c:v>
              </c:pt>
            </c:numLit>
          </c:cat>
          <c:val>
            <c:numLit>
              <c:formatCode>General</c:formatCode>
              <c:ptCount val="10"/>
              <c:pt idx="0">
                <c:v>85.722999999999999</c:v>
              </c:pt>
              <c:pt idx="1">
                <c:v>84.521000000000001</c:v>
              </c:pt>
              <c:pt idx="2">
                <c:v>97.361999999999995</c:v>
              </c:pt>
              <c:pt idx="3">
                <c:v>107.873</c:v>
              </c:pt>
              <c:pt idx="4">
                <c:v>111.712</c:v>
              </c:pt>
              <c:pt idx="5">
                <c:v>118.151</c:v>
              </c:pt>
              <c:pt idx="6">
                <c:v>119.88</c:v>
              </c:pt>
              <c:pt idx="7">
                <c:v>126.90600000000001</c:v>
              </c:pt>
              <c:pt idx="8">
                <c:v>136.24799999999999</c:v>
              </c:pt>
              <c:pt idx="9">
                <c:v>145.429</c:v>
              </c:pt>
            </c:numLit>
          </c:val>
          <c:smooth val="0"/>
          <c:extLst>
            <c:ext xmlns:c16="http://schemas.microsoft.com/office/drawing/2014/chart" uri="{C3380CC4-5D6E-409C-BE32-E72D297353CC}">
              <c16:uniqueId val="{00000014-A5B1-47DE-8A82-97701C989347}"/>
            </c:ext>
          </c:extLst>
        </c:ser>
        <c:ser>
          <c:idx val="9"/>
          <c:order val="20"/>
          <c:tx>
            <c:v>Actual and forecast</c:v>
          </c:tx>
          <c:spPr>
            <a:ln w="28575" cap="rnd">
              <a:solidFill>
                <a:sysClr val="windowText" lastClr="000000"/>
              </a:solidFill>
              <a:round/>
            </a:ln>
            <a:effectLst/>
          </c:spPr>
          <c:marker>
            <c:symbol val="none"/>
          </c:marker>
          <c:cat>
            <c:numLit>
              <c:formatCode>General</c:formatCode>
              <c:ptCount val="10"/>
              <c:pt idx="0">
                <c:v>1</c:v>
              </c:pt>
              <c:pt idx="1">
                <c:v>2</c:v>
              </c:pt>
              <c:pt idx="2">
                <c:v>3</c:v>
              </c:pt>
              <c:pt idx="3">
                <c:v>4</c:v>
              </c:pt>
              <c:pt idx="4">
                <c:v>5</c:v>
              </c:pt>
              <c:pt idx="5">
                <c:v>6</c:v>
              </c:pt>
              <c:pt idx="6">
                <c:v>7</c:v>
              </c:pt>
              <c:pt idx="7">
                <c:v>8</c:v>
              </c:pt>
              <c:pt idx="8">
                <c:v>9</c:v>
              </c:pt>
              <c:pt idx="9">
                <c:v>10</c:v>
              </c:pt>
            </c:numLit>
          </c:cat>
          <c:val>
            <c:numLit>
              <c:formatCode>General</c:formatCode>
              <c:ptCount val="10"/>
              <c:pt idx="0">
                <c:v>85.722999999999999</c:v>
              </c:pt>
              <c:pt idx="1">
                <c:v>84.521000000000001</c:v>
              </c:pt>
              <c:pt idx="2">
                <c:v>97.361999999999995</c:v>
              </c:pt>
              <c:pt idx="3">
                <c:v>107.873</c:v>
              </c:pt>
              <c:pt idx="4">
                <c:v>111.712</c:v>
              </c:pt>
              <c:pt idx="5">
                <c:v>118.334</c:v>
              </c:pt>
              <c:pt idx="6">
                <c:v>122.154</c:v>
              </c:pt>
              <c:pt idx="7">
                <c:v>130.41900000000001</c:v>
              </c:pt>
              <c:pt idx="8">
                <c:v>139.214</c:v>
              </c:pt>
              <c:pt idx="9">
                <c:v>147.22800000000001</c:v>
              </c:pt>
            </c:numLit>
          </c:val>
          <c:smooth val="0"/>
          <c:extLst>
            <c:ext xmlns:c16="http://schemas.microsoft.com/office/drawing/2014/chart" uri="{C3380CC4-5D6E-409C-BE32-E72D297353CC}">
              <c16:uniqueId val="{00000015-A5B1-47DE-8A82-97701C989347}"/>
            </c:ext>
          </c:extLst>
        </c:ser>
        <c:ser>
          <c:idx val="22"/>
          <c:order val="22"/>
          <c:tx>
            <c:v>Vertical line</c:v>
          </c:tx>
          <c:spPr>
            <a:ln w="15875" cap="rnd">
              <a:solidFill>
                <a:schemeClr val="tx1"/>
              </a:solidFill>
              <a:prstDash val="sysDash"/>
              <a:round/>
            </a:ln>
            <a:effectLst/>
          </c:spPr>
          <c:marker>
            <c:symbol val="none"/>
          </c:marker>
          <c:cat>
            <c:numLit>
              <c:formatCode>General</c:formatCode>
              <c:ptCount val="10"/>
              <c:pt idx="0">
                <c:v>1</c:v>
              </c:pt>
              <c:pt idx="1">
                <c:v>2</c:v>
              </c:pt>
              <c:pt idx="2">
                <c:v>3</c:v>
              </c:pt>
              <c:pt idx="3">
                <c:v>4</c:v>
              </c:pt>
              <c:pt idx="4">
                <c:v>5</c:v>
              </c:pt>
              <c:pt idx="5">
                <c:v>6</c:v>
              </c:pt>
              <c:pt idx="6">
                <c:v>7</c:v>
              </c:pt>
              <c:pt idx="7">
                <c:v>8</c:v>
              </c:pt>
              <c:pt idx="8">
                <c:v>9</c:v>
              </c:pt>
              <c:pt idx="9">
                <c:v>10</c:v>
              </c:pt>
            </c:numLit>
          </c:cat>
          <c:val>
            <c:numLit>
              <c:formatCode>General</c:formatCode>
              <c:ptCount val="10"/>
              <c:pt idx="0">
                <c:v>85.731999999999999</c:v>
              </c:pt>
              <c:pt idx="1">
                <c:v>84.521000000000001</c:v>
              </c:pt>
              <c:pt idx="2">
                <c:v>97.361999999999995</c:v>
              </c:pt>
              <c:pt idx="3">
                <c:v>107.873</c:v>
              </c:pt>
              <c:pt idx="4">
                <c:v>111.712</c:v>
              </c:pt>
              <c:pt idx="5">
                <c:v>118.42700000000001</c:v>
              </c:pt>
              <c:pt idx="6">
                <c:v>123.693</c:v>
              </c:pt>
              <c:pt idx="7">
                <c:v>132.77099999999999</c:v>
              </c:pt>
              <c:pt idx="8">
                <c:v>142.34899999999999</c:v>
              </c:pt>
              <c:pt idx="9">
                <c:v>149.70599999999999</c:v>
              </c:pt>
            </c:numLit>
          </c:val>
          <c:smooth val="0"/>
          <c:extLst>
            <c:ext xmlns:c16="http://schemas.microsoft.com/office/drawing/2014/chart" uri="{C3380CC4-5D6E-409C-BE32-E72D297353CC}">
              <c16:uniqueId val="{00000016-A5B1-47DE-8A82-97701C989347}"/>
            </c:ext>
          </c:extLst>
        </c:ser>
        <c:dLbls>
          <c:showLegendKey val="0"/>
          <c:showVal val="0"/>
          <c:showCatName val="0"/>
          <c:showSerName val="0"/>
          <c:showPercent val="0"/>
          <c:showBubbleSize val="0"/>
        </c:dLbls>
        <c:marker val="1"/>
        <c:smooth val="0"/>
        <c:axId val="956791648"/>
        <c:axId val="956795968"/>
      </c:lineChart>
      <c:scatterChart>
        <c:scatterStyle val="lineMarker"/>
        <c:varyColors val="0"/>
        <c:ser>
          <c:idx val="10"/>
          <c:order val="21"/>
          <c:tx>
            <c:v>Vertical line</c:v>
          </c:tx>
          <c:spPr>
            <a:ln w="28575" cap="rnd">
              <a:solidFill>
                <a:schemeClr val="accent3">
                  <a:lumMod val="80000"/>
                </a:schemeClr>
              </a:solidFill>
              <a:round/>
            </a:ln>
            <a:effectLst/>
          </c:spPr>
          <c:marker>
            <c:symbol val="none"/>
          </c:marker>
          <c:errBars>
            <c:errDir val="y"/>
            <c:errBarType val="both"/>
            <c:errValType val="cust"/>
            <c:noEndCap val="1"/>
            <c:plus>
              <c:numLit>
                <c:formatCode>General</c:formatCode>
                <c:ptCount val="1"/>
                <c:pt idx="0">
                  <c:v>1</c:v>
                </c:pt>
              </c:numLit>
            </c:plus>
            <c:minus>
              <c:numLit>
                <c:formatCode>General</c:formatCode>
                <c:ptCount val="1"/>
                <c:pt idx="0">
                  <c:v>1</c:v>
                </c:pt>
              </c:numLit>
            </c:minus>
            <c:spPr>
              <a:noFill/>
              <a:ln w="9525" cap="flat" cmpd="sng" algn="ctr">
                <a:solidFill>
                  <a:schemeClr val="tx1">
                    <a:lumMod val="65000"/>
                    <a:lumOff val="35000"/>
                  </a:schemeClr>
                </a:solidFill>
                <a:round/>
              </a:ln>
              <a:effectLst/>
            </c:spPr>
          </c:errBars>
          <c:xVal>
            <c:numRef>
              <c:f>}</c:f>
            </c:numRef>
          </c:xVal>
          <c:yVal>
            <c:numRef>
              <c:f>{}</c:f>
            </c:numRef>
          </c:yVal>
          <c:smooth val="0"/>
          <c:extLst>
            <c:ext xmlns:c16="http://schemas.microsoft.com/office/drawing/2014/chart" uri="{C3380CC4-5D6E-409C-BE32-E72D297353CC}">
              <c16:uniqueId val="{00000017-A5B1-47DE-8A82-97701C989347}"/>
            </c:ext>
          </c:extLst>
        </c:ser>
        <c:dLbls>
          <c:showLegendKey val="0"/>
          <c:showVal val="0"/>
          <c:showCatName val="0"/>
          <c:showSerName val="0"/>
          <c:showPercent val="0"/>
          <c:showBubbleSize val="0"/>
        </c:dLbls>
        <c:axId val="959561896"/>
        <c:axId val="959557216"/>
      </c:scatterChart>
      <c:catAx>
        <c:axId val="956791648"/>
        <c:scaling>
          <c:orientation val="minMax"/>
        </c:scaling>
        <c:delete val="0"/>
        <c:axPos val="b"/>
        <c:title>
          <c:tx>
            <c:rich>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NZ" sz="1800" b="1" i="0" baseline="0">
                    <a:effectLst/>
                  </a:rPr>
                  <a:t>Years ended 30 June</a:t>
                </a:r>
                <a:endParaRPr lang="en-NZ" sz="1800" b="1">
                  <a:effectLst/>
                </a:endParaRPr>
              </a:p>
            </c:rich>
          </c:tx>
          <c:layout>
            <c:manualLayout>
              <c:xMode val="edge"/>
              <c:yMode val="edge"/>
              <c:x val="0.42227387098214086"/>
              <c:y val="0.94227813916909986"/>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56795968"/>
        <c:crosses val="autoZero"/>
        <c:auto val="1"/>
        <c:lblAlgn val="ctr"/>
        <c:lblOffset val="100"/>
        <c:noMultiLvlLbl val="0"/>
      </c:catAx>
      <c:valAx>
        <c:axId val="956795968"/>
        <c:scaling>
          <c:orientation val="minMax"/>
          <c:min val="80"/>
        </c:scaling>
        <c:delete val="0"/>
        <c:axPos val="l"/>
        <c:majorGridlines>
          <c:spPr>
            <a:ln w="9525" cap="flat" cmpd="sng" algn="ctr">
              <a:solidFill>
                <a:schemeClr val="bg1">
                  <a:lumMod val="50000"/>
                </a:schemeClr>
              </a:solidFill>
              <a:round/>
            </a:ln>
            <a:effectLst/>
          </c:spPr>
        </c:majorGridlines>
        <c:numFmt formatCode="#,##0" sourceLinked="0"/>
        <c:majorTickMark val="none"/>
        <c:minorTickMark val="none"/>
        <c:tickLblPos val="low"/>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56791648"/>
        <c:crossesAt val="6"/>
        <c:crossBetween val="between"/>
      </c:valAx>
      <c:valAx>
        <c:axId val="959557216"/>
        <c:scaling>
          <c:orientation val="minMax"/>
          <c:max val="10.5"/>
          <c:min val="9.5"/>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59561896"/>
        <c:crosses val="max"/>
        <c:crossBetween val="midCat"/>
      </c:valAx>
      <c:valAx>
        <c:axId val="959561896"/>
        <c:scaling>
          <c:orientation val="minMax"/>
          <c:max val="21"/>
          <c:min val="0"/>
        </c:scaling>
        <c:delete val="0"/>
        <c:axPos val="t"/>
        <c:title>
          <c:tx>
            <c:rich>
              <a:bodyPr rot="0" spcFirstLastPara="1" vertOverflow="ellipsis" vert="horz" wrap="square" anchor="ctr" anchorCtr="1"/>
              <a:lstStyle/>
              <a:p>
                <a:pPr>
                  <a:defRPr sz="13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NZ" sz="1800" b="0" i="0" baseline="0">
                    <a:effectLst/>
                  </a:rPr>
                  <a:t>Forecast</a:t>
                </a:r>
                <a:endParaRPr lang="en-NZ" sz="1800">
                  <a:effectLst/>
                </a:endParaRPr>
              </a:p>
            </c:rich>
          </c:tx>
          <c:layout>
            <c:manualLayout>
              <c:xMode val="edge"/>
              <c:yMode val="edge"/>
              <c:x val="0.71376041804063273"/>
              <c:y val="8.9196004239528989E-2"/>
            </c:manualLayout>
          </c:layout>
          <c:overlay val="0"/>
          <c:spPr>
            <a:noFill/>
            <a:ln>
              <a:noFill/>
            </a:ln>
            <a:effectLst/>
          </c:spPr>
          <c:txPr>
            <a:bodyPr rot="0" spcFirstLastPara="1" vertOverflow="ellipsis" vert="horz" wrap="square" anchor="ctr" anchorCtr="1"/>
            <a:lstStyle/>
            <a:p>
              <a:pPr>
                <a:defRPr sz="13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59557216"/>
        <c:crosses val="max"/>
        <c:crossBetween val="midCat"/>
      </c:valAx>
      <c:spPr>
        <a:noFill/>
        <a:ln>
          <a:noFill/>
        </a:ln>
        <a:effectLst/>
      </c:spPr>
    </c:plotArea>
    <c:legend>
      <c:legendPos val="r"/>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5"/>
        <c:delete val="1"/>
      </c:legendEntry>
      <c:legendEntry>
        <c:idx val="16"/>
        <c:delete val="1"/>
      </c:legendEntry>
      <c:legendEntry>
        <c:idx val="18"/>
        <c:delete val="1"/>
      </c:legendEntry>
      <c:legendEntry>
        <c:idx val="20"/>
        <c:delete val="1"/>
      </c:legendEntry>
      <c:legendEntry>
        <c:idx val="21"/>
        <c:delete val="1"/>
      </c:legendEntry>
      <c:layout>
        <c:manualLayout>
          <c:xMode val="edge"/>
          <c:yMode val="edge"/>
          <c:x val="0.54380736254122086"/>
          <c:y val="0.60782648231963132"/>
          <c:w val="0.45619263745877919"/>
          <c:h val="0.24452146237625808"/>
        </c:manualLayout>
      </c:layout>
      <c:overlay val="0"/>
      <c:spPr>
        <a:solidFill>
          <a:schemeClr val="bg1"/>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629846038948728E-2"/>
          <c:y val="0.10833855799373042"/>
          <c:w val="0.83120549542362065"/>
          <c:h val="0.69313010638560468"/>
        </c:manualLayout>
      </c:layout>
      <c:lineChart>
        <c:grouping val="standard"/>
        <c:varyColors val="0"/>
        <c:ser>
          <c:idx val="1"/>
          <c:order val="0"/>
          <c:tx>
            <c:strRef>
              <c:f>'Data 2.17'!$C$6</c:f>
              <c:strCache>
                <c:ptCount val="1"/>
                <c:pt idx="0">
                  <c:v>OBEGAL</c:v>
                </c:pt>
              </c:strCache>
            </c:strRef>
          </c:tx>
          <c:spPr>
            <a:ln w="38100">
              <a:solidFill>
                <a:srgbClr val="0083AC"/>
              </a:solidFill>
            </a:ln>
          </c:spPr>
          <c:marker>
            <c:symbol val="none"/>
          </c:marker>
          <c:cat>
            <c:strRef>
              <c:f>'Data 2.15'!$B$7:$B$12</c:f>
              <c:strCache>
                <c:ptCount val="6"/>
                <c:pt idx="0">
                  <c:v>2023</c:v>
                </c:pt>
                <c:pt idx="1">
                  <c:v>2024</c:v>
                </c:pt>
                <c:pt idx="2">
                  <c:v>2025</c:v>
                </c:pt>
                <c:pt idx="3">
                  <c:v>2026</c:v>
                </c:pt>
                <c:pt idx="4">
                  <c:v>2027</c:v>
                </c:pt>
                <c:pt idx="5">
                  <c:v>2028</c:v>
                </c:pt>
              </c:strCache>
            </c:strRef>
          </c:cat>
          <c:val>
            <c:numRef>
              <c:f>'Data 2.17'!$C$7:$C$12</c:f>
              <c:numCache>
                <c:formatCode>_(* #,##0.0_);_(* \(#,##0.0\);_(* "-"??_);_(@_)</c:formatCode>
                <c:ptCount val="6"/>
                <c:pt idx="0">
                  <c:v>-9.4459999999999997</c:v>
                </c:pt>
                <c:pt idx="1">
                  <c:v>-11.074</c:v>
                </c:pt>
                <c:pt idx="2">
                  <c:v>-13.372</c:v>
                </c:pt>
                <c:pt idx="3">
                  <c:v>-8.5020000000000007</c:v>
                </c:pt>
                <c:pt idx="4">
                  <c:v>-3.1040000000000001</c:v>
                </c:pt>
                <c:pt idx="5">
                  <c:v>1.4710000000000001</c:v>
                </c:pt>
              </c:numCache>
            </c:numRef>
          </c:val>
          <c:smooth val="0"/>
          <c:extLst>
            <c:ext xmlns:c16="http://schemas.microsoft.com/office/drawing/2014/chart" uri="{C3380CC4-5D6E-409C-BE32-E72D297353CC}">
              <c16:uniqueId val="{00000000-1CF5-47B0-ABBD-C22E09B840B4}"/>
            </c:ext>
          </c:extLst>
        </c:ser>
        <c:ser>
          <c:idx val="2"/>
          <c:order val="1"/>
          <c:tx>
            <c:strRef>
              <c:f>'Data 2.17'!$D$6</c:f>
              <c:strCache>
                <c:ptCount val="1"/>
                <c:pt idx="0">
                  <c:v>OBEGAL with higher operating allowances</c:v>
                </c:pt>
              </c:strCache>
            </c:strRef>
          </c:tx>
          <c:spPr>
            <a:ln w="38100">
              <a:solidFill>
                <a:srgbClr val="3E403A"/>
              </a:solidFill>
            </a:ln>
          </c:spPr>
          <c:marker>
            <c:symbol val="none"/>
          </c:marker>
          <c:cat>
            <c:strRef>
              <c:f>'Data 2.15'!$B$7:$B$12</c:f>
              <c:strCache>
                <c:ptCount val="6"/>
                <c:pt idx="0">
                  <c:v>2023</c:v>
                </c:pt>
                <c:pt idx="1">
                  <c:v>2024</c:v>
                </c:pt>
                <c:pt idx="2">
                  <c:v>2025</c:v>
                </c:pt>
                <c:pt idx="3">
                  <c:v>2026</c:v>
                </c:pt>
                <c:pt idx="4">
                  <c:v>2027</c:v>
                </c:pt>
                <c:pt idx="5">
                  <c:v>2028</c:v>
                </c:pt>
              </c:strCache>
            </c:strRef>
          </c:cat>
          <c:val>
            <c:numRef>
              <c:f>'Data 2.17'!$D$7:$D$12</c:f>
              <c:numCache>
                <c:formatCode>_(* #,##0.0_);_(* \(#,##0.0\);_(* "-"??_);_(@_)</c:formatCode>
                <c:ptCount val="6"/>
                <c:pt idx="0">
                  <c:v>-9.4</c:v>
                </c:pt>
                <c:pt idx="1">
                  <c:v>-11.1</c:v>
                </c:pt>
                <c:pt idx="2">
                  <c:v>-13.4</c:v>
                </c:pt>
                <c:pt idx="3">
                  <c:v>-9.5</c:v>
                </c:pt>
                <c:pt idx="4">
                  <c:v>-5.2</c:v>
                </c:pt>
                <c:pt idx="5">
                  <c:v>-1.7</c:v>
                </c:pt>
              </c:numCache>
            </c:numRef>
          </c:val>
          <c:smooth val="0"/>
          <c:extLst>
            <c:ext xmlns:c16="http://schemas.microsoft.com/office/drawing/2014/chart" uri="{C3380CC4-5D6E-409C-BE32-E72D297353CC}">
              <c16:uniqueId val="{00000001-1CF5-47B0-ABBD-C22E09B840B4}"/>
            </c:ext>
          </c:extLst>
        </c:ser>
        <c:dLbls>
          <c:showLegendKey val="0"/>
          <c:showVal val="0"/>
          <c:showCatName val="0"/>
          <c:showSerName val="0"/>
          <c:showPercent val="0"/>
          <c:showBubbleSize val="0"/>
        </c:dLbls>
        <c:smooth val="0"/>
        <c:axId val="753102016"/>
        <c:axId val="753095352"/>
      </c:lineChart>
      <c:catAx>
        <c:axId val="753102016"/>
        <c:scaling>
          <c:orientation val="minMax"/>
        </c:scaling>
        <c:delete val="0"/>
        <c:axPos val="b"/>
        <c:title>
          <c:tx>
            <c:rich>
              <a:bodyPr/>
              <a:lstStyle/>
              <a:p>
                <a:pPr>
                  <a:defRPr/>
                </a:pPr>
                <a:r>
                  <a:rPr lang="en-NZ" b="1"/>
                  <a:t>Year ending 30 June</a:t>
                </a:r>
              </a:p>
            </c:rich>
          </c:tx>
          <c:layout>
            <c:manualLayout>
              <c:xMode val="edge"/>
              <c:yMode val="edge"/>
              <c:x val="0.39479482157872542"/>
              <c:y val="0.87295765145346238"/>
            </c:manualLayout>
          </c:layout>
          <c:overlay val="0"/>
        </c:title>
        <c:numFmt formatCode="General" sourceLinked="1"/>
        <c:majorTickMark val="out"/>
        <c:minorTickMark val="none"/>
        <c:tickLblPos val="low"/>
        <c:spPr>
          <a:ln w="6350">
            <a:solidFill>
              <a:schemeClr val="tx1"/>
            </a:solidFill>
          </a:ln>
        </c:spPr>
        <c:txPr>
          <a:bodyPr rot="0" vert="horz" anchor="ctr" anchorCtr="1"/>
          <a:lstStyle/>
          <a:p>
            <a:pPr>
              <a:defRPr/>
            </a:pPr>
            <a:endParaRPr lang="en-US"/>
          </a:p>
        </c:txPr>
        <c:crossAx val="753095352"/>
        <c:crossesAt val="-20"/>
        <c:auto val="1"/>
        <c:lblAlgn val="ctr"/>
        <c:lblOffset val="100"/>
        <c:noMultiLvlLbl val="0"/>
      </c:catAx>
      <c:valAx>
        <c:axId val="753095352"/>
        <c:scaling>
          <c:orientation val="minMax"/>
          <c:max val="10"/>
          <c:min val="-20"/>
        </c:scaling>
        <c:delete val="0"/>
        <c:axPos val="l"/>
        <c:majorGridlines>
          <c:spPr>
            <a:ln>
              <a:solidFill>
                <a:srgbClr val="7F7F7F"/>
              </a:solidFill>
            </a:ln>
          </c:spPr>
        </c:majorGridlines>
        <c:numFmt formatCode="#,##0" sourceLinked="0"/>
        <c:majorTickMark val="none"/>
        <c:minorTickMark val="none"/>
        <c:tickLblPos val="low"/>
        <c:spPr>
          <a:ln w="9525">
            <a:solidFill>
              <a:schemeClr val="tx1"/>
            </a:solidFill>
          </a:ln>
        </c:spPr>
        <c:txPr>
          <a:bodyPr rot="0" vert="horz"/>
          <a:lstStyle/>
          <a:p>
            <a:pPr>
              <a:defRPr/>
            </a:pPr>
            <a:endParaRPr lang="en-US"/>
          </a:p>
        </c:txPr>
        <c:crossAx val="753102016"/>
        <c:crossesAt val="2"/>
        <c:crossBetween val="between"/>
        <c:minorUnit val="1"/>
      </c:valAx>
      <c:spPr>
        <a:noFill/>
        <a:ln w="25400">
          <a:noFill/>
        </a:ln>
      </c:spPr>
    </c:plotArea>
    <c:legend>
      <c:legendPos val="b"/>
      <c:overlay val="0"/>
    </c:legend>
    <c:plotVisOnly val="1"/>
    <c:dispBlanksAs val="gap"/>
    <c:showDLblsOverMax val="0"/>
  </c:chart>
  <c:spPr>
    <a:solidFill>
      <a:sysClr val="window" lastClr="FFFFFF"/>
    </a:solidFill>
    <a:ln>
      <a:noFill/>
    </a:ln>
  </c:spPr>
  <c:txPr>
    <a:bodyPr/>
    <a:lstStyle/>
    <a:p>
      <a:pPr>
        <a:defRPr sz="1800" b="0" i="0" u="none" strike="noStrike" baseline="0">
          <a:solidFill>
            <a:srgbClr val="000000"/>
          </a:solidFill>
          <a:latin typeface="Arial"/>
          <a:ea typeface="Arial"/>
          <a:cs typeface="Arial"/>
        </a:defRPr>
      </a:pPr>
      <a:endParaRPr lang="en-US"/>
    </a:p>
  </c:txPr>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882393942821789E-2"/>
          <c:y val="8.7281038230405325E-2"/>
          <c:w val="0.93116391007192578"/>
          <c:h val="0.74612709372203045"/>
        </c:manualLayout>
      </c:layout>
      <c:areaChart>
        <c:grouping val="stacked"/>
        <c:varyColors val="0"/>
        <c:ser>
          <c:idx val="4"/>
          <c:order val="3"/>
          <c:tx>
            <c:v>Structural Balance dummy series</c:v>
          </c:tx>
          <c:spPr>
            <a:noFill/>
            <a:ln>
              <a:noFill/>
            </a:ln>
            <a:effectLst/>
          </c:spPr>
          <c:cat>
            <c:numRef>
              <c:f>'Data 2.18'!$D$4:$V$4</c:f>
              <c:numCache>
                <c:formatCode>General</c:formatCod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numCache>
            </c:numRef>
          </c:cat>
          <c:val>
            <c:numRef>
              <c:f>'Data 2.18'!$D$7:$V$7</c:f>
              <c:numCache>
                <c:formatCode>0.00%</c:formatCode>
                <c:ptCount val="19"/>
                <c:pt idx="0">
                  <c:v>-2.6609565740829799E-2</c:v>
                </c:pt>
                <c:pt idx="1">
                  <c:v>-3.7077991277315002E-2</c:v>
                </c:pt>
                <c:pt idx="2">
                  <c:v>-2.80060349948443E-2</c:v>
                </c:pt>
                <c:pt idx="3">
                  <c:v>-1.19494559886091E-2</c:v>
                </c:pt>
                <c:pt idx="4">
                  <c:v>-3.86447445627725E-3</c:v>
                </c:pt>
                <c:pt idx="5">
                  <c:v>5.46616727268023E-3</c:v>
                </c:pt>
                <c:pt idx="6">
                  <c:v>1.10763725794893E-2</c:v>
                </c:pt>
                <c:pt idx="7">
                  <c:v>1.4993401439844701E-2</c:v>
                </c:pt>
                <c:pt idx="8">
                  <c:v>1.6585328708064399E-2</c:v>
                </c:pt>
                <c:pt idx="9">
                  <c:v>1.8778427092832999E-2</c:v>
                </c:pt>
                <c:pt idx="10">
                  <c:v>-3.4990693930234198E-2</c:v>
                </c:pt>
                <c:pt idx="11">
                  <c:v>-4.75354387310862E-3</c:v>
                </c:pt>
                <c:pt idx="12">
                  <c:v>3.9490751309216197E-3</c:v>
                </c:pt>
                <c:pt idx="13">
                  <c:v>-2.19351911752085E-2</c:v>
                </c:pt>
                <c:pt idx="14">
                  <c:v>-1.53011964725081E-2</c:v>
                </c:pt>
                <c:pt idx="15">
                  <c:v>-1.9613924029133201E-2</c:v>
                </c:pt>
                <c:pt idx="16">
                  <c:v>-1.37801594906189E-2</c:v>
                </c:pt>
                <c:pt idx="17">
                  <c:v>-4.0090676847400197E-3</c:v>
                </c:pt>
                <c:pt idx="18">
                  <c:v>3.7770901178089699E-3</c:v>
                </c:pt>
              </c:numCache>
            </c:numRef>
          </c:val>
          <c:extLst>
            <c:ext xmlns:c16="http://schemas.microsoft.com/office/drawing/2014/chart" uri="{C3380CC4-5D6E-409C-BE32-E72D297353CC}">
              <c16:uniqueId val="{00000000-FE4D-4F72-9227-BE34C55BCB5C}"/>
            </c:ext>
          </c:extLst>
        </c:ser>
        <c:ser>
          <c:idx val="3"/>
          <c:order val="4"/>
          <c:tx>
            <c:strRef>
              <c:f>'Data 2.18'!$B$8</c:f>
              <c:strCache>
                <c:ptCount val="1"/>
                <c:pt idx="0">
                  <c:v>One-off adjustments</c:v>
                </c:pt>
              </c:strCache>
            </c:strRef>
          </c:tx>
          <c:spPr>
            <a:solidFill>
              <a:schemeClr val="accent6">
                <a:lumMod val="40000"/>
                <a:lumOff val="60000"/>
                <a:alpha val="50000"/>
              </a:schemeClr>
            </a:solidFill>
            <a:ln>
              <a:noFill/>
            </a:ln>
            <a:effectLst/>
          </c:spPr>
          <c:cat>
            <c:numRef>
              <c:f>'Data 2.18'!$D$4:$V$4</c:f>
              <c:numCache>
                <c:formatCode>General</c:formatCod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numCache>
            </c:numRef>
          </c:cat>
          <c:val>
            <c:numRef>
              <c:f>'Data 2.18'!$D$8:$V$8</c:f>
              <c:numCache>
                <c:formatCode>0.00%</c:formatCode>
                <c:ptCount val="19"/>
                <c:pt idx="0">
                  <c:v>0</c:v>
                </c:pt>
                <c:pt idx="1">
                  <c:v>-4.3324759287027101E-2</c:v>
                </c:pt>
                <c:pt idx="2">
                  <c:v>-8.7196961874275794E-3</c:v>
                </c:pt>
                <c:pt idx="3">
                  <c:v>-1.1954169690787E-3</c:v>
                </c:pt>
                <c:pt idx="4">
                  <c:v>-1.3525298531550901E-3</c:v>
                </c:pt>
                <c:pt idx="5">
                  <c:v>2.21922022250306E-4</c:v>
                </c:pt>
                <c:pt idx="6">
                  <c:v>-2.2602637924222999E-3</c:v>
                </c:pt>
                <c:pt idx="7">
                  <c:v>0</c:v>
                </c:pt>
                <c:pt idx="8">
                  <c:v>0</c:v>
                </c:pt>
                <c:pt idx="9">
                  <c:v>0</c:v>
                </c:pt>
                <c:pt idx="10">
                  <c:v>-4.1340527046068998E-2</c:v>
                </c:pt>
                <c:pt idx="11">
                  <c:v>-1.7180106679115102E-2</c:v>
                </c:pt>
                <c:pt idx="12">
                  <c:v>-4.4998099622601102E-2</c:v>
                </c:pt>
                <c:pt idx="13">
                  <c:v>-9.7304850648633392E-3</c:v>
                </c:pt>
                <c:pt idx="14">
                  <c:v>-6.4254178783642998E-3</c:v>
                </c:pt>
                <c:pt idx="15">
                  <c:v>-3.4861453423040501E-3</c:v>
                </c:pt>
                <c:pt idx="16">
                  <c:v>-1.0084233238231901E-3</c:v>
                </c:pt>
                <c:pt idx="17">
                  <c:v>-1.0218329837383101E-3</c:v>
                </c:pt>
                <c:pt idx="18">
                  <c:v>-6.1584564654663097E-4</c:v>
                </c:pt>
              </c:numCache>
            </c:numRef>
          </c:val>
          <c:extLst>
            <c:ext xmlns:c16="http://schemas.microsoft.com/office/drawing/2014/chart" uri="{C3380CC4-5D6E-409C-BE32-E72D297353CC}">
              <c16:uniqueId val="{00000001-FE4D-4F72-9227-BE34C55BCB5C}"/>
            </c:ext>
          </c:extLst>
        </c:ser>
        <c:dLbls>
          <c:showLegendKey val="0"/>
          <c:showVal val="0"/>
          <c:showCatName val="0"/>
          <c:showSerName val="0"/>
          <c:showPercent val="0"/>
          <c:showBubbleSize val="0"/>
        </c:dLbls>
        <c:axId val="1061095296"/>
        <c:axId val="1061095624"/>
      </c:areaChart>
      <c:lineChart>
        <c:grouping val="standard"/>
        <c:varyColors val="0"/>
        <c:ser>
          <c:idx val="2"/>
          <c:order val="0"/>
          <c:tx>
            <c:strRef>
              <c:f>'Data 2.18'!$B$5</c:f>
              <c:strCache>
                <c:ptCount val="1"/>
                <c:pt idx="0">
                  <c:v>OBEGAL</c:v>
                </c:pt>
              </c:strCache>
            </c:strRef>
          </c:tx>
          <c:spPr>
            <a:ln w="28575" cap="rnd">
              <a:solidFill>
                <a:srgbClr val="0083AC"/>
              </a:solidFill>
              <a:round/>
            </a:ln>
            <a:effectLst/>
          </c:spPr>
          <c:marker>
            <c:symbol val="none"/>
          </c:marker>
          <c:cat>
            <c:numRef>
              <c:f>'Data 2.18'!$D$4:$V$4</c:f>
              <c:numCache>
                <c:formatCode>General</c:formatCod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numCache>
            </c:numRef>
          </c:cat>
          <c:val>
            <c:numRef>
              <c:f>'Data 2.18'!$D$5:$V$5</c:f>
              <c:numCache>
                <c:formatCode>0.00%</c:formatCode>
                <c:ptCount val="19"/>
                <c:pt idx="0">
                  <c:v>-3.1709607282915997E-2</c:v>
                </c:pt>
                <c:pt idx="1">
                  <c:v>-8.7707964327517401E-2</c:v>
                </c:pt>
                <c:pt idx="2">
                  <c:v>-4.2405259353595202E-2</c:v>
                </c:pt>
                <c:pt idx="3">
                  <c:v>-1.98367312086969E-2</c:v>
                </c:pt>
                <c:pt idx="4">
                  <c:v>-1.1625118553805399E-2</c:v>
                </c:pt>
                <c:pt idx="5">
                  <c:v>1.6704675856659399E-3</c:v>
                </c:pt>
                <c:pt idx="6">
                  <c:v>7.0503287971469099E-3</c:v>
                </c:pt>
                <c:pt idx="7">
                  <c:v>1.4765731455290001E-2</c:v>
                </c:pt>
                <c:pt idx="8">
                  <c:v>1.8833301797025099E-2</c:v>
                </c:pt>
                <c:pt idx="9">
                  <c:v>2.4246993604525001E-2</c:v>
                </c:pt>
                <c:pt idx="10">
                  <c:v>-7.3158713191001104E-2</c:v>
                </c:pt>
                <c:pt idx="11">
                  <c:v>-1.3541275053586E-2</c:v>
                </c:pt>
                <c:pt idx="12">
                  <c:v>-2.7304013895717301E-2</c:v>
                </c:pt>
                <c:pt idx="13">
                  <c:v>-2.4208265920855902E-2</c:v>
                </c:pt>
                <c:pt idx="14">
                  <c:v>-2.6546875707930701E-2</c:v>
                </c:pt>
                <c:pt idx="15">
                  <c:v>-3.0578256508855799E-2</c:v>
                </c:pt>
                <c:pt idx="16">
                  <c:v>-1.85632336620291E-2</c:v>
                </c:pt>
                <c:pt idx="17">
                  <c:v>-6.4681678206150303E-3</c:v>
                </c:pt>
                <c:pt idx="18">
                  <c:v>2.9258923772845702E-3</c:v>
                </c:pt>
              </c:numCache>
            </c:numRef>
          </c:val>
          <c:smooth val="0"/>
          <c:extLst>
            <c:ext xmlns:c16="http://schemas.microsoft.com/office/drawing/2014/chart" uri="{C3380CC4-5D6E-409C-BE32-E72D297353CC}">
              <c16:uniqueId val="{00000002-FE4D-4F72-9227-BE34C55BCB5C}"/>
            </c:ext>
          </c:extLst>
        </c:ser>
        <c:ser>
          <c:idx val="0"/>
          <c:order val="1"/>
          <c:tx>
            <c:strRef>
              <c:f>'Data 2.18'!$B$6</c:f>
              <c:strCache>
                <c:ptCount val="1"/>
                <c:pt idx="0">
                  <c:v>Cyclically-adjusted balance</c:v>
                </c:pt>
              </c:strCache>
            </c:strRef>
          </c:tx>
          <c:spPr>
            <a:ln w="28575" cap="rnd">
              <a:solidFill>
                <a:schemeClr val="accent6"/>
              </a:solidFill>
              <a:round/>
            </a:ln>
            <a:effectLst/>
          </c:spPr>
          <c:marker>
            <c:symbol val="none"/>
          </c:marker>
          <c:cat>
            <c:numRef>
              <c:f>'Data 2.18'!$D$4:$V$4</c:f>
              <c:numCache>
                <c:formatCode>General</c:formatCod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numCache>
            </c:numRef>
          </c:cat>
          <c:val>
            <c:numRef>
              <c:f>'Data 2.18'!$D$6:$V$6</c:f>
              <c:numCache>
                <c:formatCode>0.00%</c:formatCode>
                <c:ptCount val="19"/>
                <c:pt idx="0">
                  <c:v>-2.6609565740829799E-2</c:v>
                </c:pt>
                <c:pt idx="1">
                  <c:v>-8.0402750564342096E-2</c:v>
                </c:pt>
                <c:pt idx="2">
                  <c:v>-3.6725731182271897E-2</c:v>
                </c:pt>
                <c:pt idx="3">
                  <c:v>-1.3144872957687801E-2</c:v>
                </c:pt>
                <c:pt idx="4">
                  <c:v>-5.2170043094323399E-3</c:v>
                </c:pt>
                <c:pt idx="5">
                  <c:v>5.6880892949305404E-3</c:v>
                </c:pt>
                <c:pt idx="6">
                  <c:v>8.8161087870670101E-3</c:v>
                </c:pt>
                <c:pt idx="7">
                  <c:v>1.4993401439844701E-2</c:v>
                </c:pt>
                <c:pt idx="8">
                  <c:v>1.6585328708064399E-2</c:v>
                </c:pt>
                <c:pt idx="9">
                  <c:v>1.8778427092832999E-2</c:v>
                </c:pt>
                <c:pt idx="10">
                  <c:v>-7.6331220976303196E-2</c:v>
                </c:pt>
                <c:pt idx="11">
                  <c:v>-2.19336505522238E-2</c:v>
                </c:pt>
                <c:pt idx="12">
                  <c:v>-4.1049024491679499E-2</c:v>
                </c:pt>
                <c:pt idx="13">
                  <c:v>-3.1665676240071799E-2</c:v>
                </c:pt>
                <c:pt idx="14">
                  <c:v>-2.1726614350872399E-2</c:v>
                </c:pt>
                <c:pt idx="15">
                  <c:v>-2.3100069371437298E-2</c:v>
                </c:pt>
                <c:pt idx="16">
                  <c:v>-1.47885828144421E-2</c:v>
                </c:pt>
                <c:pt idx="17">
                  <c:v>-5.0309006684783296E-3</c:v>
                </c:pt>
                <c:pt idx="18">
                  <c:v>3.16124447126234E-3</c:v>
                </c:pt>
              </c:numCache>
            </c:numRef>
          </c:val>
          <c:smooth val="0"/>
          <c:extLst>
            <c:ext xmlns:c16="http://schemas.microsoft.com/office/drawing/2014/chart" uri="{C3380CC4-5D6E-409C-BE32-E72D297353CC}">
              <c16:uniqueId val="{00000003-FE4D-4F72-9227-BE34C55BCB5C}"/>
            </c:ext>
          </c:extLst>
        </c:ser>
        <c:ser>
          <c:idx val="1"/>
          <c:order val="2"/>
          <c:tx>
            <c:strRef>
              <c:f>'Data 2.18'!$B$7</c:f>
              <c:strCache>
                <c:ptCount val="1"/>
                <c:pt idx="0">
                  <c:v>Structural Balance</c:v>
                </c:pt>
              </c:strCache>
            </c:strRef>
          </c:tx>
          <c:spPr>
            <a:ln w="28575" cap="rnd">
              <a:solidFill>
                <a:schemeClr val="tx1"/>
              </a:solidFill>
              <a:prstDash val="sysDash"/>
              <a:round/>
            </a:ln>
            <a:effectLst/>
          </c:spPr>
          <c:marker>
            <c:symbol val="none"/>
          </c:marker>
          <c:cat>
            <c:numRef>
              <c:f>'Data 2.18'!$D$4:$V$4</c:f>
              <c:numCache>
                <c:formatCode>General</c:formatCod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numCache>
            </c:numRef>
          </c:cat>
          <c:val>
            <c:numRef>
              <c:f>'Data 2.18'!$D$7:$V$7</c:f>
              <c:numCache>
                <c:formatCode>0.00%</c:formatCode>
                <c:ptCount val="19"/>
                <c:pt idx="0">
                  <c:v>-2.6609565740829799E-2</c:v>
                </c:pt>
                <c:pt idx="1">
                  <c:v>-3.7077991277315002E-2</c:v>
                </c:pt>
                <c:pt idx="2">
                  <c:v>-2.80060349948443E-2</c:v>
                </c:pt>
                <c:pt idx="3">
                  <c:v>-1.19494559886091E-2</c:v>
                </c:pt>
                <c:pt idx="4">
                  <c:v>-3.86447445627725E-3</c:v>
                </c:pt>
                <c:pt idx="5">
                  <c:v>5.46616727268023E-3</c:v>
                </c:pt>
                <c:pt idx="6">
                  <c:v>1.10763725794893E-2</c:v>
                </c:pt>
                <c:pt idx="7">
                  <c:v>1.4993401439844701E-2</c:v>
                </c:pt>
                <c:pt idx="8">
                  <c:v>1.6585328708064399E-2</c:v>
                </c:pt>
                <c:pt idx="9">
                  <c:v>1.8778427092832999E-2</c:v>
                </c:pt>
                <c:pt idx="10">
                  <c:v>-3.4990693930234198E-2</c:v>
                </c:pt>
                <c:pt idx="11">
                  <c:v>-4.75354387310862E-3</c:v>
                </c:pt>
                <c:pt idx="12">
                  <c:v>3.9490751309216197E-3</c:v>
                </c:pt>
                <c:pt idx="13">
                  <c:v>-2.19351911752085E-2</c:v>
                </c:pt>
                <c:pt idx="14">
                  <c:v>-1.53011964725081E-2</c:v>
                </c:pt>
                <c:pt idx="15">
                  <c:v>-1.9613924029133201E-2</c:v>
                </c:pt>
                <c:pt idx="16">
                  <c:v>-1.37801594906189E-2</c:v>
                </c:pt>
                <c:pt idx="17">
                  <c:v>-4.0090676847400197E-3</c:v>
                </c:pt>
                <c:pt idx="18">
                  <c:v>3.7770901178089699E-3</c:v>
                </c:pt>
              </c:numCache>
            </c:numRef>
          </c:val>
          <c:smooth val="0"/>
          <c:extLst>
            <c:ext xmlns:c16="http://schemas.microsoft.com/office/drawing/2014/chart" uri="{C3380CC4-5D6E-409C-BE32-E72D297353CC}">
              <c16:uniqueId val="{00000004-FE4D-4F72-9227-BE34C55BCB5C}"/>
            </c:ext>
          </c:extLst>
        </c:ser>
        <c:dLbls>
          <c:showLegendKey val="0"/>
          <c:showVal val="0"/>
          <c:showCatName val="0"/>
          <c:showSerName val="0"/>
          <c:showPercent val="0"/>
          <c:showBubbleSize val="0"/>
        </c:dLbls>
        <c:marker val="1"/>
        <c:smooth val="0"/>
        <c:axId val="1061095296"/>
        <c:axId val="1061095624"/>
      </c:lineChart>
      <c:scatterChart>
        <c:scatterStyle val="lineMarker"/>
        <c:varyColors val="0"/>
        <c:ser>
          <c:idx val="5"/>
          <c:order val="5"/>
          <c:tx>
            <c:strRef>
              <c:f>'Data 2.18'!$B$9</c:f>
              <c:strCache>
                <c:ptCount val="1"/>
                <c:pt idx="0">
                  <c:v>Vertical line</c:v>
                </c:pt>
              </c:strCache>
            </c:strRef>
          </c:tx>
          <c:spPr>
            <a:ln w="25400" cap="rnd">
              <a:noFill/>
              <a:round/>
            </a:ln>
            <a:effectLst/>
          </c:spPr>
          <c:marker>
            <c:symbol val="circle"/>
            <c:size val="5"/>
            <c:spPr>
              <a:solidFill>
                <a:schemeClr val="accent6"/>
              </a:solidFill>
              <a:ln w="9525">
                <a:solidFill>
                  <a:schemeClr val="accent6"/>
                </a:solidFill>
              </a:ln>
              <a:effectLst/>
            </c:spPr>
          </c:marker>
          <c:errBars>
            <c:errDir val="y"/>
            <c:errBarType val="both"/>
            <c:errValType val="fixedVal"/>
            <c:noEndCap val="1"/>
            <c:val val="2"/>
            <c:spPr>
              <a:noFill/>
              <a:ln w="9525" cap="flat" cmpd="sng" algn="ctr">
                <a:solidFill>
                  <a:schemeClr val="tx1">
                    <a:lumMod val="65000"/>
                    <a:lumOff val="35000"/>
                  </a:schemeClr>
                </a:solidFill>
                <a:round/>
              </a:ln>
              <a:effectLst/>
            </c:spPr>
          </c:errBars>
          <c:xVal>
            <c:numRef>
              <c:f>'Data 2.18'!$D$4:$V$4</c:f>
              <c:numCache>
                <c:formatCode>General</c:formatCod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numCache>
            </c:numRef>
          </c:xVal>
          <c:yVal>
            <c:numRef>
              <c:f>'Data 2.18'!$D$9:$V$9</c:f>
              <c:numCache>
                <c:formatCode>General</c:formatCode>
                <c:ptCount val="19"/>
                <c:pt idx="13">
                  <c:v>1</c:v>
                </c:pt>
              </c:numCache>
            </c:numRef>
          </c:yVal>
          <c:smooth val="0"/>
          <c:extLst>
            <c:ext xmlns:c16="http://schemas.microsoft.com/office/drawing/2014/chart" uri="{C3380CC4-5D6E-409C-BE32-E72D297353CC}">
              <c16:uniqueId val="{00000005-FE4D-4F72-9227-BE34C55BCB5C}"/>
            </c:ext>
          </c:extLst>
        </c:ser>
        <c:dLbls>
          <c:showLegendKey val="0"/>
          <c:showVal val="0"/>
          <c:showCatName val="0"/>
          <c:showSerName val="0"/>
          <c:showPercent val="0"/>
          <c:showBubbleSize val="0"/>
        </c:dLbls>
        <c:axId val="1061091360"/>
        <c:axId val="1061090704"/>
      </c:scatterChart>
      <c:dateAx>
        <c:axId val="1061095296"/>
        <c:scaling>
          <c:orientation val="minMax"/>
        </c:scaling>
        <c:delete val="0"/>
        <c:axPos val="b"/>
        <c:title>
          <c:tx>
            <c:rich>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NZ" sz="1800" b="1" i="0" baseline="0">
                    <a:effectLst/>
                  </a:rPr>
                  <a:t>Year ending 30 June</a:t>
                </a:r>
                <a:endParaRPr lang="en-NZ" sz="1800">
                  <a:effectLst/>
                </a:endParaRPr>
              </a:p>
            </c:rich>
          </c:tx>
          <c:layout>
            <c:manualLayout>
              <c:xMode val="edge"/>
              <c:yMode val="edge"/>
              <c:x val="0.44835674941949483"/>
              <c:y val="0.88614219238630676"/>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61095624"/>
        <c:crosses val="autoZero"/>
        <c:auto val="0"/>
        <c:lblOffset val="0"/>
        <c:baseTimeUnit val="days"/>
        <c:majorUnit val="2"/>
      </c:dateAx>
      <c:valAx>
        <c:axId val="1061095624"/>
        <c:scaling>
          <c:orientation val="minMax"/>
        </c:scaling>
        <c:delete val="0"/>
        <c:axPos val="l"/>
        <c:majorGridlines>
          <c:spPr>
            <a:ln w="6350" cap="flat" cmpd="sng" algn="ctr">
              <a:solidFill>
                <a:schemeClr val="bg2">
                  <a:lumMod val="5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61095296"/>
        <c:crosses val="autoZero"/>
        <c:crossBetween val="between"/>
      </c:valAx>
      <c:valAx>
        <c:axId val="1061090704"/>
        <c:scaling>
          <c:orientation val="minMax"/>
          <c:max val="0.5"/>
          <c:min val="-0.5"/>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61091360"/>
        <c:crosses val="max"/>
        <c:crossBetween val="midCat"/>
      </c:valAx>
      <c:valAx>
        <c:axId val="1061091360"/>
        <c:scaling>
          <c:orientation val="minMax"/>
          <c:max val="19"/>
          <c:min val="0"/>
        </c:scaling>
        <c:delete val="1"/>
        <c:axPos val="t"/>
        <c:title>
          <c:tx>
            <c:rich>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NZ" sz="1800" b="0" i="0" u="none" strike="noStrike" baseline="0">
                    <a:effectLst/>
                  </a:rPr>
                  <a:t>Forecast</a:t>
                </a:r>
                <a:endParaRPr lang="en-NZ" sz="1800"/>
              </a:p>
            </c:rich>
          </c:tx>
          <c:layout>
            <c:manualLayout>
              <c:xMode val="edge"/>
              <c:yMode val="edge"/>
              <c:x val="0.84110953730380844"/>
              <c:y val="9.8550831732136773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crossAx val="1061090704"/>
        <c:crosses val="max"/>
        <c:crossBetween val="midCat"/>
      </c:valAx>
      <c:spPr>
        <a:noFill/>
        <a:ln>
          <a:noFill/>
        </a:ln>
        <a:effectLst/>
      </c:spPr>
    </c:plotArea>
    <c:legend>
      <c:legendPos val="b"/>
      <c:legendEntry>
        <c:idx val="0"/>
        <c:delete val="1"/>
      </c:legendEntry>
      <c:legendEntry>
        <c:idx val="5"/>
        <c:delete val="1"/>
      </c:legendEntry>
      <c:layout>
        <c:manualLayout>
          <c:xMode val="edge"/>
          <c:yMode val="edge"/>
          <c:x val="4.3384366348059164E-3"/>
          <c:y val="0.92384420521063115"/>
          <c:w val="0.99401610181646238"/>
          <c:h val="6.35632650534513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846505961498842E-2"/>
          <c:y val="8.480473042932124E-2"/>
          <c:w val="0.92045785744358743"/>
          <c:h val="0.74546171492342983"/>
        </c:manualLayout>
      </c:layout>
      <c:barChart>
        <c:barDir val="col"/>
        <c:grouping val="clustered"/>
        <c:varyColors val="0"/>
        <c:ser>
          <c:idx val="2"/>
          <c:order val="0"/>
          <c:tx>
            <c:strRef>
              <c:f>'Data 2.19'!$B$6</c:f>
              <c:strCache>
                <c:ptCount val="1"/>
                <c:pt idx="0">
                  <c:v>Total Fiscal Impulse</c:v>
                </c:pt>
              </c:strCache>
            </c:strRef>
          </c:tx>
          <c:spPr>
            <a:solidFill>
              <a:srgbClr val="0083AC"/>
            </a:solidFill>
            <a:ln w="38100">
              <a:noFill/>
            </a:ln>
            <a:effectLst/>
          </c:spPr>
          <c:invertIfNegative val="0"/>
          <c:cat>
            <c:numLit>
              <c:formatCode>General</c:formatCode>
              <c:ptCount val="19"/>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pt idx="18">
                <c:v>2027</c:v>
              </c:pt>
            </c:numLit>
          </c:cat>
          <c:val>
            <c:numRef>
              <c:f>'Data 2.19'!$D$6:$V$6</c:f>
              <c:numCache>
                <c:formatCode>0.00%</c:formatCode>
                <c:ptCount val="19"/>
                <c:pt idx="0">
                  <c:v>1.52466986962254E-2</c:v>
                </c:pt>
                <c:pt idx="1">
                  <c:v>7.1050758707950096E-3</c:v>
                </c:pt>
                <c:pt idx="2">
                  <c:v>-3.0812983116440401E-3</c:v>
                </c:pt>
                <c:pt idx="3">
                  <c:v>-1.5764388716018301E-2</c:v>
                </c:pt>
                <c:pt idx="4">
                  <c:v>-6.4878160109191696E-3</c:v>
                </c:pt>
                <c:pt idx="5">
                  <c:v>-1.23173065122908E-2</c:v>
                </c:pt>
                <c:pt idx="6">
                  <c:v>-3.8394299330721201E-3</c:v>
                </c:pt>
                <c:pt idx="7">
                  <c:v>-9.7317744789276392E-3</c:v>
                </c:pt>
                <c:pt idx="8">
                  <c:v>2.6924225978822102E-3</c:v>
                </c:pt>
                <c:pt idx="9">
                  <c:v>6.5753905024846801E-3</c:v>
                </c:pt>
                <c:pt idx="10">
                  <c:v>6.5234139043125597E-2</c:v>
                </c:pt>
                <c:pt idx="11">
                  <c:v>-4.2390793446616302E-2</c:v>
                </c:pt>
                <c:pt idx="12">
                  <c:v>2.0395550991315299E-2</c:v>
                </c:pt>
                <c:pt idx="13">
                  <c:v>-1.27206498447899E-2</c:v>
                </c:pt>
                <c:pt idx="14">
                  <c:v>1.53080587944291E-2</c:v>
                </c:pt>
                <c:pt idx="15">
                  <c:v>3.3141832064155999E-3</c:v>
                </c:pt>
                <c:pt idx="16">
                  <c:v>-1.9147468004174901E-2</c:v>
                </c:pt>
                <c:pt idx="17">
                  <c:v>-9.1706609108608596E-3</c:v>
                </c:pt>
                <c:pt idx="18">
                  <c:v>-2.06628340613472E-2</c:v>
                </c:pt>
              </c:numCache>
            </c:numRef>
          </c:val>
          <c:extLst>
            <c:ext xmlns:c16="http://schemas.microsoft.com/office/drawing/2014/chart" uri="{C3380CC4-5D6E-409C-BE32-E72D297353CC}">
              <c16:uniqueId val="{00000000-2255-46FD-840B-95663ACE0583}"/>
            </c:ext>
          </c:extLst>
        </c:ser>
        <c:dLbls>
          <c:showLegendKey val="0"/>
          <c:showVal val="0"/>
          <c:showCatName val="0"/>
          <c:showSerName val="0"/>
          <c:showPercent val="0"/>
          <c:showBubbleSize val="0"/>
        </c:dLbls>
        <c:gapWidth val="219"/>
        <c:axId val="914882984"/>
        <c:axId val="914874456"/>
      </c:barChart>
      <c:lineChart>
        <c:grouping val="standard"/>
        <c:varyColors val="0"/>
        <c:ser>
          <c:idx val="0"/>
          <c:order val="1"/>
          <c:tx>
            <c:strRef>
              <c:f>'Data 2.19'!$B$5</c:f>
              <c:strCache>
                <c:ptCount val="1"/>
                <c:pt idx="0">
                  <c:v>Fiscal Balance</c:v>
                </c:pt>
              </c:strCache>
            </c:strRef>
          </c:tx>
          <c:spPr>
            <a:ln w="28575" cap="rnd">
              <a:solidFill>
                <a:srgbClr val="67A854"/>
              </a:solidFill>
              <a:round/>
            </a:ln>
            <a:effectLst/>
          </c:spPr>
          <c:marker>
            <c:symbol val="none"/>
          </c:marker>
          <c:cat>
            <c:numRef>
              <c:f>'Data 2.19'!$D$4:$V$4</c:f>
              <c:numCache>
                <c:formatCode>General</c:formatCod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numCache>
            </c:numRef>
          </c:cat>
          <c:val>
            <c:numRef>
              <c:f>'Data 2.19'!$D$5:$V$5</c:f>
              <c:numCache>
                <c:formatCode>0.00%</c:formatCode>
                <c:ptCount val="19"/>
                <c:pt idx="0">
                  <c:v>-2.6417140762537001E-2</c:v>
                </c:pt>
                <c:pt idx="1">
                  <c:v>-3.3522216633331998E-2</c:v>
                </c:pt>
                <c:pt idx="2">
                  <c:v>-3.0440918321687899E-2</c:v>
                </c:pt>
                <c:pt idx="3">
                  <c:v>-1.4676529605669701E-2</c:v>
                </c:pt>
                <c:pt idx="4">
                  <c:v>-8.1887135947505303E-3</c:v>
                </c:pt>
                <c:pt idx="5">
                  <c:v>4.1285929175402299E-3</c:v>
                </c:pt>
                <c:pt idx="6">
                  <c:v>7.9680228506123496E-3</c:v>
                </c:pt>
                <c:pt idx="7">
                  <c:v>1.7699797329539999E-2</c:v>
                </c:pt>
                <c:pt idx="8">
                  <c:v>1.5007374731657801E-2</c:v>
                </c:pt>
                <c:pt idx="9">
                  <c:v>8.4319842291730902E-3</c:v>
                </c:pt>
                <c:pt idx="10">
                  <c:v>-5.6802154813952503E-2</c:v>
                </c:pt>
                <c:pt idx="11">
                  <c:v>-1.4411361367336201E-2</c:v>
                </c:pt>
                <c:pt idx="12">
                  <c:v>-3.48069123586515E-2</c:v>
                </c:pt>
                <c:pt idx="13">
                  <c:v>-2.2086262513861601E-2</c:v>
                </c:pt>
                <c:pt idx="14">
                  <c:v>-3.7394321308290603E-2</c:v>
                </c:pt>
                <c:pt idx="15">
                  <c:v>-4.0708504514706201E-2</c:v>
                </c:pt>
                <c:pt idx="16">
                  <c:v>-2.15610365105313E-2</c:v>
                </c:pt>
                <c:pt idx="17">
                  <c:v>-1.23903755996704E-2</c:v>
                </c:pt>
                <c:pt idx="18">
                  <c:v>8.27245846167678E-3</c:v>
                </c:pt>
              </c:numCache>
            </c:numRef>
          </c:val>
          <c:smooth val="0"/>
          <c:extLst>
            <c:ext xmlns:c16="http://schemas.microsoft.com/office/drawing/2014/chart" uri="{C3380CC4-5D6E-409C-BE32-E72D297353CC}">
              <c16:uniqueId val="{00000001-2255-46FD-840B-95663ACE0583}"/>
            </c:ext>
          </c:extLst>
        </c:ser>
        <c:dLbls>
          <c:showLegendKey val="0"/>
          <c:showVal val="0"/>
          <c:showCatName val="0"/>
          <c:showSerName val="0"/>
          <c:showPercent val="0"/>
          <c:showBubbleSize val="0"/>
        </c:dLbls>
        <c:marker val="1"/>
        <c:smooth val="0"/>
        <c:axId val="914882984"/>
        <c:axId val="914874456"/>
      </c:lineChart>
      <c:catAx>
        <c:axId val="914882984"/>
        <c:scaling>
          <c:orientation val="minMax"/>
        </c:scaling>
        <c:delete val="0"/>
        <c:axPos val="b"/>
        <c:title>
          <c:tx>
            <c:rich>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NZ" sz="1800" b="1" i="0" baseline="0">
                    <a:solidFill>
                      <a:sysClr val="windowText" lastClr="000000"/>
                    </a:solidFill>
                    <a:effectLst/>
                  </a:rPr>
                  <a:t>Year ending 30 June</a:t>
                </a:r>
                <a:endParaRPr lang="en-NZ" sz="1800">
                  <a:solidFill>
                    <a:sysClr val="windowText" lastClr="000000"/>
                  </a:solidFill>
                  <a:effectLst/>
                </a:endParaRPr>
              </a:p>
            </c:rich>
          </c:tx>
          <c:layout>
            <c:manualLayout>
              <c:xMode val="edge"/>
              <c:yMode val="edge"/>
              <c:x val="0.41558793546711098"/>
              <c:y val="0.89934098938980089"/>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low"/>
        <c:spPr>
          <a:noFill/>
          <a:ln w="6350"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14874456"/>
        <c:crosses val="autoZero"/>
        <c:auto val="1"/>
        <c:lblAlgn val="ctr"/>
        <c:lblOffset val="100"/>
        <c:tickLblSkip val="2"/>
        <c:noMultiLvlLbl val="0"/>
      </c:catAx>
      <c:valAx>
        <c:axId val="914874456"/>
        <c:scaling>
          <c:orientation val="minMax"/>
        </c:scaling>
        <c:delete val="0"/>
        <c:axPos val="l"/>
        <c:majorGridlines>
          <c:spPr>
            <a:ln w="9525" cap="flat" cmpd="sng" algn="ctr">
              <a:solidFill>
                <a:schemeClr val="bg1">
                  <a:lumMod val="50000"/>
                </a:schemeClr>
              </a:solidFill>
              <a:round/>
            </a:ln>
            <a:effectLst/>
          </c:spPr>
        </c:majorGridlines>
        <c:numFmt formatCode="0%" sourceLinked="0"/>
        <c:majorTickMark val="none"/>
        <c:minorTickMark val="none"/>
        <c:tickLblPos val="low"/>
        <c:spPr>
          <a:noFill/>
          <a:ln>
            <a:solidFill>
              <a:schemeClr val="tx1"/>
            </a:solid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14882984"/>
        <c:crossesAt val="15"/>
        <c:crossBetween val="between"/>
      </c:valAx>
      <c:spPr>
        <a:noFill/>
        <a:ln w="25400">
          <a:noFill/>
        </a:ln>
        <a:effectLst/>
      </c:spPr>
    </c:plotArea>
    <c:legend>
      <c:legendPos val="b"/>
      <c:layout>
        <c:manualLayout>
          <c:xMode val="edge"/>
          <c:yMode val="edge"/>
          <c:x val="0.23376302577562419"/>
          <c:y val="0.94797495194990389"/>
          <c:w val="0.53247392925661285"/>
          <c:h val="4.994515055696779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n-US"/>
    </a:p>
  </c:txPr>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NZ" sz="1100" b="1"/>
              <a:t>% Nominal Potential GDP</a:t>
            </a:r>
          </a:p>
        </c:rich>
      </c:tx>
      <c:layout>
        <c:manualLayout>
          <c:xMode val="edge"/>
          <c:yMode val="edge"/>
          <c:x val="3.2130685429568695E-3"/>
          <c:y val="1.6141795169725089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3.9975021281558019E-2"/>
          <c:y val="8.5318633168650945E-2"/>
          <c:w val="0.94850382523737942"/>
          <c:h val="0.73790716441159077"/>
        </c:manualLayout>
      </c:layout>
      <c:barChart>
        <c:barDir val="col"/>
        <c:grouping val="stacked"/>
        <c:varyColors val="0"/>
        <c:ser>
          <c:idx val="0"/>
          <c:order val="0"/>
          <c:tx>
            <c:strRef>
              <c:f>'Data 2.19'!$B$47</c:f>
              <c:strCache>
                <c:ptCount val="1"/>
                <c:pt idx="0">
                  <c:v>Automatic Stabilisers</c:v>
                </c:pt>
              </c:strCache>
            </c:strRef>
          </c:tx>
          <c:spPr>
            <a:solidFill>
              <a:srgbClr val="0083AC"/>
            </a:solidFill>
            <a:ln>
              <a:noFill/>
            </a:ln>
            <a:effectLst/>
          </c:spPr>
          <c:invertIfNegative val="0"/>
          <c:cat>
            <c:strRef>
              <c:f>'Data 2.19'!$D$46:$V$46</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strCache>
            </c:strRef>
          </c:cat>
          <c:val>
            <c:numRef>
              <c:f>'Data 2.19'!$D$47:$V$47</c:f>
              <c:numCache>
                <c:formatCode>0.00%</c:formatCode>
                <c:ptCount val="19"/>
                <c:pt idx="0">
                  <c:v>2.24251352868075E-3</c:v>
                </c:pt>
                <c:pt idx="1">
                  <c:v>2.2548531887348977E-3</c:v>
                </c:pt>
                <c:pt idx="2">
                  <c:v>-1.7760644980814883E-3</c:v>
                </c:pt>
                <c:pt idx="3">
                  <c:v>1.0398182402851282E-3</c:v>
                </c:pt>
                <c:pt idx="4">
                  <c:v>-1.7117239314450115E-4</c:v>
                </c:pt>
                <c:pt idx="5">
                  <c:v>-2.4552384233428974E-3</c:v>
                </c:pt>
                <c:pt idx="6">
                  <c:v>-2.3089557766601239E-3</c:v>
                </c:pt>
                <c:pt idx="7">
                  <c:v>-1.5451402357382319E-3</c:v>
                </c:pt>
                <c:pt idx="8">
                  <c:v>-2.5021182700052376E-3</c:v>
                </c:pt>
                <c:pt idx="9">
                  <c:v>-3.049419785386533E-3</c:v>
                </c:pt>
                <c:pt idx="10">
                  <c:v>2.1275947421151827E-3</c:v>
                </c:pt>
                <c:pt idx="11">
                  <c:v>-5.2458210599576104E-3</c:v>
                </c:pt>
                <c:pt idx="12">
                  <c:v>-5.1222850694221927E-3</c:v>
                </c:pt>
                <c:pt idx="13">
                  <c:v>6.1152184566011141E-3</c:v>
                </c:pt>
                <c:pt idx="14">
                  <c:v>1.2162529367763578E-2</c:v>
                </c:pt>
                <c:pt idx="15">
                  <c:v>3.1787810101136151E-3</c:v>
                </c:pt>
                <c:pt idx="16">
                  <c:v>-4.0011078780968524E-3</c:v>
                </c:pt>
                <c:pt idx="17">
                  <c:v>-2.4128419551809688E-3</c:v>
                </c:pt>
                <c:pt idx="18">
                  <c:v>-1.2346972897849782E-3</c:v>
                </c:pt>
              </c:numCache>
            </c:numRef>
          </c:val>
          <c:extLst>
            <c:ext xmlns:c16="http://schemas.microsoft.com/office/drawing/2014/chart" uri="{C3380CC4-5D6E-409C-BE32-E72D297353CC}">
              <c16:uniqueId val="{00000000-9BC5-41BA-9BD3-CF00FCC332D5}"/>
            </c:ext>
          </c:extLst>
        </c:ser>
        <c:ser>
          <c:idx val="1"/>
          <c:order val="1"/>
          <c:tx>
            <c:strRef>
              <c:f>'Data 2.19'!$B$48</c:f>
              <c:strCache>
                <c:ptCount val="1"/>
                <c:pt idx="0">
                  <c:v>Discretionary Residual</c:v>
                </c:pt>
              </c:strCache>
            </c:strRef>
          </c:tx>
          <c:spPr>
            <a:solidFill>
              <a:srgbClr val="67A854"/>
            </a:solidFill>
            <a:ln>
              <a:noFill/>
            </a:ln>
            <a:effectLst/>
          </c:spPr>
          <c:invertIfNegative val="0"/>
          <c:cat>
            <c:strRef>
              <c:f>'Data 2.19'!$D$46:$V$46</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strCache>
            </c:strRef>
          </c:cat>
          <c:val>
            <c:numRef>
              <c:f>'Data 2.19'!$D$48:$V$48</c:f>
              <c:numCache>
                <c:formatCode>0.00%</c:formatCode>
                <c:ptCount val="19"/>
                <c:pt idx="0">
                  <c:v>1.615723346995206E-2</c:v>
                </c:pt>
                <c:pt idx="1">
                  <c:v>2.5367748692464165E-3</c:v>
                </c:pt>
                <c:pt idx="2">
                  <c:v>-7.096716286683423E-3</c:v>
                </c:pt>
                <c:pt idx="3">
                  <c:v>-1.7355260749975308E-2</c:v>
                </c:pt>
                <c:pt idx="4">
                  <c:v>-5.1262663641374415E-3</c:v>
                </c:pt>
                <c:pt idx="5">
                  <c:v>-9.6922113819099681E-3</c:v>
                </c:pt>
                <c:pt idx="6">
                  <c:v>8.0892064251679441E-5</c:v>
                </c:pt>
                <c:pt idx="7">
                  <c:v>-7.3087815581689905E-3</c:v>
                </c:pt>
                <c:pt idx="8">
                  <c:v>4.3547078657567521E-3</c:v>
                </c:pt>
                <c:pt idx="9">
                  <c:v>1.0005589040806792E-2</c:v>
                </c:pt>
                <c:pt idx="10">
                  <c:v>6.3114493327403876E-2</c:v>
                </c:pt>
                <c:pt idx="11">
                  <c:v>-3.7463303050875571E-2</c:v>
                </c:pt>
                <c:pt idx="12">
                  <c:v>2.5701123559952768E-2</c:v>
                </c:pt>
                <c:pt idx="13">
                  <c:v>-1.8754189235462952E-2</c:v>
                </c:pt>
                <c:pt idx="14">
                  <c:v>-5.0993154839375221E-4</c:v>
                </c:pt>
                <c:pt idx="15">
                  <c:v>4.1527788230891899E-4</c:v>
                </c:pt>
                <c:pt idx="16">
                  <c:v>-1.6293053363600447E-2</c:v>
                </c:pt>
                <c:pt idx="17">
                  <c:v>-7.7755191985104301E-3</c:v>
                </c:pt>
                <c:pt idx="18">
                  <c:v>-1.8989504465460827E-2</c:v>
                </c:pt>
              </c:numCache>
            </c:numRef>
          </c:val>
          <c:extLst>
            <c:ext xmlns:c16="http://schemas.microsoft.com/office/drawing/2014/chart" uri="{C3380CC4-5D6E-409C-BE32-E72D297353CC}">
              <c16:uniqueId val="{00000001-9BC5-41BA-9BD3-CF00FCC332D5}"/>
            </c:ext>
          </c:extLst>
        </c:ser>
        <c:ser>
          <c:idx val="2"/>
          <c:order val="2"/>
          <c:tx>
            <c:strRef>
              <c:f>'Data 2.19'!$B$49</c:f>
              <c:strCache>
                <c:ptCount val="1"/>
                <c:pt idx="0">
                  <c:v>Net Finance Costs</c:v>
                </c:pt>
              </c:strCache>
            </c:strRef>
          </c:tx>
          <c:spPr>
            <a:solidFill>
              <a:schemeClr val="tx1">
                <a:lumMod val="75000"/>
                <a:lumOff val="25000"/>
              </a:schemeClr>
            </a:solidFill>
            <a:ln>
              <a:noFill/>
            </a:ln>
            <a:effectLst/>
          </c:spPr>
          <c:invertIfNegative val="0"/>
          <c:cat>
            <c:strRef>
              <c:f>'Data 2.19'!$D$46:$V$46</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strCache>
            </c:strRef>
          </c:cat>
          <c:val>
            <c:numRef>
              <c:f>'Data 2.19'!$D$49:$V$49</c:f>
              <c:numCache>
                <c:formatCode>0.00%</c:formatCode>
                <c:ptCount val="19"/>
                <c:pt idx="0">
                  <c:v>-3.1530483024073534E-3</c:v>
                </c:pt>
                <c:pt idx="1">
                  <c:v>2.3134478128136811E-3</c:v>
                </c:pt>
                <c:pt idx="2">
                  <c:v>5.7914824731208868E-3</c:v>
                </c:pt>
                <c:pt idx="3">
                  <c:v>5.5105379367190697E-4</c:v>
                </c:pt>
                <c:pt idx="4">
                  <c:v>-1.1903772536372261E-3</c:v>
                </c:pt>
                <c:pt idx="5">
                  <c:v>-1.6985670703785916E-4</c:v>
                </c:pt>
                <c:pt idx="6">
                  <c:v>-1.6113662206636526E-3</c:v>
                </c:pt>
                <c:pt idx="7">
                  <c:v>-8.778526850203932E-4</c:v>
                </c:pt>
                <c:pt idx="8">
                  <c:v>8.3983300213062999E-4</c:v>
                </c:pt>
                <c:pt idx="9">
                  <c:v>-3.8077875293553338E-4</c:v>
                </c:pt>
                <c:pt idx="10">
                  <c:v>-7.949026393492143E-6</c:v>
                </c:pt>
                <c:pt idx="11">
                  <c:v>3.1833066421689407E-4</c:v>
                </c:pt>
                <c:pt idx="12">
                  <c:v>-1.8328749921524713E-4</c:v>
                </c:pt>
                <c:pt idx="13">
                  <c:v>-8.1679065928123504E-5</c:v>
                </c:pt>
                <c:pt idx="14">
                  <c:v>3.6554609750592522E-3</c:v>
                </c:pt>
                <c:pt idx="15">
                  <c:v>-2.7987568600690814E-4</c:v>
                </c:pt>
                <c:pt idx="16">
                  <c:v>1.1466932375222994E-3</c:v>
                </c:pt>
                <c:pt idx="17">
                  <c:v>1.0177002428305385E-3</c:v>
                </c:pt>
                <c:pt idx="18">
                  <c:v>-4.3863230610137732E-4</c:v>
                </c:pt>
              </c:numCache>
            </c:numRef>
          </c:val>
          <c:extLst>
            <c:ext xmlns:c16="http://schemas.microsoft.com/office/drawing/2014/chart" uri="{C3380CC4-5D6E-409C-BE32-E72D297353CC}">
              <c16:uniqueId val="{00000002-9BC5-41BA-9BD3-CF00FCC332D5}"/>
            </c:ext>
          </c:extLst>
        </c:ser>
        <c:dLbls>
          <c:showLegendKey val="0"/>
          <c:showVal val="0"/>
          <c:showCatName val="0"/>
          <c:showSerName val="0"/>
          <c:showPercent val="0"/>
          <c:showBubbleSize val="0"/>
        </c:dLbls>
        <c:gapWidth val="250"/>
        <c:overlap val="100"/>
        <c:axId val="1234987408"/>
        <c:axId val="1234992808"/>
      </c:barChart>
      <c:scatterChart>
        <c:scatterStyle val="lineMarker"/>
        <c:varyColors val="0"/>
        <c:ser>
          <c:idx val="3"/>
          <c:order val="3"/>
          <c:tx>
            <c:strRef>
              <c:f>'Data 2.19'!$B$50</c:f>
              <c:strCache>
                <c:ptCount val="1"/>
                <c:pt idx="0">
                  <c:v>Total Fiscal Impulse</c:v>
                </c:pt>
              </c:strCache>
            </c:strRef>
          </c:tx>
          <c:spPr>
            <a:ln w="25400" cap="rnd">
              <a:noFill/>
              <a:round/>
            </a:ln>
            <a:effectLst/>
          </c:spPr>
          <c:marker>
            <c:symbol val="circle"/>
            <c:size val="8"/>
            <c:spPr>
              <a:solidFill>
                <a:schemeClr val="bg1"/>
              </a:solidFill>
              <a:ln w="12700">
                <a:solidFill>
                  <a:schemeClr val="tx1"/>
                </a:solidFill>
              </a:ln>
              <a:effectLst/>
            </c:spPr>
          </c:marker>
          <c:xVal>
            <c:strRef>
              <c:f>'Data 2.19'!$D$46:$V$46</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strCache>
            </c:strRef>
          </c:xVal>
          <c:yVal>
            <c:numRef>
              <c:f>'Data 2.19'!$D$50:$V$50</c:f>
              <c:numCache>
                <c:formatCode>0.00%</c:formatCode>
                <c:ptCount val="19"/>
                <c:pt idx="0">
                  <c:v>1.5246698696225448E-2</c:v>
                </c:pt>
                <c:pt idx="1">
                  <c:v>7.1050758707950148E-3</c:v>
                </c:pt>
                <c:pt idx="2">
                  <c:v>-3.0812983116440366E-3</c:v>
                </c:pt>
                <c:pt idx="3">
                  <c:v>-1.5764388716018256E-2</c:v>
                </c:pt>
                <c:pt idx="4">
                  <c:v>-6.487816010919167E-3</c:v>
                </c:pt>
                <c:pt idx="5">
                  <c:v>-1.2317306512290757E-2</c:v>
                </c:pt>
                <c:pt idx="6">
                  <c:v>-3.8394299330721197E-3</c:v>
                </c:pt>
                <c:pt idx="7">
                  <c:v>-9.7317744789276375E-3</c:v>
                </c:pt>
                <c:pt idx="8">
                  <c:v>2.6924225978822106E-3</c:v>
                </c:pt>
                <c:pt idx="9">
                  <c:v>6.5753905024846845E-3</c:v>
                </c:pt>
                <c:pt idx="10">
                  <c:v>6.5234139043125583E-2</c:v>
                </c:pt>
                <c:pt idx="11">
                  <c:v>-4.2390793446616296E-2</c:v>
                </c:pt>
                <c:pt idx="12">
                  <c:v>2.039555099131532E-2</c:v>
                </c:pt>
                <c:pt idx="13">
                  <c:v>-1.272064984478993E-2</c:v>
                </c:pt>
                <c:pt idx="14">
                  <c:v>1.530805879442906E-2</c:v>
                </c:pt>
                <c:pt idx="15">
                  <c:v>3.3141832064155982E-3</c:v>
                </c:pt>
                <c:pt idx="16">
                  <c:v>-1.9147468004174949E-2</c:v>
                </c:pt>
                <c:pt idx="17">
                  <c:v>-9.1706609108608613E-3</c:v>
                </c:pt>
                <c:pt idx="18">
                  <c:v>-2.0662834061347203E-2</c:v>
                </c:pt>
              </c:numCache>
            </c:numRef>
          </c:yVal>
          <c:smooth val="0"/>
          <c:extLst>
            <c:ext xmlns:c16="http://schemas.microsoft.com/office/drawing/2014/chart" uri="{C3380CC4-5D6E-409C-BE32-E72D297353CC}">
              <c16:uniqueId val="{00000003-9BC5-41BA-9BD3-CF00FCC332D5}"/>
            </c:ext>
          </c:extLst>
        </c:ser>
        <c:dLbls>
          <c:showLegendKey val="0"/>
          <c:showVal val="0"/>
          <c:showCatName val="0"/>
          <c:showSerName val="0"/>
          <c:showPercent val="0"/>
          <c:showBubbleSize val="0"/>
        </c:dLbls>
        <c:axId val="1234987408"/>
        <c:axId val="1234992808"/>
      </c:scatterChart>
      <c:scatterChart>
        <c:scatterStyle val="lineMarker"/>
        <c:varyColors val="0"/>
        <c:ser>
          <c:idx val="4"/>
          <c:order val="4"/>
          <c:tx>
            <c:strRef>
              <c:f>'Data 2.19'!$B$51</c:f>
              <c:strCache>
                <c:ptCount val="1"/>
                <c:pt idx="0">
                  <c:v>Vertical line</c:v>
                </c:pt>
              </c:strCache>
            </c:strRef>
          </c:tx>
          <c:spPr>
            <a:ln w="25400" cap="rnd">
              <a:noFill/>
              <a:round/>
            </a:ln>
            <a:effectLst/>
          </c:spPr>
          <c:marker>
            <c:symbol val="circle"/>
            <c:size val="4"/>
            <c:spPr>
              <a:noFill/>
              <a:ln w="9525">
                <a:noFill/>
              </a:ln>
              <a:effectLst/>
            </c:spPr>
          </c:marker>
          <c:errBars>
            <c:errDir val="y"/>
            <c:errBarType val="both"/>
            <c:errValType val="fixedVal"/>
            <c:noEndCap val="0"/>
            <c:val val="1"/>
            <c:spPr>
              <a:noFill/>
              <a:ln w="9525" cap="flat" cmpd="sng" algn="ctr">
                <a:solidFill>
                  <a:schemeClr val="tx1">
                    <a:lumMod val="65000"/>
                    <a:lumOff val="35000"/>
                  </a:schemeClr>
                </a:solidFill>
                <a:round/>
              </a:ln>
              <a:effectLst/>
            </c:spPr>
          </c:errBars>
          <c:xVal>
            <c:strRef>
              <c:f>'Data 2.19'!$D$46:$V$46</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strCache>
            </c:strRef>
          </c:xVal>
          <c:yVal>
            <c:numRef>
              <c:f>'Data 2.19'!$D$51:$V$51</c:f>
              <c:numCache>
                <c:formatCode>General</c:formatCode>
                <c:ptCount val="19"/>
                <c:pt idx="13">
                  <c:v>1</c:v>
                </c:pt>
              </c:numCache>
            </c:numRef>
          </c:yVal>
          <c:smooth val="0"/>
          <c:extLst>
            <c:ext xmlns:c16="http://schemas.microsoft.com/office/drawing/2014/chart" uri="{C3380CC4-5D6E-409C-BE32-E72D297353CC}">
              <c16:uniqueId val="{00000004-9BC5-41BA-9BD3-CF00FCC332D5}"/>
            </c:ext>
          </c:extLst>
        </c:ser>
        <c:dLbls>
          <c:showLegendKey val="0"/>
          <c:showVal val="0"/>
          <c:showCatName val="0"/>
          <c:showSerName val="0"/>
          <c:showPercent val="0"/>
          <c:showBubbleSize val="0"/>
        </c:dLbls>
        <c:axId val="1246262640"/>
        <c:axId val="1246264080"/>
      </c:scatterChart>
      <c:catAx>
        <c:axId val="1234987408"/>
        <c:scaling>
          <c:orientation val="minMax"/>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NZ" sz="1200" b="1" i="0" baseline="0">
                    <a:effectLst/>
                  </a:rPr>
                  <a:t>Year ending 30 June</a:t>
                </a:r>
                <a:endParaRPr lang="en-NZ" sz="1200">
                  <a:effectLst/>
                </a:endParaRPr>
              </a:p>
            </c:rich>
          </c:tx>
          <c:layout>
            <c:manualLayout>
              <c:xMode val="edge"/>
              <c:yMode val="edge"/>
              <c:x val="0.44517818641747697"/>
              <c:y val="0.87991090931596727"/>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34992808"/>
        <c:crosses val="autoZero"/>
        <c:auto val="1"/>
        <c:lblAlgn val="ctr"/>
        <c:lblOffset val="100"/>
        <c:tickLblSkip val="2"/>
        <c:tickMarkSkip val="1"/>
        <c:noMultiLvlLbl val="0"/>
      </c:catAx>
      <c:valAx>
        <c:axId val="1234992808"/>
        <c:scaling>
          <c:orientation val="minMax"/>
        </c:scaling>
        <c:delete val="0"/>
        <c:axPos val="l"/>
        <c:majorGridlines>
          <c:spPr>
            <a:ln w="9525" cap="flat" cmpd="sng" algn="ctr">
              <a:solidFill>
                <a:schemeClr val="bg2">
                  <a:lumMod val="5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34987408"/>
        <c:crosses val="autoZero"/>
        <c:crossBetween val="between"/>
      </c:valAx>
      <c:valAx>
        <c:axId val="1246264080"/>
        <c:scaling>
          <c:orientation val="minMax"/>
          <c:max val="2"/>
          <c:min val="0"/>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46262640"/>
        <c:crosses val="max"/>
        <c:crossBetween val="midCat"/>
      </c:valAx>
      <c:valAx>
        <c:axId val="1246262640"/>
        <c:scaling>
          <c:orientation val="minMax"/>
          <c:max val="19"/>
          <c:min val="0"/>
        </c:scaling>
        <c:delete val="0"/>
        <c:axPos val="t"/>
        <c:title>
          <c:tx>
            <c:rich>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NZ" sz="1100" b="0" i="0" baseline="0">
                    <a:effectLst/>
                  </a:rPr>
                  <a:t>Forecast</a:t>
                </a:r>
                <a:endParaRPr lang="en-NZ" sz="1100">
                  <a:effectLst/>
                </a:endParaRPr>
              </a:p>
            </c:rich>
          </c:tx>
          <c:layout>
            <c:manualLayout>
              <c:xMode val="edge"/>
              <c:yMode val="edge"/>
              <c:x val="0.83050582427231356"/>
              <c:y val="8.6766586248784153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46264080"/>
        <c:crosses val="max"/>
        <c:crossBetween val="midCat"/>
      </c:valAx>
      <c:spPr>
        <a:noFill/>
        <a:ln>
          <a:noFill/>
        </a:ln>
        <a:effectLst/>
      </c:spPr>
    </c:plotArea>
    <c:legend>
      <c:legendPos val="b"/>
      <c:legendEntry>
        <c:idx val="4"/>
        <c:delete val="1"/>
      </c:legendEntry>
      <c:layout>
        <c:manualLayout>
          <c:xMode val="edge"/>
          <c:yMode val="edge"/>
          <c:x val="0.2237248122120927"/>
          <c:y val="0.92753514429304962"/>
          <c:w val="0.55147873129746372"/>
          <c:h val="4.8534363277900616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NZ" sz="1100" b="1" i="0" baseline="0">
                <a:effectLst/>
              </a:rPr>
              <a:t>% Nominal Potential GDP</a:t>
            </a:r>
            <a:endParaRPr lang="en-NZ" sz="1100">
              <a:effectLst/>
            </a:endParaRPr>
          </a:p>
        </c:rich>
      </c:tx>
      <c:layout>
        <c:manualLayout>
          <c:xMode val="edge"/>
          <c:yMode val="edge"/>
          <c:x val="1.8788068136533055E-3"/>
          <c:y val="6.1542546979496638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3.9679553051442419E-2"/>
          <c:y val="7.1395933196290076E-2"/>
          <c:w val="0.94888445001572963"/>
          <c:h val="0.77804206203347848"/>
        </c:manualLayout>
      </c:layout>
      <c:barChart>
        <c:barDir val="col"/>
        <c:grouping val="stacked"/>
        <c:varyColors val="0"/>
        <c:ser>
          <c:idx val="0"/>
          <c:order val="0"/>
          <c:tx>
            <c:strRef>
              <c:f>'Data 2.19'!$B$91</c:f>
              <c:strCache>
                <c:ptCount val="1"/>
                <c:pt idx="0">
                  <c:v>Taxes</c:v>
                </c:pt>
              </c:strCache>
            </c:strRef>
          </c:tx>
          <c:spPr>
            <a:solidFill>
              <a:schemeClr val="accent1"/>
            </a:solidFill>
            <a:ln>
              <a:noFill/>
            </a:ln>
            <a:effectLst/>
          </c:spPr>
          <c:invertIfNegative val="0"/>
          <c:cat>
            <c:strRef>
              <c:f>'Data 2.19'!$D$90:$V$90</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strCache>
            </c:strRef>
          </c:cat>
          <c:val>
            <c:numRef>
              <c:f>'Data 2.19'!$D$91:$V$91</c:f>
              <c:numCache>
                <c:formatCode>0.00%</c:formatCode>
                <c:ptCount val="19"/>
                <c:pt idx="0">
                  <c:v>1.5279736333405014E-2</c:v>
                </c:pt>
                <c:pt idx="1">
                  <c:v>9.2815408594039972E-3</c:v>
                </c:pt>
                <c:pt idx="2">
                  <c:v>-3.9954057743036286E-3</c:v>
                </c:pt>
                <c:pt idx="3">
                  <c:v>-1.0366034290810372E-2</c:v>
                </c:pt>
                <c:pt idx="4">
                  <c:v>4.9401375324187868E-3</c:v>
                </c:pt>
                <c:pt idx="5">
                  <c:v>-1.3217172855368553E-2</c:v>
                </c:pt>
                <c:pt idx="6">
                  <c:v>-6.6340975551704151E-4</c:v>
                </c:pt>
                <c:pt idx="7">
                  <c:v>-2.7266955865266063E-3</c:v>
                </c:pt>
                <c:pt idx="8">
                  <c:v>-1.3438920597795279E-3</c:v>
                </c:pt>
                <c:pt idx="9">
                  <c:v>-8.5792709010251711E-4</c:v>
                </c:pt>
                <c:pt idx="10">
                  <c:v>5.8147055447152485E-3</c:v>
                </c:pt>
                <c:pt idx="11">
                  <c:v>-1.9307599267919862E-2</c:v>
                </c:pt>
                <c:pt idx="12">
                  <c:v>-1.0519604077899036E-2</c:v>
                </c:pt>
                <c:pt idx="13">
                  <c:v>1.2271506015613332E-2</c:v>
                </c:pt>
                <c:pt idx="14">
                  <c:v>-2.3841895875992281E-4</c:v>
                </c:pt>
                <c:pt idx="15">
                  <c:v>1.6524089073600701E-3</c:v>
                </c:pt>
                <c:pt idx="16">
                  <c:v>-6.2797989853152214E-3</c:v>
                </c:pt>
                <c:pt idx="17">
                  <c:v>-5.324949989239991E-3</c:v>
                </c:pt>
                <c:pt idx="18">
                  <c:v>-2.9952975427596229E-3</c:v>
                </c:pt>
              </c:numCache>
            </c:numRef>
          </c:val>
          <c:extLst>
            <c:ext xmlns:c16="http://schemas.microsoft.com/office/drawing/2014/chart" uri="{C3380CC4-5D6E-409C-BE32-E72D297353CC}">
              <c16:uniqueId val="{00000000-4E99-4360-81BF-4A01E60C5645}"/>
            </c:ext>
          </c:extLst>
        </c:ser>
        <c:ser>
          <c:idx val="1"/>
          <c:order val="1"/>
          <c:tx>
            <c:strRef>
              <c:f>'Data 2.19'!$B$92</c:f>
              <c:strCache>
                <c:ptCount val="1"/>
                <c:pt idx="0">
                  <c:v>Other Revenue</c:v>
                </c:pt>
              </c:strCache>
            </c:strRef>
          </c:tx>
          <c:spPr>
            <a:solidFill>
              <a:srgbClr val="00B0F0"/>
            </a:solidFill>
            <a:ln>
              <a:noFill/>
            </a:ln>
            <a:effectLst/>
          </c:spPr>
          <c:invertIfNegative val="0"/>
          <c:cat>
            <c:strRef>
              <c:f>'Data 2.19'!$D$90:$V$90</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strCache>
            </c:strRef>
          </c:cat>
          <c:val>
            <c:numRef>
              <c:f>'Data 2.19'!$D$92:$V$92</c:f>
              <c:numCache>
                <c:formatCode>0.00%</c:formatCode>
                <c:ptCount val="19"/>
                <c:pt idx="0">
                  <c:v>5.6427045723280583E-4</c:v>
                </c:pt>
                <c:pt idx="1">
                  <c:v>7.5062478469613975E-4</c:v>
                </c:pt>
                <c:pt idx="2">
                  <c:v>-5.5969542771274403E-3</c:v>
                </c:pt>
                <c:pt idx="3">
                  <c:v>-5.3697688447335856E-3</c:v>
                </c:pt>
                <c:pt idx="4">
                  <c:v>4.1900833889734548E-3</c:v>
                </c:pt>
                <c:pt idx="5">
                  <c:v>9.408311091312925E-3</c:v>
                </c:pt>
                <c:pt idx="6">
                  <c:v>6.1874160434199216E-4</c:v>
                </c:pt>
                <c:pt idx="7">
                  <c:v>3.3575448609269934E-3</c:v>
                </c:pt>
                <c:pt idx="8">
                  <c:v>5.5938645716911359E-3</c:v>
                </c:pt>
                <c:pt idx="9">
                  <c:v>-1.8706232694083724E-3</c:v>
                </c:pt>
                <c:pt idx="10">
                  <c:v>-4.8210964361774383E-4</c:v>
                </c:pt>
                <c:pt idx="11">
                  <c:v>-3.4077646441560763E-3</c:v>
                </c:pt>
                <c:pt idx="12">
                  <c:v>7.2719611496054049E-4</c:v>
                </c:pt>
                <c:pt idx="13">
                  <c:v>-6.9519151104549537E-5</c:v>
                </c:pt>
                <c:pt idx="14">
                  <c:v>2.9206691102399776E-3</c:v>
                </c:pt>
                <c:pt idx="15">
                  <c:v>5.1349420440176957E-4</c:v>
                </c:pt>
                <c:pt idx="16">
                  <c:v>-5.8049836111816189E-4</c:v>
                </c:pt>
                <c:pt idx="17">
                  <c:v>7.0742866738047333E-4</c:v>
                </c:pt>
                <c:pt idx="18">
                  <c:v>7.1165093252514855E-5</c:v>
                </c:pt>
              </c:numCache>
            </c:numRef>
          </c:val>
          <c:extLst>
            <c:ext xmlns:c16="http://schemas.microsoft.com/office/drawing/2014/chart" uri="{C3380CC4-5D6E-409C-BE32-E72D297353CC}">
              <c16:uniqueId val="{00000001-4E99-4360-81BF-4A01E60C5645}"/>
            </c:ext>
          </c:extLst>
        </c:ser>
        <c:ser>
          <c:idx val="2"/>
          <c:order val="2"/>
          <c:tx>
            <c:strRef>
              <c:f>'Data 2.19'!$B$93</c:f>
              <c:strCache>
                <c:ptCount val="1"/>
                <c:pt idx="0">
                  <c:v>Operational Spending</c:v>
                </c:pt>
              </c:strCache>
            </c:strRef>
          </c:tx>
          <c:spPr>
            <a:solidFill>
              <a:srgbClr val="67A854"/>
            </a:solidFill>
            <a:ln>
              <a:noFill/>
            </a:ln>
            <a:effectLst/>
          </c:spPr>
          <c:invertIfNegative val="0"/>
          <c:cat>
            <c:strRef>
              <c:f>'Data 2.19'!$D$90:$V$90</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strCache>
            </c:strRef>
          </c:cat>
          <c:val>
            <c:numRef>
              <c:f>'Data 2.19'!$D$93:$V$93</c:f>
              <c:numCache>
                <c:formatCode>0.00%</c:formatCode>
                <c:ptCount val="19"/>
                <c:pt idx="0">
                  <c:v>1.0074420746261081E-3</c:v>
                </c:pt>
                <c:pt idx="1">
                  <c:v>2.5979420603142733E-3</c:v>
                </c:pt>
                <c:pt idx="2">
                  <c:v>1.0092851018543458E-2</c:v>
                </c:pt>
                <c:pt idx="3">
                  <c:v>-9.0624295172876401E-3</c:v>
                </c:pt>
                <c:pt idx="4">
                  <c:v>-1.4533225177635389E-2</c:v>
                </c:pt>
                <c:pt idx="5">
                  <c:v>-5.8049906337381274E-3</c:v>
                </c:pt>
                <c:pt idx="6">
                  <c:v>-6.2506659603049908E-3</c:v>
                </c:pt>
                <c:pt idx="7">
                  <c:v>-6.7150624988768781E-3</c:v>
                </c:pt>
                <c:pt idx="8">
                  <c:v>-5.375625077933377E-3</c:v>
                </c:pt>
                <c:pt idx="9">
                  <c:v>6.899423533094251E-3</c:v>
                </c:pt>
                <c:pt idx="10">
                  <c:v>6.1576195992693483E-2</c:v>
                </c:pt>
                <c:pt idx="11">
                  <c:v>-2.0833306693517906E-2</c:v>
                </c:pt>
                <c:pt idx="12">
                  <c:v>3.1820806778578181E-2</c:v>
                </c:pt>
                <c:pt idx="13">
                  <c:v>-2.9850481105925364E-2</c:v>
                </c:pt>
                <c:pt idx="14">
                  <c:v>2.8218651598799216E-3</c:v>
                </c:pt>
                <c:pt idx="15">
                  <c:v>1.9616479775091955E-4</c:v>
                </c:pt>
                <c:pt idx="16">
                  <c:v>-8.1408662747691762E-3</c:v>
                </c:pt>
                <c:pt idx="17">
                  <c:v>-7.9387068522139836E-3</c:v>
                </c:pt>
                <c:pt idx="18">
                  <c:v>-8.4712599356460694E-3</c:v>
                </c:pt>
              </c:numCache>
            </c:numRef>
          </c:val>
          <c:extLst>
            <c:ext xmlns:c16="http://schemas.microsoft.com/office/drawing/2014/chart" uri="{C3380CC4-5D6E-409C-BE32-E72D297353CC}">
              <c16:uniqueId val="{00000002-4E99-4360-81BF-4A01E60C5645}"/>
            </c:ext>
          </c:extLst>
        </c:ser>
        <c:ser>
          <c:idx val="3"/>
          <c:order val="3"/>
          <c:tx>
            <c:strRef>
              <c:f>'Data 2.19'!$B$94</c:f>
              <c:strCache>
                <c:ptCount val="1"/>
                <c:pt idx="0">
                  <c:v>Capital Spending</c:v>
                </c:pt>
              </c:strCache>
            </c:strRef>
          </c:tx>
          <c:spPr>
            <a:solidFill>
              <a:schemeClr val="bg2">
                <a:lumMod val="90000"/>
              </a:schemeClr>
            </a:solidFill>
            <a:ln>
              <a:noFill/>
            </a:ln>
            <a:effectLst/>
          </c:spPr>
          <c:invertIfNegative val="0"/>
          <c:cat>
            <c:strRef>
              <c:f>'Data 2.19'!$D$90:$V$90</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strCache>
            </c:strRef>
          </c:cat>
          <c:val>
            <c:numRef>
              <c:f>'Data 2.19'!$D$94:$V$94</c:f>
              <c:numCache>
                <c:formatCode>0.00%</c:formatCode>
                <c:ptCount val="19"/>
                <c:pt idx="0">
                  <c:v>1.548298133368816E-3</c:v>
                </c:pt>
                <c:pt idx="1">
                  <c:v>-7.83847964643309E-3</c:v>
                </c:pt>
                <c:pt idx="2">
                  <c:v>-9.3732717518772626E-3</c:v>
                </c:pt>
                <c:pt idx="3">
                  <c:v>8.4827901431414488E-3</c:v>
                </c:pt>
                <c:pt idx="4">
                  <c:v>1.0556549896118331E-4</c:v>
                </c:pt>
                <c:pt idx="5">
                  <c:v>-2.5335974074591969E-3</c:v>
                </c:pt>
                <c:pt idx="6">
                  <c:v>4.0672703990716173E-3</c:v>
                </c:pt>
                <c:pt idx="7">
                  <c:v>-2.7697085694307604E-3</c:v>
                </c:pt>
                <c:pt idx="8">
                  <c:v>2.9782421617733663E-3</c:v>
                </c:pt>
                <c:pt idx="9">
                  <c:v>2.7852960818368876E-3</c:v>
                </c:pt>
                <c:pt idx="10">
                  <c:v>-1.6667038242719374E-3</c:v>
                </c:pt>
                <c:pt idx="11">
                  <c:v>8.3954649476063875E-4</c:v>
                </c:pt>
                <c:pt idx="12">
                  <c:v>-1.4495603251091678E-3</c:v>
                </c:pt>
                <c:pt idx="13">
                  <c:v>5.009523462554847E-3</c:v>
                </c:pt>
                <c:pt idx="14">
                  <c:v>6.1484825080097769E-3</c:v>
                </c:pt>
                <c:pt idx="15">
                  <c:v>1.2319909829097836E-3</c:v>
                </c:pt>
                <c:pt idx="16">
                  <c:v>-5.292997620494698E-3</c:v>
                </c:pt>
                <c:pt idx="17">
                  <c:v>2.3678670203821084E-3</c:v>
                </c:pt>
                <c:pt idx="18">
                  <c:v>-8.8288093700926058E-3</c:v>
                </c:pt>
              </c:numCache>
            </c:numRef>
          </c:val>
          <c:extLst>
            <c:ext xmlns:c16="http://schemas.microsoft.com/office/drawing/2014/chart" uri="{C3380CC4-5D6E-409C-BE32-E72D297353CC}">
              <c16:uniqueId val="{00000003-4E99-4360-81BF-4A01E60C5645}"/>
            </c:ext>
          </c:extLst>
        </c:ser>
        <c:ser>
          <c:idx val="4"/>
          <c:order val="4"/>
          <c:tx>
            <c:strRef>
              <c:f>'Data 2.19'!$B$95</c:f>
              <c:strCache>
                <c:ptCount val="1"/>
                <c:pt idx="0">
                  <c:v>Net Finance Costs</c:v>
                </c:pt>
              </c:strCache>
            </c:strRef>
          </c:tx>
          <c:spPr>
            <a:solidFill>
              <a:schemeClr val="tx1"/>
            </a:solidFill>
            <a:ln>
              <a:noFill/>
            </a:ln>
            <a:effectLst/>
          </c:spPr>
          <c:invertIfNegative val="0"/>
          <c:cat>
            <c:strRef>
              <c:f>'Data 2.19'!$D$90:$V$90</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strCache>
            </c:strRef>
          </c:cat>
          <c:val>
            <c:numRef>
              <c:f>'Data 2.19'!$D$95:$V$95</c:f>
              <c:numCache>
                <c:formatCode>0.00%</c:formatCode>
                <c:ptCount val="19"/>
                <c:pt idx="0">
                  <c:v>-3.1530483024073534E-3</c:v>
                </c:pt>
                <c:pt idx="1">
                  <c:v>2.3134478128136811E-3</c:v>
                </c:pt>
                <c:pt idx="2">
                  <c:v>5.7914824731208868E-3</c:v>
                </c:pt>
                <c:pt idx="3">
                  <c:v>5.5105379367190697E-4</c:v>
                </c:pt>
                <c:pt idx="4">
                  <c:v>-1.1903772536372261E-3</c:v>
                </c:pt>
                <c:pt idx="5">
                  <c:v>-1.6985670703785916E-4</c:v>
                </c:pt>
                <c:pt idx="6">
                  <c:v>-1.6113662206636526E-3</c:v>
                </c:pt>
                <c:pt idx="7">
                  <c:v>-8.778526850203932E-4</c:v>
                </c:pt>
                <c:pt idx="8">
                  <c:v>8.3983300213062999E-4</c:v>
                </c:pt>
                <c:pt idx="9">
                  <c:v>-3.8077875293553338E-4</c:v>
                </c:pt>
                <c:pt idx="10">
                  <c:v>-7.949026393492143E-6</c:v>
                </c:pt>
                <c:pt idx="11">
                  <c:v>3.1833066421689407E-4</c:v>
                </c:pt>
                <c:pt idx="12">
                  <c:v>-1.8328749921524713E-4</c:v>
                </c:pt>
                <c:pt idx="13">
                  <c:v>-8.1679065928123504E-5</c:v>
                </c:pt>
                <c:pt idx="14">
                  <c:v>3.6554609750592522E-3</c:v>
                </c:pt>
                <c:pt idx="15">
                  <c:v>-2.7987568600690814E-4</c:v>
                </c:pt>
                <c:pt idx="16">
                  <c:v>1.1466932375222994E-3</c:v>
                </c:pt>
                <c:pt idx="17">
                  <c:v>1.0177002428305385E-3</c:v>
                </c:pt>
                <c:pt idx="18">
                  <c:v>-4.3863230610137732E-4</c:v>
                </c:pt>
              </c:numCache>
            </c:numRef>
          </c:val>
          <c:extLst>
            <c:ext xmlns:c16="http://schemas.microsoft.com/office/drawing/2014/chart" uri="{C3380CC4-5D6E-409C-BE32-E72D297353CC}">
              <c16:uniqueId val="{00000004-4E99-4360-81BF-4A01E60C5645}"/>
            </c:ext>
          </c:extLst>
        </c:ser>
        <c:dLbls>
          <c:showLegendKey val="0"/>
          <c:showVal val="0"/>
          <c:showCatName val="0"/>
          <c:showSerName val="0"/>
          <c:showPercent val="0"/>
          <c:showBubbleSize val="0"/>
        </c:dLbls>
        <c:gapWidth val="250"/>
        <c:overlap val="100"/>
        <c:axId val="1017460008"/>
        <c:axId val="1017461088"/>
      </c:barChart>
      <c:scatterChart>
        <c:scatterStyle val="lineMarker"/>
        <c:varyColors val="0"/>
        <c:ser>
          <c:idx val="5"/>
          <c:order val="5"/>
          <c:tx>
            <c:strRef>
              <c:f>'Data 2.19'!$B$96</c:f>
              <c:strCache>
                <c:ptCount val="1"/>
                <c:pt idx="0">
                  <c:v>Total Fiscal Impulse</c:v>
                </c:pt>
              </c:strCache>
            </c:strRef>
          </c:tx>
          <c:spPr>
            <a:ln w="25400" cap="rnd">
              <a:noFill/>
              <a:round/>
            </a:ln>
            <a:effectLst/>
          </c:spPr>
          <c:marker>
            <c:symbol val="circle"/>
            <c:size val="8"/>
            <c:spPr>
              <a:solidFill>
                <a:schemeClr val="bg1"/>
              </a:solidFill>
              <a:ln w="12700">
                <a:solidFill>
                  <a:schemeClr val="tx1"/>
                </a:solidFill>
              </a:ln>
              <a:effectLst/>
            </c:spPr>
          </c:marker>
          <c:xVal>
            <c:strRef>
              <c:f>'Data 2.19'!$D$90:$V$90</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strCache>
            </c:strRef>
          </c:xVal>
          <c:yVal>
            <c:numRef>
              <c:f>'Data 2.19'!$D$96:$V$96</c:f>
              <c:numCache>
                <c:formatCode>0.00%</c:formatCode>
                <c:ptCount val="19"/>
                <c:pt idx="0">
                  <c:v>1.5246698696225448E-2</c:v>
                </c:pt>
                <c:pt idx="1">
                  <c:v>7.1050758707950148E-3</c:v>
                </c:pt>
                <c:pt idx="2">
                  <c:v>-3.0812983116440366E-3</c:v>
                </c:pt>
                <c:pt idx="3">
                  <c:v>-1.5764388716018256E-2</c:v>
                </c:pt>
                <c:pt idx="4">
                  <c:v>-6.487816010919167E-3</c:v>
                </c:pt>
                <c:pt idx="5">
                  <c:v>-1.2317306512290757E-2</c:v>
                </c:pt>
                <c:pt idx="6">
                  <c:v>-3.8394299330721197E-3</c:v>
                </c:pt>
                <c:pt idx="7">
                  <c:v>-9.7317744789276375E-3</c:v>
                </c:pt>
                <c:pt idx="8">
                  <c:v>2.6924225978822106E-3</c:v>
                </c:pt>
                <c:pt idx="9">
                  <c:v>6.5753905024846845E-3</c:v>
                </c:pt>
                <c:pt idx="10">
                  <c:v>6.5234139043125583E-2</c:v>
                </c:pt>
                <c:pt idx="11">
                  <c:v>-4.2390793446616296E-2</c:v>
                </c:pt>
                <c:pt idx="12">
                  <c:v>2.039555099131532E-2</c:v>
                </c:pt>
                <c:pt idx="13">
                  <c:v>-1.272064984478993E-2</c:v>
                </c:pt>
                <c:pt idx="14">
                  <c:v>1.530805879442906E-2</c:v>
                </c:pt>
                <c:pt idx="15">
                  <c:v>3.3141832064155982E-3</c:v>
                </c:pt>
                <c:pt idx="16">
                  <c:v>-1.9147468004174949E-2</c:v>
                </c:pt>
                <c:pt idx="17">
                  <c:v>-9.1706609108608613E-3</c:v>
                </c:pt>
                <c:pt idx="18">
                  <c:v>-2.0662834061347203E-2</c:v>
                </c:pt>
              </c:numCache>
            </c:numRef>
          </c:yVal>
          <c:smooth val="0"/>
          <c:extLst>
            <c:ext xmlns:c16="http://schemas.microsoft.com/office/drawing/2014/chart" uri="{C3380CC4-5D6E-409C-BE32-E72D297353CC}">
              <c16:uniqueId val="{00000005-4E99-4360-81BF-4A01E60C5645}"/>
            </c:ext>
          </c:extLst>
        </c:ser>
        <c:dLbls>
          <c:showLegendKey val="0"/>
          <c:showVal val="0"/>
          <c:showCatName val="0"/>
          <c:showSerName val="0"/>
          <c:showPercent val="0"/>
          <c:showBubbleSize val="0"/>
        </c:dLbls>
        <c:axId val="1017460008"/>
        <c:axId val="1017461088"/>
      </c:scatterChart>
      <c:scatterChart>
        <c:scatterStyle val="lineMarker"/>
        <c:varyColors val="0"/>
        <c:ser>
          <c:idx val="6"/>
          <c:order val="6"/>
          <c:tx>
            <c:strRef>
              <c:f>'Data 2.19'!$B$97</c:f>
              <c:strCache>
                <c:ptCount val="1"/>
                <c:pt idx="0">
                  <c:v>Vertical line</c:v>
                </c:pt>
              </c:strCache>
            </c:strRef>
          </c:tx>
          <c:spPr>
            <a:ln w="25400" cap="rnd">
              <a:noFill/>
              <a:round/>
            </a:ln>
            <a:effectLst/>
          </c:spPr>
          <c:marker>
            <c:symbol val="none"/>
          </c:marker>
          <c:errBars>
            <c:errDir val="y"/>
            <c:errBarType val="both"/>
            <c:errValType val="fixedVal"/>
            <c:noEndCap val="0"/>
            <c:val val="1"/>
            <c:spPr>
              <a:noFill/>
              <a:ln w="9525" cap="flat" cmpd="sng" algn="ctr">
                <a:solidFill>
                  <a:schemeClr val="tx1">
                    <a:lumMod val="65000"/>
                    <a:lumOff val="35000"/>
                  </a:schemeClr>
                </a:solidFill>
                <a:round/>
              </a:ln>
              <a:effectLst/>
            </c:spPr>
          </c:errBars>
          <c:xVal>
            <c:strRef>
              <c:f>'Data 2.19'!$D$90:$V$90</c:f>
              <c:strCache>
                <c:ptCount val="19"/>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2026</c:v>
                </c:pt>
                <c:pt idx="17">
                  <c:v>2027</c:v>
                </c:pt>
                <c:pt idx="18">
                  <c:v>2028</c:v>
                </c:pt>
              </c:strCache>
            </c:strRef>
          </c:xVal>
          <c:yVal>
            <c:numRef>
              <c:f>'Data 2.19'!$D$97:$V$97</c:f>
              <c:numCache>
                <c:formatCode>General</c:formatCode>
                <c:ptCount val="19"/>
                <c:pt idx="13">
                  <c:v>1</c:v>
                </c:pt>
              </c:numCache>
            </c:numRef>
          </c:yVal>
          <c:smooth val="0"/>
          <c:extLst>
            <c:ext xmlns:c16="http://schemas.microsoft.com/office/drawing/2014/chart" uri="{C3380CC4-5D6E-409C-BE32-E72D297353CC}">
              <c16:uniqueId val="{00000006-4E99-4360-81BF-4A01E60C5645}"/>
            </c:ext>
          </c:extLst>
        </c:ser>
        <c:dLbls>
          <c:showLegendKey val="0"/>
          <c:showVal val="0"/>
          <c:showCatName val="0"/>
          <c:showSerName val="0"/>
          <c:showPercent val="0"/>
          <c:showBubbleSize val="0"/>
        </c:dLbls>
        <c:axId val="1175786864"/>
        <c:axId val="1175785784"/>
      </c:scatterChart>
      <c:catAx>
        <c:axId val="1017460008"/>
        <c:scaling>
          <c:orientation val="minMax"/>
        </c:scaling>
        <c:delete val="0"/>
        <c:axPos val="b"/>
        <c:title>
          <c:tx>
            <c:rich>
              <a:bodyPr rot="0" spcFirstLastPara="1" vertOverflow="ellipsis" vert="horz" wrap="square" anchor="ctr" anchorCtr="1"/>
              <a:lstStyle/>
              <a:p>
                <a:pPr algn="ctr" rtl="0">
                  <a:defRPr lang="en-NZ" sz="1200" b="1" i="0" u="none" strike="noStrike" kern="1200" baseline="0">
                    <a:solidFill>
                      <a:sysClr val="windowText" lastClr="000000"/>
                    </a:solidFill>
                    <a:effectLst/>
                    <a:latin typeface="Arial" panose="020B0604020202020204" pitchFamily="34" charset="0"/>
                    <a:ea typeface="+mn-ea"/>
                    <a:cs typeface="Arial" panose="020B0604020202020204" pitchFamily="34" charset="0"/>
                  </a:defRPr>
                </a:pPr>
                <a:r>
                  <a:rPr lang="en-NZ" sz="1200" b="1" i="0" u="none" strike="noStrike" kern="1200" baseline="0">
                    <a:solidFill>
                      <a:sysClr val="windowText" lastClr="000000"/>
                    </a:solidFill>
                    <a:effectLst/>
                    <a:latin typeface="Arial" panose="020B0604020202020204" pitchFamily="34" charset="0"/>
                    <a:ea typeface="+mn-ea"/>
                    <a:cs typeface="Arial" panose="020B0604020202020204" pitchFamily="34" charset="0"/>
                  </a:rPr>
                  <a:t>Year ending 30 June</a:t>
                </a:r>
              </a:p>
            </c:rich>
          </c:tx>
          <c:layout>
            <c:manualLayout>
              <c:xMode val="edge"/>
              <c:yMode val="edge"/>
              <c:x val="0.45127706750970592"/>
              <c:y val="0.90368513404597173"/>
            </c:manualLayout>
          </c:layout>
          <c:overlay val="0"/>
          <c:spPr>
            <a:noFill/>
            <a:ln>
              <a:noFill/>
            </a:ln>
            <a:effectLst/>
          </c:spPr>
          <c:txPr>
            <a:bodyPr rot="0" spcFirstLastPara="1" vertOverflow="ellipsis" vert="horz" wrap="square" anchor="ctr" anchorCtr="1"/>
            <a:lstStyle/>
            <a:p>
              <a:pPr algn="ctr" rtl="0">
                <a:defRPr lang="en-NZ" sz="1200" b="1" i="0" u="none" strike="noStrike" kern="1200" baseline="0">
                  <a:solidFill>
                    <a:sysClr val="windowText" lastClr="000000"/>
                  </a:solidFill>
                  <a:effectLst/>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lgn="ctr">
              <a:defRPr lang="en-US"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17461088"/>
        <c:crosses val="autoZero"/>
        <c:auto val="1"/>
        <c:lblAlgn val="ctr"/>
        <c:lblOffset val="100"/>
        <c:tickLblSkip val="2"/>
        <c:noMultiLvlLbl val="0"/>
      </c:catAx>
      <c:valAx>
        <c:axId val="1017461088"/>
        <c:scaling>
          <c:orientation val="minMax"/>
        </c:scaling>
        <c:delete val="0"/>
        <c:axPos val="l"/>
        <c:majorGridlines>
          <c:spPr>
            <a:ln w="9525" cap="flat" cmpd="sng" algn="ctr">
              <a:solidFill>
                <a:schemeClr val="bg2">
                  <a:lumMod val="5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lgn="ctr">
              <a:defRPr lang="en-US"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17460008"/>
        <c:crosses val="autoZero"/>
        <c:crossBetween val="between"/>
      </c:valAx>
      <c:valAx>
        <c:axId val="1175785784"/>
        <c:scaling>
          <c:orientation val="minMax"/>
          <c:max val="2"/>
          <c:min val="0"/>
        </c:scaling>
        <c:delete val="0"/>
        <c:axPos val="r"/>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75786864"/>
        <c:crosses val="max"/>
        <c:crossBetween val="midCat"/>
      </c:valAx>
      <c:valAx>
        <c:axId val="1175786864"/>
        <c:scaling>
          <c:orientation val="minMax"/>
          <c:max val="19"/>
          <c:min val="0"/>
        </c:scaling>
        <c:delete val="0"/>
        <c:axPos val="t"/>
        <c:title>
          <c:tx>
            <c:rich>
              <a:bodyPr rot="0" spcFirstLastPara="1" vertOverflow="ellipsis" vert="horz" wrap="square" anchor="ctr" anchorCtr="1"/>
              <a:lstStyle/>
              <a:p>
                <a:pPr algn="ctr" rtl="0">
                  <a:defRPr lang="en-NZ" sz="1100" b="0" i="0" u="none" strike="noStrike" kern="1200" baseline="0">
                    <a:solidFill>
                      <a:sysClr val="windowText" lastClr="000000"/>
                    </a:solidFill>
                    <a:effectLst/>
                    <a:latin typeface="Arial" panose="020B0604020202020204" pitchFamily="34" charset="0"/>
                    <a:ea typeface="+mn-ea"/>
                    <a:cs typeface="Arial" panose="020B0604020202020204" pitchFamily="34" charset="0"/>
                  </a:defRPr>
                </a:pPr>
                <a:r>
                  <a:rPr lang="en-NZ" sz="1100" b="0" i="0" u="none" strike="noStrike" kern="1200" baseline="0">
                    <a:solidFill>
                      <a:sysClr val="windowText" lastClr="000000"/>
                    </a:solidFill>
                    <a:effectLst/>
                    <a:latin typeface="Arial" panose="020B0604020202020204" pitchFamily="34" charset="0"/>
                    <a:ea typeface="+mn-ea"/>
                    <a:cs typeface="Arial" panose="020B0604020202020204" pitchFamily="34" charset="0"/>
                  </a:rPr>
                  <a:t>Forecast</a:t>
                </a:r>
              </a:p>
            </c:rich>
          </c:tx>
          <c:layout>
            <c:manualLayout>
              <c:xMode val="edge"/>
              <c:yMode val="edge"/>
              <c:x val="0.83611782531379619"/>
              <c:y val="8.0536237588418241E-2"/>
            </c:manualLayout>
          </c:layout>
          <c:overlay val="0"/>
          <c:spPr>
            <a:noFill/>
            <a:ln>
              <a:noFill/>
            </a:ln>
            <a:effectLst/>
          </c:spPr>
          <c:txPr>
            <a:bodyPr rot="0" spcFirstLastPara="1" vertOverflow="ellipsis" vert="horz" wrap="square" anchor="ctr" anchorCtr="1"/>
            <a:lstStyle/>
            <a:p>
              <a:pPr algn="ctr" rtl="0">
                <a:defRPr lang="en-NZ" sz="1100" b="0" i="0" u="none" strike="noStrike" kern="1200" baseline="0">
                  <a:solidFill>
                    <a:sysClr val="windowText" lastClr="000000"/>
                  </a:solidFill>
                  <a:effectLst/>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75785784"/>
        <c:crosses val="max"/>
        <c:crossBetween val="midCat"/>
      </c:valAx>
      <c:spPr>
        <a:noFill/>
        <a:ln>
          <a:noFill/>
        </a:ln>
        <a:effectLst/>
      </c:spPr>
    </c:plotArea>
    <c:legend>
      <c:legendPos val="b"/>
      <c:legendEntry>
        <c:idx val="6"/>
        <c:delete val="1"/>
      </c:legendEntry>
      <c:overlay val="0"/>
      <c:spPr>
        <a:noFill/>
        <a:ln>
          <a:noFill/>
        </a:ln>
        <a:effectLst/>
      </c:spPr>
      <c:txPr>
        <a:bodyPr rot="0" spcFirstLastPara="1" vertOverflow="ellipsis" vert="horz" wrap="square" anchor="ctr" anchorCtr="1"/>
        <a:lstStyle/>
        <a:p>
          <a:pPr>
            <a:defRPr lang="en-US"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240510578120438E-2"/>
          <c:y val="9.8476184568357883E-2"/>
          <c:w val="0.93971994143942361"/>
          <c:h val="0.71495656753166448"/>
        </c:manualLayout>
      </c:layout>
      <c:areaChart>
        <c:grouping val="stacked"/>
        <c:varyColors val="0"/>
        <c:ser>
          <c:idx val="8"/>
          <c:order val="8"/>
          <c:tx>
            <c:strRef>
              <c:f>'Data 1.3'!$K$4</c:f>
              <c:strCache>
                <c:ptCount val="1"/>
                <c:pt idx="0">
                  <c:v>Min</c:v>
                </c:pt>
              </c:strCache>
            </c:strRef>
          </c:tx>
          <c:spPr>
            <a:noFill/>
            <a:ln>
              <a:noFill/>
            </a:ln>
            <a:effectLst/>
          </c:spPr>
          <c:cat>
            <c:numRef>
              <c:f>'Data 1.3'!$B$5:$B$36</c:f>
              <c:numCache>
                <c:formatCode>mmm\-yy</c:formatCode>
                <c:ptCount val="32"/>
                <c:pt idx="0">
                  <c:v>42430</c:v>
                </c:pt>
                <c:pt idx="1">
                  <c:v>42522</c:v>
                </c:pt>
                <c:pt idx="2">
                  <c:v>42614</c:v>
                </c:pt>
                <c:pt idx="3">
                  <c:v>42705</c:v>
                </c:pt>
                <c:pt idx="4">
                  <c:v>42795</c:v>
                </c:pt>
                <c:pt idx="5">
                  <c:v>42887</c:v>
                </c:pt>
                <c:pt idx="6">
                  <c:v>42979</c:v>
                </c:pt>
                <c:pt idx="7">
                  <c:v>43070</c:v>
                </c:pt>
                <c:pt idx="8">
                  <c:v>43160</c:v>
                </c:pt>
                <c:pt idx="9">
                  <c:v>43252</c:v>
                </c:pt>
                <c:pt idx="10">
                  <c:v>43344</c:v>
                </c:pt>
                <c:pt idx="11">
                  <c:v>43435</c:v>
                </c:pt>
                <c:pt idx="12">
                  <c:v>43525</c:v>
                </c:pt>
                <c:pt idx="13">
                  <c:v>43617</c:v>
                </c:pt>
                <c:pt idx="14">
                  <c:v>43709</c:v>
                </c:pt>
                <c:pt idx="15">
                  <c:v>43800</c:v>
                </c:pt>
                <c:pt idx="16">
                  <c:v>43891</c:v>
                </c:pt>
                <c:pt idx="17">
                  <c:v>43983</c:v>
                </c:pt>
                <c:pt idx="18">
                  <c:v>44075</c:v>
                </c:pt>
                <c:pt idx="19">
                  <c:v>44166</c:v>
                </c:pt>
                <c:pt idx="20">
                  <c:v>44256</c:v>
                </c:pt>
                <c:pt idx="21">
                  <c:v>44348</c:v>
                </c:pt>
                <c:pt idx="22">
                  <c:v>44440</c:v>
                </c:pt>
                <c:pt idx="23">
                  <c:v>44531</c:v>
                </c:pt>
                <c:pt idx="24">
                  <c:v>44621</c:v>
                </c:pt>
                <c:pt idx="25">
                  <c:v>44713</c:v>
                </c:pt>
                <c:pt idx="26">
                  <c:v>44805</c:v>
                </c:pt>
                <c:pt idx="27">
                  <c:v>44896</c:v>
                </c:pt>
                <c:pt idx="28">
                  <c:v>44986</c:v>
                </c:pt>
                <c:pt idx="29">
                  <c:v>45078</c:v>
                </c:pt>
                <c:pt idx="30">
                  <c:v>45170</c:v>
                </c:pt>
                <c:pt idx="31">
                  <c:v>45261</c:v>
                </c:pt>
              </c:numCache>
            </c:numRef>
          </c:cat>
          <c:val>
            <c:numRef>
              <c:f>'Data 1.3'!$K$5:$K$36</c:f>
              <c:numCache>
                <c:formatCode>0</c:formatCode>
                <c:ptCount val="32"/>
                <c:pt idx="0">
                  <c:v>906.95480826580467</c:v>
                </c:pt>
                <c:pt idx="1">
                  <c:v>909.86726799104656</c:v>
                </c:pt>
                <c:pt idx="2">
                  <c:v>916.32176811056308</c:v>
                </c:pt>
                <c:pt idx="3">
                  <c:v>921.40093154112094</c:v>
                </c:pt>
                <c:pt idx="4">
                  <c:v>925.88715201807179</c:v>
                </c:pt>
                <c:pt idx="5">
                  <c:v>931.07094008673914</c:v>
                </c:pt>
                <c:pt idx="6">
                  <c:v>938.41264950058917</c:v>
                </c:pt>
                <c:pt idx="7">
                  <c:v>948.98899761196174</c:v>
                </c:pt>
                <c:pt idx="8">
                  <c:v>956.70817668275743</c:v>
                </c:pt>
                <c:pt idx="9">
                  <c:v>961.78661461399997</c:v>
                </c:pt>
                <c:pt idx="10">
                  <c:v>967.78525296633757</c:v>
                </c:pt>
                <c:pt idx="11">
                  <c:v>969.15606483061879</c:v>
                </c:pt>
                <c:pt idx="12">
                  <c:v>974.41956236353928</c:v>
                </c:pt>
                <c:pt idx="13">
                  <c:v>982.50401124753034</c:v>
                </c:pt>
                <c:pt idx="14">
                  <c:v>993.62769131607865</c:v>
                </c:pt>
                <c:pt idx="15">
                  <c:v>1000</c:v>
                </c:pt>
                <c:pt idx="16">
                  <c:v>947.02163725949799</c:v>
                </c:pt>
                <c:pt idx="17">
                  <c:v>775.0904413036385</c:v>
                </c:pt>
                <c:pt idx="18">
                  <c:v>905.11374476028811</c:v>
                </c:pt>
                <c:pt idx="19">
                  <c:v>917.39486254169935</c:v>
                </c:pt>
                <c:pt idx="20">
                  <c:v>907.99859501730373</c:v>
                </c:pt>
                <c:pt idx="21">
                  <c:v>969.21547503743273</c:v>
                </c:pt>
                <c:pt idx="22">
                  <c:v>991.25451760774956</c:v>
                </c:pt>
                <c:pt idx="23">
                  <c:v>994.6998643954505</c:v>
                </c:pt>
                <c:pt idx="24">
                  <c:v>1002.4487729292788</c:v>
                </c:pt>
                <c:pt idx="25">
                  <c:v>1003.3706091212659</c:v>
                </c:pt>
                <c:pt idx="26">
                  <c:v>1006.9969316602159</c:v>
                </c:pt>
                <c:pt idx="27">
                  <c:v>1002.9057750747983</c:v>
                </c:pt>
                <c:pt idx="28">
                  <c:v>1003.9518206719231</c:v>
                </c:pt>
                <c:pt idx="29">
                  <c:v>1004.2307260159429</c:v>
                </c:pt>
                <c:pt idx="30">
                  <c:v>1004.1377247936227</c:v>
                </c:pt>
                <c:pt idx="31">
                  <c:v>1001.2552768392102</c:v>
                </c:pt>
              </c:numCache>
            </c:numRef>
          </c:val>
          <c:extLst>
            <c:ext xmlns:c16="http://schemas.microsoft.com/office/drawing/2014/chart" uri="{C3380CC4-5D6E-409C-BE32-E72D297353CC}">
              <c16:uniqueId val="{00000000-24C2-4E58-8AE4-14EF95C2C1C0}"/>
            </c:ext>
          </c:extLst>
        </c:ser>
        <c:ser>
          <c:idx val="9"/>
          <c:order val="9"/>
          <c:tx>
            <c:strRef>
              <c:f>'Data 1.3'!$L$4</c:f>
              <c:strCache>
                <c:ptCount val="1"/>
                <c:pt idx="0">
                  <c:v>Range of comparator countries</c:v>
                </c:pt>
              </c:strCache>
            </c:strRef>
          </c:tx>
          <c:spPr>
            <a:solidFill>
              <a:schemeClr val="bg1">
                <a:lumMod val="65000"/>
                <a:alpha val="50000"/>
              </a:schemeClr>
            </a:solidFill>
            <a:ln>
              <a:noFill/>
            </a:ln>
            <a:effectLst/>
          </c:spPr>
          <c:cat>
            <c:numRef>
              <c:f>'Data 1.3'!$B$5:$B$36</c:f>
              <c:numCache>
                <c:formatCode>mmm\-yy</c:formatCode>
                <c:ptCount val="32"/>
                <c:pt idx="0">
                  <c:v>42430</c:v>
                </c:pt>
                <c:pt idx="1">
                  <c:v>42522</c:v>
                </c:pt>
                <c:pt idx="2">
                  <c:v>42614</c:v>
                </c:pt>
                <c:pt idx="3">
                  <c:v>42705</c:v>
                </c:pt>
                <c:pt idx="4">
                  <c:v>42795</c:v>
                </c:pt>
                <c:pt idx="5">
                  <c:v>42887</c:v>
                </c:pt>
                <c:pt idx="6">
                  <c:v>42979</c:v>
                </c:pt>
                <c:pt idx="7">
                  <c:v>43070</c:v>
                </c:pt>
                <c:pt idx="8">
                  <c:v>43160</c:v>
                </c:pt>
                <c:pt idx="9">
                  <c:v>43252</c:v>
                </c:pt>
                <c:pt idx="10">
                  <c:v>43344</c:v>
                </c:pt>
                <c:pt idx="11">
                  <c:v>43435</c:v>
                </c:pt>
                <c:pt idx="12">
                  <c:v>43525</c:v>
                </c:pt>
                <c:pt idx="13">
                  <c:v>43617</c:v>
                </c:pt>
                <c:pt idx="14">
                  <c:v>43709</c:v>
                </c:pt>
                <c:pt idx="15">
                  <c:v>43800</c:v>
                </c:pt>
                <c:pt idx="16">
                  <c:v>43891</c:v>
                </c:pt>
                <c:pt idx="17">
                  <c:v>43983</c:v>
                </c:pt>
                <c:pt idx="18">
                  <c:v>44075</c:v>
                </c:pt>
                <c:pt idx="19">
                  <c:v>44166</c:v>
                </c:pt>
                <c:pt idx="20">
                  <c:v>44256</c:v>
                </c:pt>
                <c:pt idx="21">
                  <c:v>44348</c:v>
                </c:pt>
                <c:pt idx="22">
                  <c:v>44440</c:v>
                </c:pt>
                <c:pt idx="23">
                  <c:v>44531</c:v>
                </c:pt>
                <c:pt idx="24">
                  <c:v>44621</c:v>
                </c:pt>
                <c:pt idx="25">
                  <c:v>44713</c:v>
                </c:pt>
                <c:pt idx="26">
                  <c:v>44805</c:v>
                </c:pt>
                <c:pt idx="27">
                  <c:v>44896</c:v>
                </c:pt>
                <c:pt idx="28">
                  <c:v>44986</c:v>
                </c:pt>
                <c:pt idx="29">
                  <c:v>45078</c:v>
                </c:pt>
                <c:pt idx="30">
                  <c:v>45170</c:v>
                </c:pt>
                <c:pt idx="31">
                  <c:v>45261</c:v>
                </c:pt>
              </c:numCache>
            </c:numRef>
          </c:cat>
          <c:val>
            <c:numRef>
              <c:f>'Data 1.3'!$L$5:$L$36</c:f>
              <c:numCache>
                <c:formatCode>0</c:formatCode>
                <c:ptCount val="32"/>
                <c:pt idx="0">
                  <c:v>36.721232748732632</c:v>
                </c:pt>
                <c:pt idx="1">
                  <c:v>38.364935720548829</c:v>
                </c:pt>
                <c:pt idx="2">
                  <c:v>33.77002988464244</c:v>
                </c:pt>
                <c:pt idx="3">
                  <c:v>32.317164412299348</c:v>
                </c:pt>
                <c:pt idx="4">
                  <c:v>39.267820563231567</c:v>
                </c:pt>
                <c:pt idx="5">
                  <c:v>43.010269411434138</c:v>
                </c:pt>
                <c:pt idx="6">
                  <c:v>41.805436214954398</c:v>
                </c:pt>
                <c:pt idx="7">
                  <c:v>40.52730532902342</c:v>
                </c:pt>
                <c:pt idx="8">
                  <c:v>26.834097430284373</c:v>
                </c:pt>
                <c:pt idx="9">
                  <c:v>29.751921063753457</c:v>
                </c:pt>
                <c:pt idx="10">
                  <c:v>16.771200451672144</c:v>
                </c:pt>
                <c:pt idx="11">
                  <c:v>21.638620843319245</c:v>
                </c:pt>
                <c:pt idx="12">
                  <c:v>23.162934341844107</c:v>
                </c:pt>
                <c:pt idx="13">
                  <c:v>20.669085284758353</c:v>
                </c:pt>
                <c:pt idx="14">
                  <c:v>10.559423956690352</c:v>
                </c:pt>
                <c:pt idx="15">
                  <c:v>0</c:v>
                </c:pt>
                <c:pt idx="16">
                  <c:v>51.084660642394624</c:v>
                </c:pt>
                <c:pt idx="17">
                  <c:v>153.88141090884278</c:v>
                </c:pt>
                <c:pt idx="18">
                  <c:v>78.5320094163975</c:v>
                </c:pt>
                <c:pt idx="19">
                  <c:v>79.016410892416616</c:v>
                </c:pt>
                <c:pt idx="20">
                  <c:v>110.04169179443932</c:v>
                </c:pt>
                <c:pt idx="21">
                  <c:v>57.996200763631805</c:v>
                </c:pt>
                <c:pt idx="22">
                  <c:v>48.32430261254683</c:v>
                </c:pt>
                <c:pt idx="23">
                  <c:v>63.965879800369521</c:v>
                </c:pt>
                <c:pt idx="24">
                  <c:v>52.54018345829661</c:v>
                </c:pt>
                <c:pt idx="25">
                  <c:v>60.161485370530954</c:v>
                </c:pt>
                <c:pt idx="26">
                  <c:v>59.024897820680621</c:v>
                </c:pt>
                <c:pt idx="27">
                  <c:v>71.836391477912116</c:v>
                </c:pt>
                <c:pt idx="28">
                  <c:v>77.085383951716949</c:v>
                </c:pt>
                <c:pt idx="29">
                  <c:v>81.739411483296294</c:v>
                </c:pt>
                <c:pt idx="30">
                  <c:v>84.638957970108322</c:v>
                </c:pt>
                <c:pt idx="31">
                  <c:v>90.129273558682144</c:v>
                </c:pt>
              </c:numCache>
            </c:numRef>
          </c:val>
          <c:extLst>
            <c:ext xmlns:c16="http://schemas.microsoft.com/office/drawing/2014/chart" uri="{C3380CC4-5D6E-409C-BE32-E72D297353CC}">
              <c16:uniqueId val="{00000001-24C2-4E58-8AE4-14EF95C2C1C0}"/>
            </c:ext>
          </c:extLst>
        </c:ser>
        <c:dLbls>
          <c:showLegendKey val="0"/>
          <c:showVal val="0"/>
          <c:showCatName val="0"/>
          <c:showSerName val="0"/>
          <c:showPercent val="0"/>
          <c:showBubbleSize val="0"/>
        </c:dLbls>
        <c:axId val="1225407424"/>
        <c:axId val="804326016"/>
      </c:areaChart>
      <c:lineChart>
        <c:grouping val="standard"/>
        <c:varyColors val="0"/>
        <c:ser>
          <c:idx val="0"/>
          <c:order val="0"/>
          <c:tx>
            <c:strRef>
              <c:f>'Data 1.3'!$C$4</c:f>
              <c:strCache>
                <c:ptCount val="1"/>
                <c:pt idx="0">
                  <c:v>New Zealand</c:v>
                </c:pt>
              </c:strCache>
            </c:strRef>
          </c:tx>
          <c:spPr>
            <a:ln w="28575" cap="rnd">
              <a:solidFill>
                <a:srgbClr val="0083AC"/>
              </a:solidFill>
              <a:round/>
            </a:ln>
            <a:effectLst/>
          </c:spPr>
          <c:marker>
            <c:symbol val="none"/>
          </c:marker>
          <c:cat>
            <c:numRef>
              <c:f>'Data 1.3'!$B$5:$B$36</c:f>
              <c:numCache>
                <c:formatCode>mmm\-yy</c:formatCode>
                <c:ptCount val="32"/>
                <c:pt idx="0">
                  <c:v>42430</c:v>
                </c:pt>
                <c:pt idx="1">
                  <c:v>42522</c:v>
                </c:pt>
                <c:pt idx="2">
                  <c:v>42614</c:v>
                </c:pt>
                <c:pt idx="3">
                  <c:v>42705</c:v>
                </c:pt>
                <c:pt idx="4">
                  <c:v>42795</c:v>
                </c:pt>
                <c:pt idx="5">
                  <c:v>42887</c:v>
                </c:pt>
                <c:pt idx="6">
                  <c:v>42979</c:v>
                </c:pt>
                <c:pt idx="7">
                  <c:v>43070</c:v>
                </c:pt>
                <c:pt idx="8">
                  <c:v>43160</c:v>
                </c:pt>
                <c:pt idx="9">
                  <c:v>43252</c:v>
                </c:pt>
                <c:pt idx="10">
                  <c:v>43344</c:v>
                </c:pt>
                <c:pt idx="11">
                  <c:v>43435</c:v>
                </c:pt>
                <c:pt idx="12">
                  <c:v>43525</c:v>
                </c:pt>
                <c:pt idx="13">
                  <c:v>43617</c:v>
                </c:pt>
                <c:pt idx="14">
                  <c:v>43709</c:v>
                </c:pt>
                <c:pt idx="15">
                  <c:v>43800</c:v>
                </c:pt>
                <c:pt idx="16">
                  <c:v>43891</c:v>
                </c:pt>
                <c:pt idx="17">
                  <c:v>43983</c:v>
                </c:pt>
                <c:pt idx="18">
                  <c:v>44075</c:v>
                </c:pt>
                <c:pt idx="19">
                  <c:v>44166</c:v>
                </c:pt>
                <c:pt idx="20">
                  <c:v>44256</c:v>
                </c:pt>
                <c:pt idx="21">
                  <c:v>44348</c:v>
                </c:pt>
                <c:pt idx="22">
                  <c:v>44440</c:v>
                </c:pt>
                <c:pt idx="23">
                  <c:v>44531</c:v>
                </c:pt>
                <c:pt idx="24">
                  <c:v>44621</c:v>
                </c:pt>
                <c:pt idx="25">
                  <c:v>44713</c:v>
                </c:pt>
                <c:pt idx="26">
                  <c:v>44805</c:v>
                </c:pt>
                <c:pt idx="27">
                  <c:v>44896</c:v>
                </c:pt>
                <c:pt idx="28">
                  <c:v>44986</c:v>
                </c:pt>
                <c:pt idx="29">
                  <c:v>45078</c:v>
                </c:pt>
                <c:pt idx="30">
                  <c:v>45170</c:v>
                </c:pt>
                <c:pt idx="31">
                  <c:v>45261</c:v>
                </c:pt>
              </c:numCache>
            </c:numRef>
          </c:cat>
          <c:val>
            <c:numRef>
              <c:f>'Data 1.3'!$C$5:$C$36</c:f>
              <c:numCache>
                <c:formatCode>0</c:formatCode>
                <c:ptCount val="32"/>
                <c:pt idx="0">
                  <c:v>874.13550447192006</c:v>
                </c:pt>
                <c:pt idx="1">
                  <c:v>884.94075273536225</c:v>
                </c:pt>
                <c:pt idx="2">
                  <c:v>891.31191452655162</c:v>
                </c:pt>
                <c:pt idx="3">
                  <c:v>893.8391924817264</c:v>
                </c:pt>
                <c:pt idx="4">
                  <c:v>905.50704459813255</c:v>
                </c:pt>
                <c:pt idx="5">
                  <c:v>917.2959639219722</c:v>
                </c:pt>
                <c:pt idx="6">
                  <c:v>925.95226925346924</c:v>
                </c:pt>
                <c:pt idx="7">
                  <c:v>938.99726085443183</c:v>
                </c:pt>
                <c:pt idx="8">
                  <c:v>947.21469755898249</c:v>
                </c:pt>
                <c:pt idx="9">
                  <c:v>959.32141830233513</c:v>
                </c:pt>
                <c:pt idx="10">
                  <c:v>957.88374521406195</c:v>
                </c:pt>
                <c:pt idx="11">
                  <c:v>973.8494831943583</c:v>
                </c:pt>
                <c:pt idx="12">
                  <c:v>982.6873893370057</c:v>
                </c:pt>
                <c:pt idx="13">
                  <c:v>986.09240454607357</c:v>
                </c:pt>
                <c:pt idx="14">
                  <c:v>993.87097262367774</c:v>
                </c:pt>
                <c:pt idx="15">
                  <c:v>1000</c:v>
                </c:pt>
                <c:pt idx="16">
                  <c:v>990.13302259416753</c:v>
                </c:pt>
                <c:pt idx="17">
                  <c:v>894.68666293376111</c:v>
                </c:pt>
                <c:pt idx="18">
                  <c:v>1016.6013408193224</c:v>
                </c:pt>
                <c:pt idx="19">
                  <c:v>1020.853826480425</c:v>
                </c:pt>
                <c:pt idx="20">
                  <c:v>1039.8613780474886</c:v>
                </c:pt>
                <c:pt idx="21">
                  <c:v>1057.0529215030492</c:v>
                </c:pt>
                <c:pt idx="22">
                  <c:v>1010.6085140513628</c:v>
                </c:pt>
                <c:pt idx="23">
                  <c:v>1046.8076090739874</c:v>
                </c:pt>
                <c:pt idx="24">
                  <c:v>1042.585390214743</c:v>
                </c:pt>
                <c:pt idx="25">
                  <c:v>1055.3277137971215</c:v>
                </c:pt>
                <c:pt idx="26">
                  <c:v>1077.6494801676781</c:v>
                </c:pt>
                <c:pt idx="27">
                  <c:v>1072.8975922759121</c:v>
                </c:pt>
                <c:pt idx="28">
                  <c:v>1067.3890343376866</c:v>
                </c:pt>
                <c:pt idx="29">
                  <c:v>1072.2619894368861</c:v>
                </c:pt>
                <c:pt idx="30">
                  <c:v>1067.9489701720668</c:v>
                </c:pt>
                <c:pt idx="31">
                  <c:v>1067.9338367711375</c:v>
                </c:pt>
              </c:numCache>
            </c:numRef>
          </c:val>
          <c:smooth val="0"/>
          <c:extLst>
            <c:ext xmlns:c16="http://schemas.microsoft.com/office/drawing/2014/chart" uri="{C3380CC4-5D6E-409C-BE32-E72D297353CC}">
              <c16:uniqueId val="{00000002-24C2-4E58-8AE4-14EF95C2C1C0}"/>
            </c:ext>
          </c:extLst>
        </c:ser>
        <c:ser>
          <c:idx val="1"/>
          <c:order val="1"/>
          <c:tx>
            <c:strRef>
              <c:f>'Data 1.3'!$D$4</c:f>
              <c:strCache>
                <c:ptCount val="1"/>
                <c:pt idx="0">
                  <c:v>Australia</c:v>
                </c:pt>
              </c:strCache>
            </c:strRef>
          </c:tx>
          <c:spPr>
            <a:ln w="19050" cap="rnd">
              <a:solidFill>
                <a:schemeClr val="bg1">
                  <a:lumMod val="50000"/>
                </a:schemeClr>
              </a:solidFill>
              <a:prstDash val="sysDash"/>
              <a:round/>
            </a:ln>
            <a:effectLst/>
          </c:spPr>
          <c:marker>
            <c:symbol val="none"/>
          </c:marker>
          <c:cat>
            <c:numRef>
              <c:f>'Data 1.3'!$B$5:$B$36</c:f>
              <c:numCache>
                <c:formatCode>mmm\-yy</c:formatCode>
                <c:ptCount val="32"/>
                <c:pt idx="0">
                  <c:v>42430</c:v>
                </c:pt>
                <c:pt idx="1">
                  <c:v>42522</c:v>
                </c:pt>
                <c:pt idx="2">
                  <c:v>42614</c:v>
                </c:pt>
                <c:pt idx="3">
                  <c:v>42705</c:v>
                </c:pt>
                <c:pt idx="4">
                  <c:v>42795</c:v>
                </c:pt>
                <c:pt idx="5">
                  <c:v>42887</c:v>
                </c:pt>
                <c:pt idx="6">
                  <c:v>42979</c:v>
                </c:pt>
                <c:pt idx="7">
                  <c:v>43070</c:v>
                </c:pt>
                <c:pt idx="8">
                  <c:v>43160</c:v>
                </c:pt>
                <c:pt idx="9">
                  <c:v>43252</c:v>
                </c:pt>
                <c:pt idx="10">
                  <c:v>43344</c:v>
                </c:pt>
                <c:pt idx="11">
                  <c:v>43435</c:v>
                </c:pt>
                <c:pt idx="12">
                  <c:v>43525</c:v>
                </c:pt>
                <c:pt idx="13">
                  <c:v>43617</c:v>
                </c:pt>
                <c:pt idx="14">
                  <c:v>43709</c:v>
                </c:pt>
                <c:pt idx="15">
                  <c:v>43800</c:v>
                </c:pt>
                <c:pt idx="16">
                  <c:v>43891</c:v>
                </c:pt>
                <c:pt idx="17">
                  <c:v>43983</c:v>
                </c:pt>
                <c:pt idx="18">
                  <c:v>44075</c:v>
                </c:pt>
                <c:pt idx="19">
                  <c:v>44166</c:v>
                </c:pt>
                <c:pt idx="20">
                  <c:v>44256</c:v>
                </c:pt>
                <c:pt idx="21">
                  <c:v>44348</c:v>
                </c:pt>
                <c:pt idx="22">
                  <c:v>44440</c:v>
                </c:pt>
                <c:pt idx="23">
                  <c:v>44531</c:v>
                </c:pt>
                <c:pt idx="24">
                  <c:v>44621</c:v>
                </c:pt>
                <c:pt idx="25">
                  <c:v>44713</c:v>
                </c:pt>
                <c:pt idx="26">
                  <c:v>44805</c:v>
                </c:pt>
                <c:pt idx="27">
                  <c:v>44896</c:v>
                </c:pt>
                <c:pt idx="28">
                  <c:v>44986</c:v>
                </c:pt>
                <c:pt idx="29">
                  <c:v>45078</c:v>
                </c:pt>
                <c:pt idx="30">
                  <c:v>45170</c:v>
                </c:pt>
                <c:pt idx="31">
                  <c:v>45261</c:v>
                </c:pt>
              </c:numCache>
            </c:numRef>
          </c:cat>
          <c:val>
            <c:numRef>
              <c:f>'Data 1.3'!$D$5:$D$36</c:f>
              <c:numCache>
                <c:formatCode>0</c:formatCode>
                <c:ptCount val="32"/>
                <c:pt idx="0">
                  <c:v>918.49921423892147</c:v>
                </c:pt>
                <c:pt idx="1">
                  <c:v>924.59020501383577</c:v>
                </c:pt>
                <c:pt idx="2">
                  <c:v>924.96787150032037</c:v>
                </c:pt>
                <c:pt idx="3">
                  <c:v>935.07179243020335</c:v>
                </c:pt>
                <c:pt idx="4">
                  <c:v>938.47079080856417</c:v>
                </c:pt>
                <c:pt idx="5">
                  <c:v>944.26466008226328</c:v>
                </c:pt>
                <c:pt idx="6">
                  <c:v>952.93309038579253</c:v>
                </c:pt>
                <c:pt idx="7">
                  <c:v>957.08205207143806</c:v>
                </c:pt>
                <c:pt idx="8">
                  <c:v>967.15196511865179</c:v>
                </c:pt>
                <c:pt idx="9">
                  <c:v>974.38848457295046</c:v>
                </c:pt>
                <c:pt idx="10">
                  <c:v>978.45690127332671</c:v>
                </c:pt>
                <c:pt idx="11">
                  <c:v>980.8070249546264</c:v>
                </c:pt>
                <c:pt idx="12">
                  <c:v>986.55435712572535</c:v>
                </c:pt>
                <c:pt idx="13">
                  <c:v>989.74393854238645</c:v>
                </c:pt>
                <c:pt idx="14">
                  <c:v>995.31228185733153</c:v>
                </c:pt>
                <c:pt idx="15">
                  <c:v>1000</c:v>
                </c:pt>
                <c:pt idx="16">
                  <c:v>998.10629790189262</c:v>
                </c:pt>
                <c:pt idx="17">
                  <c:v>928.97185221248128</c:v>
                </c:pt>
                <c:pt idx="18">
                  <c:v>963.56144866420607</c:v>
                </c:pt>
                <c:pt idx="19">
                  <c:v>996.41127343411597</c:v>
                </c:pt>
                <c:pt idx="20">
                  <c:v>1018.040286811743</c:v>
                </c:pt>
                <c:pt idx="21">
                  <c:v>1027.2116758010645</c:v>
                </c:pt>
                <c:pt idx="22">
                  <c:v>1007.9506849903526</c:v>
                </c:pt>
                <c:pt idx="23">
                  <c:v>1049.7338435708994</c:v>
                </c:pt>
                <c:pt idx="24">
                  <c:v>1054.9889563875754</c:v>
                </c:pt>
                <c:pt idx="25">
                  <c:v>1063.5320944917969</c:v>
                </c:pt>
                <c:pt idx="26">
                  <c:v>1066.0218294808965</c:v>
                </c:pt>
                <c:pt idx="27">
                  <c:v>1074.7421665527104</c:v>
                </c:pt>
                <c:pt idx="28">
                  <c:v>1081.03720462364</c:v>
                </c:pt>
                <c:pt idx="29">
                  <c:v>1085.9701374992392</c:v>
                </c:pt>
                <c:pt idx="30">
                  <c:v>1088.7766827637311</c:v>
                </c:pt>
                <c:pt idx="31">
                  <c:v>1091.3845503978923</c:v>
                </c:pt>
              </c:numCache>
            </c:numRef>
          </c:val>
          <c:smooth val="0"/>
          <c:extLst>
            <c:ext xmlns:c16="http://schemas.microsoft.com/office/drawing/2014/chart" uri="{C3380CC4-5D6E-409C-BE32-E72D297353CC}">
              <c16:uniqueId val="{00000003-24C2-4E58-8AE4-14EF95C2C1C0}"/>
            </c:ext>
          </c:extLst>
        </c:ser>
        <c:ser>
          <c:idx val="2"/>
          <c:order val="2"/>
          <c:tx>
            <c:strRef>
              <c:f>'Data 1.3'!$E$4</c:f>
              <c:strCache>
                <c:ptCount val="1"/>
                <c:pt idx="0">
                  <c:v>Canada</c:v>
                </c:pt>
              </c:strCache>
            </c:strRef>
          </c:tx>
          <c:spPr>
            <a:ln w="19050" cap="rnd">
              <a:solidFill>
                <a:schemeClr val="bg1">
                  <a:lumMod val="50000"/>
                </a:schemeClr>
              </a:solidFill>
              <a:prstDash val="sysDash"/>
              <a:round/>
            </a:ln>
            <a:effectLst/>
          </c:spPr>
          <c:marker>
            <c:symbol val="none"/>
          </c:marker>
          <c:cat>
            <c:numRef>
              <c:f>'Data 1.3'!$B$5:$B$36</c:f>
              <c:numCache>
                <c:formatCode>mmm\-yy</c:formatCode>
                <c:ptCount val="32"/>
                <c:pt idx="0">
                  <c:v>42430</c:v>
                </c:pt>
                <c:pt idx="1">
                  <c:v>42522</c:v>
                </c:pt>
                <c:pt idx="2">
                  <c:v>42614</c:v>
                </c:pt>
                <c:pt idx="3">
                  <c:v>42705</c:v>
                </c:pt>
                <c:pt idx="4">
                  <c:v>42795</c:v>
                </c:pt>
                <c:pt idx="5">
                  <c:v>42887</c:v>
                </c:pt>
                <c:pt idx="6">
                  <c:v>42979</c:v>
                </c:pt>
                <c:pt idx="7">
                  <c:v>43070</c:v>
                </c:pt>
                <c:pt idx="8">
                  <c:v>43160</c:v>
                </c:pt>
                <c:pt idx="9">
                  <c:v>43252</c:v>
                </c:pt>
                <c:pt idx="10">
                  <c:v>43344</c:v>
                </c:pt>
                <c:pt idx="11">
                  <c:v>43435</c:v>
                </c:pt>
                <c:pt idx="12">
                  <c:v>43525</c:v>
                </c:pt>
                <c:pt idx="13">
                  <c:v>43617</c:v>
                </c:pt>
                <c:pt idx="14">
                  <c:v>43709</c:v>
                </c:pt>
                <c:pt idx="15">
                  <c:v>43800</c:v>
                </c:pt>
                <c:pt idx="16">
                  <c:v>43891</c:v>
                </c:pt>
                <c:pt idx="17">
                  <c:v>43983</c:v>
                </c:pt>
                <c:pt idx="18">
                  <c:v>44075</c:v>
                </c:pt>
                <c:pt idx="19">
                  <c:v>44166</c:v>
                </c:pt>
                <c:pt idx="20">
                  <c:v>44256</c:v>
                </c:pt>
                <c:pt idx="21">
                  <c:v>44348</c:v>
                </c:pt>
                <c:pt idx="22">
                  <c:v>44440</c:v>
                </c:pt>
                <c:pt idx="23">
                  <c:v>44531</c:v>
                </c:pt>
                <c:pt idx="24">
                  <c:v>44621</c:v>
                </c:pt>
                <c:pt idx="25">
                  <c:v>44713</c:v>
                </c:pt>
                <c:pt idx="26">
                  <c:v>44805</c:v>
                </c:pt>
                <c:pt idx="27">
                  <c:v>44896</c:v>
                </c:pt>
                <c:pt idx="28">
                  <c:v>44986</c:v>
                </c:pt>
                <c:pt idx="29">
                  <c:v>45078</c:v>
                </c:pt>
                <c:pt idx="30">
                  <c:v>45170</c:v>
                </c:pt>
                <c:pt idx="31">
                  <c:v>45261</c:v>
                </c:pt>
              </c:numCache>
            </c:numRef>
          </c:cat>
          <c:val>
            <c:numRef>
              <c:f>'Data 1.3'!$E$5:$E$36</c:f>
              <c:numCache>
                <c:formatCode>0</c:formatCode>
                <c:ptCount val="32"/>
                <c:pt idx="0">
                  <c:v>918.5839562215067</c:v>
                </c:pt>
                <c:pt idx="1">
                  <c:v>914.00817787362871</c:v>
                </c:pt>
                <c:pt idx="2">
                  <c:v>923.49369544647971</c:v>
                </c:pt>
                <c:pt idx="3">
                  <c:v>928.67461161307722</c:v>
                </c:pt>
                <c:pt idx="4">
                  <c:v>940.35934048490844</c:v>
                </c:pt>
                <c:pt idx="5">
                  <c:v>950.25703282056827</c:v>
                </c:pt>
                <c:pt idx="6">
                  <c:v>950.55552254767997</c:v>
                </c:pt>
                <c:pt idx="7">
                  <c:v>955.3781800994434</c:v>
                </c:pt>
                <c:pt idx="8">
                  <c:v>966.48472922654287</c:v>
                </c:pt>
                <c:pt idx="9">
                  <c:v>974.02359008829649</c:v>
                </c:pt>
                <c:pt idx="10">
                  <c:v>978.93687642826808</c:v>
                </c:pt>
                <c:pt idx="11">
                  <c:v>981.24285588869861</c:v>
                </c:pt>
                <c:pt idx="12">
                  <c:v>983.60434769885353</c:v>
                </c:pt>
                <c:pt idx="13">
                  <c:v>994.37250205510975</c:v>
                </c:pt>
                <c:pt idx="14">
                  <c:v>997.15308550232032</c:v>
                </c:pt>
                <c:pt idx="15">
                  <c:v>1000</c:v>
                </c:pt>
                <c:pt idx="16">
                  <c:v>980.50062207529288</c:v>
                </c:pt>
                <c:pt idx="17">
                  <c:v>872.64615665656027</c:v>
                </c:pt>
                <c:pt idx="18">
                  <c:v>951.9131808133003</c:v>
                </c:pt>
                <c:pt idx="19">
                  <c:v>969.79365545275823</c:v>
                </c:pt>
                <c:pt idx="20">
                  <c:v>983.75740571103256</c:v>
                </c:pt>
                <c:pt idx="21">
                  <c:v>980.68950594895523</c:v>
                </c:pt>
                <c:pt idx="22">
                  <c:v>997.16638718356421</c:v>
                </c:pt>
                <c:pt idx="23">
                  <c:v>1012.8153717775569</c:v>
                </c:pt>
                <c:pt idx="24">
                  <c:v>1022.5513156692919</c:v>
                </c:pt>
                <c:pt idx="25">
                  <c:v>1032.1577898635869</c:v>
                </c:pt>
                <c:pt idx="26">
                  <c:v>1036.8852073776447</c:v>
                </c:pt>
                <c:pt idx="27">
                  <c:v>1034.6522984861801</c:v>
                </c:pt>
                <c:pt idx="28">
                  <c:v>1040.9638575585029</c:v>
                </c:pt>
                <c:pt idx="29">
                  <c:v>1044.4923502031168</c:v>
                </c:pt>
                <c:pt idx="30">
                  <c:v>1041.7075102179083</c:v>
                </c:pt>
                <c:pt idx="31">
                  <c:v>1044.8325185314591</c:v>
                </c:pt>
              </c:numCache>
            </c:numRef>
          </c:val>
          <c:smooth val="0"/>
          <c:extLst>
            <c:ext xmlns:c16="http://schemas.microsoft.com/office/drawing/2014/chart" uri="{C3380CC4-5D6E-409C-BE32-E72D297353CC}">
              <c16:uniqueId val="{00000004-24C2-4E58-8AE4-14EF95C2C1C0}"/>
            </c:ext>
          </c:extLst>
        </c:ser>
        <c:ser>
          <c:idx val="3"/>
          <c:order val="3"/>
          <c:tx>
            <c:strRef>
              <c:f>'Data 1.3'!$F$4</c:f>
              <c:strCache>
                <c:ptCount val="1"/>
                <c:pt idx="0">
                  <c:v>France</c:v>
                </c:pt>
              </c:strCache>
            </c:strRef>
          </c:tx>
          <c:spPr>
            <a:ln w="19050" cap="rnd">
              <a:solidFill>
                <a:schemeClr val="bg1">
                  <a:lumMod val="50000"/>
                </a:schemeClr>
              </a:solidFill>
              <a:prstDash val="sysDash"/>
              <a:round/>
            </a:ln>
            <a:effectLst/>
          </c:spPr>
          <c:marker>
            <c:symbol val="none"/>
          </c:marker>
          <c:cat>
            <c:numRef>
              <c:f>'Data 1.3'!$B$5:$B$36</c:f>
              <c:numCache>
                <c:formatCode>mmm\-yy</c:formatCode>
                <c:ptCount val="32"/>
                <c:pt idx="0">
                  <c:v>42430</c:v>
                </c:pt>
                <c:pt idx="1">
                  <c:v>42522</c:v>
                </c:pt>
                <c:pt idx="2">
                  <c:v>42614</c:v>
                </c:pt>
                <c:pt idx="3">
                  <c:v>42705</c:v>
                </c:pt>
                <c:pt idx="4">
                  <c:v>42795</c:v>
                </c:pt>
                <c:pt idx="5">
                  <c:v>42887</c:v>
                </c:pt>
                <c:pt idx="6">
                  <c:v>42979</c:v>
                </c:pt>
                <c:pt idx="7">
                  <c:v>43070</c:v>
                </c:pt>
                <c:pt idx="8">
                  <c:v>43160</c:v>
                </c:pt>
                <c:pt idx="9">
                  <c:v>43252</c:v>
                </c:pt>
                <c:pt idx="10">
                  <c:v>43344</c:v>
                </c:pt>
                <c:pt idx="11">
                  <c:v>43435</c:v>
                </c:pt>
                <c:pt idx="12">
                  <c:v>43525</c:v>
                </c:pt>
                <c:pt idx="13">
                  <c:v>43617</c:v>
                </c:pt>
                <c:pt idx="14">
                  <c:v>43709</c:v>
                </c:pt>
                <c:pt idx="15">
                  <c:v>43800</c:v>
                </c:pt>
                <c:pt idx="16">
                  <c:v>43891</c:v>
                </c:pt>
                <c:pt idx="17">
                  <c:v>43983</c:v>
                </c:pt>
                <c:pt idx="18">
                  <c:v>44075</c:v>
                </c:pt>
                <c:pt idx="19">
                  <c:v>44166</c:v>
                </c:pt>
                <c:pt idx="20">
                  <c:v>44256</c:v>
                </c:pt>
                <c:pt idx="21">
                  <c:v>44348</c:v>
                </c:pt>
                <c:pt idx="22">
                  <c:v>44440</c:v>
                </c:pt>
                <c:pt idx="23">
                  <c:v>44531</c:v>
                </c:pt>
                <c:pt idx="24">
                  <c:v>44621</c:v>
                </c:pt>
                <c:pt idx="25">
                  <c:v>44713</c:v>
                </c:pt>
                <c:pt idx="26">
                  <c:v>44805</c:v>
                </c:pt>
                <c:pt idx="27">
                  <c:v>44896</c:v>
                </c:pt>
                <c:pt idx="28">
                  <c:v>44986</c:v>
                </c:pt>
                <c:pt idx="29">
                  <c:v>45078</c:v>
                </c:pt>
                <c:pt idx="30">
                  <c:v>45170</c:v>
                </c:pt>
                <c:pt idx="31">
                  <c:v>45261</c:v>
                </c:pt>
              </c:numCache>
            </c:numRef>
          </c:cat>
          <c:val>
            <c:numRef>
              <c:f>'Data 1.3'!$F$5:$F$36</c:f>
              <c:numCache>
                <c:formatCode>0</c:formatCode>
                <c:ptCount val="32"/>
                <c:pt idx="0">
                  <c:v>941.15449601194337</c:v>
                </c:pt>
                <c:pt idx="1">
                  <c:v>937.62309684959041</c:v>
                </c:pt>
                <c:pt idx="2">
                  <c:v>941.2899958097986</c:v>
                </c:pt>
                <c:pt idx="3">
                  <c:v>946.98510376968841</c:v>
                </c:pt>
                <c:pt idx="4">
                  <c:v>952.93011452134772</c:v>
                </c:pt>
                <c:pt idx="5">
                  <c:v>961.26849765199449</c:v>
                </c:pt>
                <c:pt idx="6">
                  <c:v>969.88679935242101</c:v>
                </c:pt>
                <c:pt idx="7">
                  <c:v>975.66526541580174</c:v>
                </c:pt>
                <c:pt idx="8">
                  <c:v>975.51655867562579</c:v>
                </c:pt>
                <c:pt idx="9">
                  <c:v>979.9148135068242</c:v>
                </c:pt>
                <c:pt idx="10">
                  <c:v>984.55645341800971</c:v>
                </c:pt>
                <c:pt idx="11">
                  <c:v>989.92498971315956</c:v>
                </c:pt>
                <c:pt idx="12">
                  <c:v>996.76344153707987</c:v>
                </c:pt>
                <c:pt idx="13">
                  <c:v>1003.1730965322887</c:v>
                </c:pt>
                <c:pt idx="14">
                  <c:v>1004.187115272769</c:v>
                </c:pt>
                <c:pt idx="15">
                  <c:v>1000</c:v>
                </c:pt>
                <c:pt idx="16">
                  <c:v>947.02163725949799</c:v>
                </c:pt>
                <c:pt idx="17">
                  <c:v>822.50847173895534</c:v>
                </c:pt>
                <c:pt idx="18">
                  <c:v>966.69414968475041</c:v>
                </c:pt>
                <c:pt idx="19">
                  <c:v>960.43869002912174</c:v>
                </c:pt>
                <c:pt idx="20">
                  <c:v>960.89613048596982</c:v>
                </c:pt>
                <c:pt idx="21">
                  <c:v>969.21547503743273</c:v>
                </c:pt>
                <c:pt idx="22">
                  <c:v>998.09974397399526</c:v>
                </c:pt>
                <c:pt idx="23">
                  <c:v>1003.7147526862852</c:v>
                </c:pt>
                <c:pt idx="24">
                  <c:v>1002.4487729292788</c:v>
                </c:pt>
                <c:pt idx="25">
                  <c:v>1005.8901247575842</c:v>
                </c:pt>
                <c:pt idx="26">
                  <c:v>1011.6890015500222</c:v>
                </c:pt>
                <c:pt idx="27">
                  <c:v>1011.2229851565997</c:v>
                </c:pt>
                <c:pt idx="28">
                  <c:v>1011.7152439159252</c:v>
                </c:pt>
                <c:pt idx="29">
                  <c:v>1018.0873363089637</c:v>
                </c:pt>
                <c:pt idx="30">
                  <c:v>1017.9698459778967</c:v>
                </c:pt>
                <c:pt idx="31">
                  <c:v>1018.5036122702555</c:v>
                </c:pt>
              </c:numCache>
            </c:numRef>
          </c:val>
          <c:smooth val="0"/>
          <c:extLst>
            <c:ext xmlns:c16="http://schemas.microsoft.com/office/drawing/2014/chart" uri="{C3380CC4-5D6E-409C-BE32-E72D297353CC}">
              <c16:uniqueId val="{00000005-24C2-4E58-8AE4-14EF95C2C1C0}"/>
            </c:ext>
          </c:extLst>
        </c:ser>
        <c:ser>
          <c:idx val="4"/>
          <c:order val="4"/>
          <c:tx>
            <c:strRef>
              <c:f>'Data 1.3'!$G$4</c:f>
              <c:strCache>
                <c:ptCount val="1"/>
                <c:pt idx="0">
                  <c:v>Germany</c:v>
                </c:pt>
              </c:strCache>
            </c:strRef>
          </c:tx>
          <c:spPr>
            <a:ln w="19050" cap="rnd">
              <a:solidFill>
                <a:schemeClr val="bg1">
                  <a:lumMod val="50000"/>
                </a:schemeClr>
              </a:solidFill>
              <a:prstDash val="sysDash"/>
              <a:round/>
            </a:ln>
            <a:effectLst/>
          </c:spPr>
          <c:marker>
            <c:symbol val="none"/>
          </c:marker>
          <c:cat>
            <c:numRef>
              <c:f>'Data 1.3'!$B$5:$B$36</c:f>
              <c:numCache>
                <c:formatCode>mmm\-yy</c:formatCode>
                <c:ptCount val="32"/>
                <c:pt idx="0">
                  <c:v>42430</c:v>
                </c:pt>
                <c:pt idx="1">
                  <c:v>42522</c:v>
                </c:pt>
                <c:pt idx="2">
                  <c:v>42614</c:v>
                </c:pt>
                <c:pt idx="3">
                  <c:v>42705</c:v>
                </c:pt>
                <c:pt idx="4">
                  <c:v>42795</c:v>
                </c:pt>
                <c:pt idx="5">
                  <c:v>42887</c:v>
                </c:pt>
                <c:pt idx="6">
                  <c:v>42979</c:v>
                </c:pt>
                <c:pt idx="7">
                  <c:v>43070</c:v>
                </c:pt>
                <c:pt idx="8">
                  <c:v>43160</c:v>
                </c:pt>
                <c:pt idx="9">
                  <c:v>43252</c:v>
                </c:pt>
                <c:pt idx="10">
                  <c:v>43344</c:v>
                </c:pt>
                <c:pt idx="11">
                  <c:v>43435</c:v>
                </c:pt>
                <c:pt idx="12">
                  <c:v>43525</c:v>
                </c:pt>
                <c:pt idx="13">
                  <c:v>43617</c:v>
                </c:pt>
                <c:pt idx="14">
                  <c:v>43709</c:v>
                </c:pt>
                <c:pt idx="15">
                  <c:v>43800</c:v>
                </c:pt>
                <c:pt idx="16">
                  <c:v>43891</c:v>
                </c:pt>
                <c:pt idx="17">
                  <c:v>43983</c:v>
                </c:pt>
                <c:pt idx="18">
                  <c:v>44075</c:v>
                </c:pt>
                <c:pt idx="19">
                  <c:v>44166</c:v>
                </c:pt>
                <c:pt idx="20">
                  <c:v>44256</c:v>
                </c:pt>
                <c:pt idx="21">
                  <c:v>44348</c:v>
                </c:pt>
                <c:pt idx="22">
                  <c:v>44440</c:v>
                </c:pt>
                <c:pt idx="23">
                  <c:v>44531</c:v>
                </c:pt>
                <c:pt idx="24">
                  <c:v>44621</c:v>
                </c:pt>
                <c:pt idx="25">
                  <c:v>44713</c:v>
                </c:pt>
                <c:pt idx="26">
                  <c:v>44805</c:v>
                </c:pt>
                <c:pt idx="27">
                  <c:v>44896</c:v>
                </c:pt>
                <c:pt idx="28">
                  <c:v>44986</c:v>
                </c:pt>
                <c:pt idx="29">
                  <c:v>45078</c:v>
                </c:pt>
                <c:pt idx="30">
                  <c:v>45170</c:v>
                </c:pt>
                <c:pt idx="31">
                  <c:v>45261</c:v>
                </c:pt>
              </c:numCache>
            </c:numRef>
          </c:cat>
          <c:val>
            <c:numRef>
              <c:f>'Data 1.3'!$G$5:$G$36</c:f>
              <c:numCache>
                <c:formatCode>0</c:formatCode>
                <c:ptCount val="32"/>
                <c:pt idx="0">
                  <c:v>943.6760410145373</c:v>
                </c:pt>
                <c:pt idx="1">
                  <c:v>948.23220371159539</c:v>
                </c:pt>
                <c:pt idx="2">
                  <c:v>950.09179799520552</c:v>
                </c:pt>
                <c:pt idx="3">
                  <c:v>953.71809595342029</c:v>
                </c:pt>
                <c:pt idx="4">
                  <c:v>965.15497258130335</c:v>
                </c:pt>
                <c:pt idx="5">
                  <c:v>974.08120949817328</c:v>
                </c:pt>
                <c:pt idx="6">
                  <c:v>980.21808571554357</c:v>
                </c:pt>
                <c:pt idx="7">
                  <c:v>989.51630294098516</c:v>
                </c:pt>
                <c:pt idx="8">
                  <c:v>983.5422741130418</c:v>
                </c:pt>
                <c:pt idx="9">
                  <c:v>991.53853567775343</c:v>
                </c:pt>
                <c:pt idx="10">
                  <c:v>982.33350403017891</c:v>
                </c:pt>
                <c:pt idx="11">
                  <c:v>990.79468567393803</c:v>
                </c:pt>
                <c:pt idx="12">
                  <c:v>997.58249670538339</c:v>
                </c:pt>
                <c:pt idx="13">
                  <c:v>997.21057784866935</c:v>
                </c:pt>
                <c:pt idx="14">
                  <c:v>997.02457540401588</c:v>
                </c:pt>
                <c:pt idx="15">
                  <c:v>1000</c:v>
                </c:pt>
                <c:pt idx="16">
                  <c:v>982.33284035024963</c:v>
                </c:pt>
                <c:pt idx="17">
                  <c:v>891.77032220506317</c:v>
                </c:pt>
                <c:pt idx="18">
                  <c:v>971.26815296722054</c:v>
                </c:pt>
                <c:pt idx="19">
                  <c:v>978.89250796557917</c:v>
                </c:pt>
                <c:pt idx="20">
                  <c:v>966.43388380012209</c:v>
                </c:pt>
                <c:pt idx="21">
                  <c:v>988.00531268407758</c:v>
                </c:pt>
                <c:pt idx="22">
                  <c:v>994.60687546349152</c:v>
                </c:pt>
                <c:pt idx="23">
                  <c:v>994.6998643954505</c:v>
                </c:pt>
                <c:pt idx="24">
                  <c:v>1004.6723927168233</c:v>
                </c:pt>
                <c:pt idx="25">
                  <c:v>1003.3706091212659</c:v>
                </c:pt>
                <c:pt idx="26">
                  <c:v>1006.9969316602159</c:v>
                </c:pt>
                <c:pt idx="27">
                  <c:v>1002.9057750747983</c:v>
                </c:pt>
                <c:pt idx="28">
                  <c:v>1003.9518206719231</c:v>
                </c:pt>
                <c:pt idx="29">
                  <c:v>1004.2307260159429</c:v>
                </c:pt>
                <c:pt idx="30">
                  <c:v>1004.1377247936227</c:v>
                </c:pt>
                <c:pt idx="31">
                  <c:v>1001.2552768392102</c:v>
                </c:pt>
              </c:numCache>
            </c:numRef>
          </c:val>
          <c:smooth val="0"/>
          <c:extLst>
            <c:ext xmlns:c16="http://schemas.microsoft.com/office/drawing/2014/chart" uri="{C3380CC4-5D6E-409C-BE32-E72D297353CC}">
              <c16:uniqueId val="{00000006-24C2-4E58-8AE4-14EF95C2C1C0}"/>
            </c:ext>
          </c:extLst>
        </c:ser>
        <c:ser>
          <c:idx val="5"/>
          <c:order val="5"/>
          <c:tx>
            <c:strRef>
              <c:f>'Data 1.3'!$H$4</c:f>
              <c:strCache>
                <c:ptCount val="1"/>
                <c:pt idx="0">
                  <c:v>Sweden</c:v>
                </c:pt>
              </c:strCache>
            </c:strRef>
          </c:tx>
          <c:spPr>
            <a:ln w="19050" cap="rnd">
              <a:solidFill>
                <a:schemeClr val="bg1">
                  <a:lumMod val="50000"/>
                </a:schemeClr>
              </a:solidFill>
              <a:prstDash val="sysDash"/>
              <a:round/>
            </a:ln>
            <a:effectLst/>
          </c:spPr>
          <c:marker>
            <c:symbol val="none"/>
          </c:marker>
          <c:cat>
            <c:numRef>
              <c:f>'Data 1.3'!$B$5:$B$36</c:f>
              <c:numCache>
                <c:formatCode>mmm\-yy</c:formatCode>
                <c:ptCount val="32"/>
                <c:pt idx="0">
                  <c:v>42430</c:v>
                </c:pt>
                <c:pt idx="1">
                  <c:v>42522</c:v>
                </c:pt>
                <c:pt idx="2">
                  <c:v>42614</c:v>
                </c:pt>
                <c:pt idx="3">
                  <c:v>42705</c:v>
                </c:pt>
                <c:pt idx="4">
                  <c:v>42795</c:v>
                </c:pt>
                <c:pt idx="5">
                  <c:v>42887</c:v>
                </c:pt>
                <c:pt idx="6">
                  <c:v>42979</c:v>
                </c:pt>
                <c:pt idx="7">
                  <c:v>43070</c:v>
                </c:pt>
                <c:pt idx="8">
                  <c:v>43160</c:v>
                </c:pt>
                <c:pt idx="9">
                  <c:v>43252</c:v>
                </c:pt>
                <c:pt idx="10">
                  <c:v>43344</c:v>
                </c:pt>
                <c:pt idx="11">
                  <c:v>43435</c:v>
                </c:pt>
                <c:pt idx="12">
                  <c:v>43525</c:v>
                </c:pt>
                <c:pt idx="13">
                  <c:v>43617</c:v>
                </c:pt>
                <c:pt idx="14">
                  <c:v>43709</c:v>
                </c:pt>
                <c:pt idx="15">
                  <c:v>43800</c:v>
                </c:pt>
                <c:pt idx="16">
                  <c:v>43891</c:v>
                </c:pt>
                <c:pt idx="17">
                  <c:v>43983</c:v>
                </c:pt>
                <c:pt idx="18">
                  <c:v>44075</c:v>
                </c:pt>
                <c:pt idx="19">
                  <c:v>44166</c:v>
                </c:pt>
                <c:pt idx="20">
                  <c:v>44256</c:v>
                </c:pt>
                <c:pt idx="21">
                  <c:v>44348</c:v>
                </c:pt>
                <c:pt idx="22">
                  <c:v>44440</c:v>
                </c:pt>
                <c:pt idx="23">
                  <c:v>44531</c:v>
                </c:pt>
                <c:pt idx="24">
                  <c:v>44621</c:v>
                </c:pt>
                <c:pt idx="25">
                  <c:v>44713</c:v>
                </c:pt>
                <c:pt idx="26">
                  <c:v>44805</c:v>
                </c:pt>
                <c:pt idx="27">
                  <c:v>44896</c:v>
                </c:pt>
                <c:pt idx="28">
                  <c:v>44986</c:v>
                </c:pt>
                <c:pt idx="29">
                  <c:v>45078</c:v>
                </c:pt>
                <c:pt idx="30">
                  <c:v>45170</c:v>
                </c:pt>
                <c:pt idx="31">
                  <c:v>45261</c:v>
                </c:pt>
              </c:numCache>
            </c:numRef>
          </c:cat>
          <c:val>
            <c:numRef>
              <c:f>'Data 1.3'!$H$5:$H$36</c:f>
              <c:numCache>
                <c:formatCode>0</c:formatCode>
                <c:ptCount val="32"/>
                <c:pt idx="0">
                  <c:v>924.76947680020783</c:v>
                </c:pt>
                <c:pt idx="1">
                  <c:v>925.22527759193758</c:v>
                </c:pt>
                <c:pt idx="2">
                  <c:v>928.06145016954838</c:v>
                </c:pt>
                <c:pt idx="3">
                  <c:v>936.35659925826008</c:v>
                </c:pt>
                <c:pt idx="4">
                  <c:v>940.0022967256142</c:v>
                </c:pt>
                <c:pt idx="5">
                  <c:v>953.51186358019788</c:v>
                </c:pt>
                <c:pt idx="6">
                  <c:v>961.69784731594223</c:v>
                </c:pt>
                <c:pt idx="7">
                  <c:v>963.95133210086431</c:v>
                </c:pt>
                <c:pt idx="8">
                  <c:v>966.42385645747243</c:v>
                </c:pt>
                <c:pt idx="9">
                  <c:v>977.86211707060249</c:v>
                </c:pt>
                <c:pt idx="10">
                  <c:v>969.44291644457746</c:v>
                </c:pt>
                <c:pt idx="11">
                  <c:v>983.04605360157359</c:v>
                </c:pt>
                <c:pt idx="12">
                  <c:v>986.51737005073687</c:v>
                </c:pt>
                <c:pt idx="13">
                  <c:v>994.38294638710522</c:v>
                </c:pt>
                <c:pt idx="14">
                  <c:v>994.74446801030467</c:v>
                </c:pt>
                <c:pt idx="15">
                  <c:v>1000</c:v>
                </c:pt>
                <c:pt idx="16">
                  <c:v>995.045027163795</c:v>
                </c:pt>
                <c:pt idx="17">
                  <c:v>915.60667581576206</c:v>
                </c:pt>
                <c:pt idx="18">
                  <c:v>983.64575417668561</c:v>
                </c:pt>
                <c:pt idx="19">
                  <c:v>988.6028536106935</c:v>
                </c:pt>
                <c:pt idx="20">
                  <c:v>999.53711054911025</c:v>
                </c:pt>
                <c:pt idx="21">
                  <c:v>1015.9112046184021</c:v>
                </c:pt>
                <c:pt idx="22">
                  <c:v>1039.5788202202964</c:v>
                </c:pt>
                <c:pt idx="23">
                  <c:v>1058.66574419582</c:v>
                </c:pt>
                <c:pt idx="24">
                  <c:v>1047.9087037394233</c:v>
                </c:pt>
                <c:pt idx="25">
                  <c:v>1058.1695380462929</c:v>
                </c:pt>
                <c:pt idx="26">
                  <c:v>1065.4850344224928</c:v>
                </c:pt>
                <c:pt idx="27">
                  <c:v>1055.2213646519774</c:v>
                </c:pt>
                <c:pt idx="28">
                  <c:v>1062.9331170819748</c:v>
                </c:pt>
                <c:pt idx="29">
                  <c:v>1055.6566083317041</c:v>
                </c:pt>
                <c:pt idx="30">
                  <c:v>1054.5805498531336</c:v>
                </c:pt>
                <c:pt idx="31">
                  <c:v>1053.9532035069503</c:v>
                </c:pt>
              </c:numCache>
            </c:numRef>
          </c:val>
          <c:smooth val="0"/>
          <c:extLst>
            <c:ext xmlns:c16="http://schemas.microsoft.com/office/drawing/2014/chart" uri="{C3380CC4-5D6E-409C-BE32-E72D297353CC}">
              <c16:uniqueId val="{00000007-24C2-4E58-8AE4-14EF95C2C1C0}"/>
            </c:ext>
          </c:extLst>
        </c:ser>
        <c:ser>
          <c:idx val="6"/>
          <c:order val="6"/>
          <c:tx>
            <c:strRef>
              <c:f>'Data 1.3'!$I$4</c:f>
              <c:strCache>
                <c:ptCount val="1"/>
                <c:pt idx="0">
                  <c:v>United Kingdom</c:v>
                </c:pt>
              </c:strCache>
            </c:strRef>
          </c:tx>
          <c:spPr>
            <a:ln w="19050" cap="rnd">
              <a:solidFill>
                <a:schemeClr val="bg1">
                  <a:lumMod val="50000"/>
                </a:schemeClr>
              </a:solidFill>
              <a:prstDash val="sysDash"/>
              <a:round/>
            </a:ln>
            <a:effectLst/>
          </c:spPr>
          <c:marker>
            <c:symbol val="none"/>
          </c:marker>
          <c:cat>
            <c:numRef>
              <c:f>'Data 1.3'!$B$5:$B$36</c:f>
              <c:numCache>
                <c:formatCode>mmm\-yy</c:formatCode>
                <c:ptCount val="32"/>
                <c:pt idx="0">
                  <c:v>42430</c:v>
                </c:pt>
                <c:pt idx="1">
                  <c:v>42522</c:v>
                </c:pt>
                <c:pt idx="2">
                  <c:v>42614</c:v>
                </c:pt>
                <c:pt idx="3">
                  <c:v>42705</c:v>
                </c:pt>
                <c:pt idx="4">
                  <c:v>42795</c:v>
                </c:pt>
                <c:pt idx="5">
                  <c:v>42887</c:v>
                </c:pt>
                <c:pt idx="6">
                  <c:v>42979</c:v>
                </c:pt>
                <c:pt idx="7">
                  <c:v>43070</c:v>
                </c:pt>
                <c:pt idx="8">
                  <c:v>43160</c:v>
                </c:pt>
                <c:pt idx="9">
                  <c:v>43252</c:v>
                </c:pt>
                <c:pt idx="10">
                  <c:v>43344</c:v>
                </c:pt>
                <c:pt idx="11">
                  <c:v>43435</c:v>
                </c:pt>
                <c:pt idx="12">
                  <c:v>43525</c:v>
                </c:pt>
                <c:pt idx="13">
                  <c:v>43617</c:v>
                </c:pt>
                <c:pt idx="14">
                  <c:v>43709</c:v>
                </c:pt>
                <c:pt idx="15">
                  <c:v>43800</c:v>
                </c:pt>
                <c:pt idx="16">
                  <c:v>43891</c:v>
                </c:pt>
                <c:pt idx="17">
                  <c:v>43983</c:v>
                </c:pt>
                <c:pt idx="18">
                  <c:v>44075</c:v>
                </c:pt>
                <c:pt idx="19">
                  <c:v>44166</c:v>
                </c:pt>
                <c:pt idx="20">
                  <c:v>44256</c:v>
                </c:pt>
                <c:pt idx="21">
                  <c:v>44348</c:v>
                </c:pt>
                <c:pt idx="22">
                  <c:v>44440</c:v>
                </c:pt>
                <c:pt idx="23">
                  <c:v>44531</c:v>
                </c:pt>
                <c:pt idx="24">
                  <c:v>44621</c:v>
                </c:pt>
                <c:pt idx="25">
                  <c:v>44713</c:v>
                </c:pt>
                <c:pt idx="26">
                  <c:v>44805</c:v>
                </c:pt>
                <c:pt idx="27">
                  <c:v>44896</c:v>
                </c:pt>
                <c:pt idx="28">
                  <c:v>44986</c:v>
                </c:pt>
                <c:pt idx="29">
                  <c:v>45078</c:v>
                </c:pt>
                <c:pt idx="30">
                  <c:v>45170</c:v>
                </c:pt>
                <c:pt idx="31">
                  <c:v>45261</c:v>
                </c:pt>
              </c:numCache>
            </c:numRef>
          </c:cat>
          <c:val>
            <c:numRef>
              <c:f>'Data 1.3'!$I$5:$I$36</c:f>
              <c:numCache>
                <c:formatCode>0</c:formatCode>
                <c:ptCount val="32"/>
                <c:pt idx="0">
                  <c:v>933.94441760079599</c:v>
                </c:pt>
                <c:pt idx="1">
                  <c:v>939.18100919835751</c:v>
                </c:pt>
                <c:pt idx="2">
                  <c:v>942.67920215525771</c:v>
                </c:pt>
                <c:pt idx="3">
                  <c:v>948.68782104656941</c:v>
                </c:pt>
                <c:pt idx="4">
                  <c:v>956.6826718206471</c:v>
                </c:pt>
                <c:pt idx="5">
                  <c:v>962.84106044100054</c:v>
                </c:pt>
                <c:pt idx="6">
                  <c:v>968.96022365612862</c:v>
                </c:pt>
                <c:pt idx="7">
                  <c:v>975.95839254289388</c:v>
                </c:pt>
                <c:pt idx="8">
                  <c:v>976.51289713494077</c:v>
                </c:pt>
                <c:pt idx="9">
                  <c:v>978.13896847882097</c:v>
                </c:pt>
                <c:pt idx="10">
                  <c:v>981.39289413954612</c:v>
                </c:pt>
                <c:pt idx="11">
                  <c:v>982.64632413378718</c:v>
                </c:pt>
                <c:pt idx="12">
                  <c:v>989.80139464145304</c:v>
                </c:pt>
                <c:pt idx="13">
                  <c:v>992.99469922137575</c:v>
                </c:pt>
                <c:pt idx="14">
                  <c:v>1000.2246545935625</c:v>
                </c:pt>
                <c:pt idx="15">
                  <c:v>1000</c:v>
                </c:pt>
                <c:pt idx="16">
                  <c:v>972.78470066558373</c:v>
                </c:pt>
                <c:pt idx="17">
                  <c:v>775.0904413036385</c:v>
                </c:pt>
                <c:pt idx="18">
                  <c:v>905.11374476028811</c:v>
                </c:pt>
                <c:pt idx="19">
                  <c:v>917.39486254169935</c:v>
                </c:pt>
                <c:pt idx="20">
                  <c:v>907.99859501730373</c:v>
                </c:pt>
                <c:pt idx="21">
                  <c:v>974.53558011699874</c:v>
                </c:pt>
                <c:pt idx="22">
                  <c:v>991.25451760774956</c:v>
                </c:pt>
                <c:pt idx="23">
                  <c:v>1006.3224221331133</c:v>
                </c:pt>
                <c:pt idx="24">
                  <c:v>1011.6517283248434</c:v>
                </c:pt>
                <c:pt idx="25">
                  <c:v>1012.5307339964804</c:v>
                </c:pt>
                <c:pt idx="26">
                  <c:v>1011.7390940001177</c:v>
                </c:pt>
                <c:pt idx="27">
                  <c:v>1012.7892650763737</c:v>
                </c:pt>
                <c:pt idx="28">
                  <c:v>1014.559757230401</c:v>
                </c:pt>
                <c:pt idx="29">
                  <c:v>1014.6471229056755</c:v>
                </c:pt>
                <c:pt idx="30">
                  <c:v>1013.4364842625891</c:v>
                </c:pt>
                <c:pt idx="31">
                  <c:v>1010.2788391419622</c:v>
                </c:pt>
              </c:numCache>
            </c:numRef>
          </c:val>
          <c:smooth val="0"/>
          <c:extLst>
            <c:ext xmlns:c16="http://schemas.microsoft.com/office/drawing/2014/chart" uri="{C3380CC4-5D6E-409C-BE32-E72D297353CC}">
              <c16:uniqueId val="{00000008-24C2-4E58-8AE4-14EF95C2C1C0}"/>
            </c:ext>
          </c:extLst>
        </c:ser>
        <c:ser>
          <c:idx val="7"/>
          <c:order val="7"/>
          <c:tx>
            <c:strRef>
              <c:f>'Data 1.3'!$J$4</c:f>
              <c:strCache>
                <c:ptCount val="1"/>
                <c:pt idx="0">
                  <c:v>United States</c:v>
                </c:pt>
              </c:strCache>
            </c:strRef>
          </c:tx>
          <c:spPr>
            <a:ln w="19050" cap="rnd">
              <a:solidFill>
                <a:schemeClr val="bg1">
                  <a:lumMod val="50000"/>
                </a:schemeClr>
              </a:solidFill>
              <a:prstDash val="sysDash"/>
              <a:round/>
            </a:ln>
            <a:effectLst/>
          </c:spPr>
          <c:marker>
            <c:symbol val="none"/>
          </c:marker>
          <c:cat>
            <c:numRef>
              <c:f>'Data 1.3'!$B$5:$B$36</c:f>
              <c:numCache>
                <c:formatCode>mmm\-yy</c:formatCode>
                <c:ptCount val="32"/>
                <c:pt idx="0">
                  <c:v>42430</c:v>
                </c:pt>
                <c:pt idx="1">
                  <c:v>42522</c:v>
                </c:pt>
                <c:pt idx="2">
                  <c:v>42614</c:v>
                </c:pt>
                <c:pt idx="3">
                  <c:v>42705</c:v>
                </c:pt>
                <c:pt idx="4">
                  <c:v>42795</c:v>
                </c:pt>
                <c:pt idx="5">
                  <c:v>42887</c:v>
                </c:pt>
                <c:pt idx="6">
                  <c:v>42979</c:v>
                </c:pt>
                <c:pt idx="7">
                  <c:v>43070</c:v>
                </c:pt>
                <c:pt idx="8">
                  <c:v>43160</c:v>
                </c:pt>
                <c:pt idx="9">
                  <c:v>43252</c:v>
                </c:pt>
                <c:pt idx="10">
                  <c:v>43344</c:v>
                </c:pt>
                <c:pt idx="11">
                  <c:v>43435</c:v>
                </c:pt>
                <c:pt idx="12">
                  <c:v>43525</c:v>
                </c:pt>
                <c:pt idx="13">
                  <c:v>43617</c:v>
                </c:pt>
                <c:pt idx="14">
                  <c:v>43709</c:v>
                </c:pt>
                <c:pt idx="15">
                  <c:v>43800</c:v>
                </c:pt>
                <c:pt idx="16">
                  <c:v>43891</c:v>
                </c:pt>
                <c:pt idx="17">
                  <c:v>43983</c:v>
                </c:pt>
                <c:pt idx="18">
                  <c:v>44075</c:v>
                </c:pt>
                <c:pt idx="19">
                  <c:v>44166</c:v>
                </c:pt>
                <c:pt idx="20">
                  <c:v>44256</c:v>
                </c:pt>
                <c:pt idx="21">
                  <c:v>44348</c:v>
                </c:pt>
                <c:pt idx="22">
                  <c:v>44440</c:v>
                </c:pt>
                <c:pt idx="23">
                  <c:v>44531</c:v>
                </c:pt>
                <c:pt idx="24">
                  <c:v>44621</c:v>
                </c:pt>
                <c:pt idx="25">
                  <c:v>44713</c:v>
                </c:pt>
                <c:pt idx="26">
                  <c:v>44805</c:v>
                </c:pt>
                <c:pt idx="27">
                  <c:v>44896</c:v>
                </c:pt>
                <c:pt idx="28">
                  <c:v>44986</c:v>
                </c:pt>
                <c:pt idx="29">
                  <c:v>45078</c:v>
                </c:pt>
                <c:pt idx="30">
                  <c:v>45170</c:v>
                </c:pt>
                <c:pt idx="31">
                  <c:v>45261</c:v>
                </c:pt>
              </c:numCache>
            </c:numRef>
          </c:cat>
          <c:val>
            <c:numRef>
              <c:f>'Data 1.3'!$J$5:$J$36</c:f>
              <c:numCache>
                <c:formatCode>0</c:formatCode>
                <c:ptCount val="32"/>
                <c:pt idx="0">
                  <c:v>906.95480826580467</c:v>
                </c:pt>
                <c:pt idx="1">
                  <c:v>909.86726799104656</c:v>
                </c:pt>
                <c:pt idx="2">
                  <c:v>916.32176811056308</c:v>
                </c:pt>
                <c:pt idx="3">
                  <c:v>921.40093154112094</c:v>
                </c:pt>
                <c:pt idx="4">
                  <c:v>925.88715201807179</c:v>
                </c:pt>
                <c:pt idx="5">
                  <c:v>931.07094008673914</c:v>
                </c:pt>
                <c:pt idx="6">
                  <c:v>938.41264950058917</c:v>
                </c:pt>
                <c:pt idx="7">
                  <c:v>948.98899761196174</c:v>
                </c:pt>
                <c:pt idx="8">
                  <c:v>956.70817668275743</c:v>
                </c:pt>
                <c:pt idx="9">
                  <c:v>961.78661461399997</c:v>
                </c:pt>
                <c:pt idx="10">
                  <c:v>967.78525296633757</c:v>
                </c:pt>
                <c:pt idx="11">
                  <c:v>969.15606483061879</c:v>
                </c:pt>
                <c:pt idx="12">
                  <c:v>974.41956236353928</c:v>
                </c:pt>
                <c:pt idx="13">
                  <c:v>982.50401124753034</c:v>
                </c:pt>
                <c:pt idx="14">
                  <c:v>993.62769131607865</c:v>
                </c:pt>
                <c:pt idx="15">
                  <c:v>1000</c:v>
                </c:pt>
                <c:pt idx="16">
                  <c:v>986.37136171639384</c:v>
                </c:pt>
                <c:pt idx="17">
                  <c:v>908.53658769415699</c:v>
                </c:pt>
                <c:pt idx="18">
                  <c:v>979.0319815371879</c:v>
                </c:pt>
                <c:pt idx="19">
                  <c:v>989.16714969647398</c:v>
                </c:pt>
                <c:pt idx="20">
                  <c:v>1001.8831098413601</c:v>
                </c:pt>
                <c:pt idx="21">
                  <c:v>1017.1091830648604</c:v>
                </c:pt>
                <c:pt idx="22">
                  <c:v>1025.3922469324743</c:v>
                </c:pt>
                <c:pt idx="23">
                  <c:v>1042.7908087637263</c:v>
                </c:pt>
                <c:pt idx="24">
                  <c:v>1037.601063963838</c:v>
                </c:pt>
                <c:pt idx="25">
                  <c:v>1036.1352116892451</c:v>
                </c:pt>
                <c:pt idx="26">
                  <c:v>1042.9593918941107</c:v>
                </c:pt>
                <c:pt idx="27">
                  <c:v>1049.5865990348568</c:v>
                </c:pt>
                <c:pt idx="28">
                  <c:v>1055.4262957608694</c:v>
                </c:pt>
                <c:pt idx="29">
                  <c:v>1060.8208031964737</c:v>
                </c:pt>
                <c:pt idx="30">
                  <c:v>1073.4856347317141</c:v>
                </c:pt>
                <c:pt idx="31">
                  <c:v>1082.1805149212298</c:v>
                </c:pt>
              </c:numCache>
            </c:numRef>
          </c:val>
          <c:smooth val="0"/>
          <c:extLst>
            <c:ext xmlns:c16="http://schemas.microsoft.com/office/drawing/2014/chart" uri="{C3380CC4-5D6E-409C-BE32-E72D297353CC}">
              <c16:uniqueId val="{00000009-24C2-4E58-8AE4-14EF95C2C1C0}"/>
            </c:ext>
          </c:extLst>
        </c:ser>
        <c:ser>
          <c:idx val="10"/>
          <c:order val="10"/>
          <c:tx>
            <c:strRef>
              <c:f>'Data 1.3'!#REF!</c:f>
              <c:strCache>
                <c:ptCount val="1"/>
                <c:pt idx="0">
                  <c:v>#REF!</c:v>
                </c:pt>
              </c:strCache>
            </c:strRef>
          </c:tx>
          <c:spPr>
            <a:ln w="28575" cap="rnd">
              <a:solidFill>
                <a:schemeClr val="accent5">
                  <a:lumMod val="60000"/>
                </a:schemeClr>
              </a:solidFill>
              <a:round/>
            </a:ln>
            <a:effectLst/>
          </c:spPr>
          <c:marker>
            <c:symbol val="none"/>
          </c:marker>
          <c:val>
            <c:numRef>
              <c:f>'Data 1.3'!#REF!</c:f>
              <c:numCache>
                <c:formatCode>General</c:formatCode>
                <c:ptCount val="1"/>
                <c:pt idx="0">
                  <c:v>1</c:v>
                </c:pt>
              </c:numCache>
            </c:numRef>
          </c:val>
          <c:smooth val="0"/>
          <c:extLst>
            <c:ext xmlns:c16="http://schemas.microsoft.com/office/drawing/2014/chart" uri="{C3380CC4-5D6E-409C-BE32-E72D297353CC}">
              <c16:uniqueId val="{0000000A-24C2-4E58-8AE4-14EF95C2C1C0}"/>
            </c:ext>
          </c:extLst>
        </c:ser>
        <c:dLbls>
          <c:showLegendKey val="0"/>
          <c:showVal val="0"/>
          <c:showCatName val="0"/>
          <c:showSerName val="0"/>
          <c:showPercent val="0"/>
          <c:showBubbleSize val="0"/>
        </c:dLbls>
        <c:marker val="1"/>
        <c:smooth val="0"/>
        <c:axId val="1225407424"/>
        <c:axId val="804326016"/>
      </c:lineChart>
      <c:dateAx>
        <c:axId val="1225407424"/>
        <c:scaling>
          <c:orientation val="minMax"/>
        </c:scaling>
        <c:delete val="0"/>
        <c:axPos val="b"/>
        <c:numFmt formatCode="mmm\-yy"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804326016"/>
        <c:crosses val="autoZero"/>
        <c:auto val="1"/>
        <c:lblOffset val="100"/>
        <c:baseTimeUnit val="months"/>
        <c:majorUnit val="12"/>
        <c:majorTimeUnit val="months"/>
      </c:dateAx>
      <c:valAx>
        <c:axId val="804326016"/>
        <c:scaling>
          <c:orientation val="minMax"/>
          <c:max val="1100"/>
          <c:min val="700"/>
        </c:scaling>
        <c:delete val="0"/>
        <c:axPos val="l"/>
        <c:majorGridlines>
          <c:spPr>
            <a:ln w="9525" cap="flat" cmpd="sng" algn="ctr">
              <a:solidFill>
                <a:schemeClr val="bg1">
                  <a:lumMod val="5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25407424"/>
        <c:crosses val="autoZero"/>
        <c:crossBetween val="between"/>
        <c:majorUnit val="100"/>
      </c:valAx>
      <c:spPr>
        <a:noFill/>
        <a:ln>
          <a:noFill/>
        </a:ln>
        <a:effectLst/>
      </c:spPr>
    </c:plotArea>
    <c:legend>
      <c:legendPos val="b"/>
      <c:legendEntry>
        <c:idx val="0"/>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ayout>
        <c:manualLayout>
          <c:xMode val="edge"/>
          <c:yMode val="edge"/>
          <c:x val="8.4169901461355306E-2"/>
          <c:y val="0.90733455374070915"/>
          <c:w val="0.83166008942125513"/>
          <c:h val="8.0094018442053633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n-US"/>
    </a:p>
  </c:txPr>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112080220741641E-2"/>
          <c:y val="9.2431768863537725E-2"/>
          <c:w val="0.8708709872804361"/>
          <c:h val="0.67839758612850554"/>
        </c:manualLayout>
      </c:layout>
      <c:barChart>
        <c:barDir val="col"/>
        <c:grouping val="stacked"/>
        <c:varyColors val="0"/>
        <c:ser>
          <c:idx val="1"/>
          <c:order val="1"/>
          <c:tx>
            <c:strRef>
              <c:f>'Data 1.4'!$D$4</c:f>
              <c:strCache>
                <c:ptCount val="1"/>
                <c:pt idx="0">
                  <c:v>Tradables </c:v>
                </c:pt>
              </c:strCache>
            </c:strRef>
          </c:tx>
          <c:spPr>
            <a:solidFill>
              <a:srgbClr val="67A854"/>
            </a:solidFill>
            <a:ln w="38100">
              <a:solidFill>
                <a:srgbClr val="67A854"/>
              </a:solidFill>
              <a:prstDash val="solid"/>
            </a:ln>
          </c:spPr>
          <c:invertIfNegative val="0"/>
          <c:cat>
            <c:numRef>
              <c:f>'Data 1.4'!$B$6:$B$86</c:f>
              <c:numCache>
                <c:formatCode>mmm\-yy</c:formatCode>
                <c:ptCount val="81"/>
                <c:pt idx="0">
                  <c:v>39600</c:v>
                </c:pt>
                <c:pt idx="1">
                  <c:v>39692</c:v>
                </c:pt>
                <c:pt idx="2">
                  <c:v>39783</c:v>
                </c:pt>
                <c:pt idx="3">
                  <c:v>39873</c:v>
                </c:pt>
                <c:pt idx="4">
                  <c:v>39965</c:v>
                </c:pt>
                <c:pt idx="5">
                  <c:v>40057</c:v>
                </c:pt>
                <c:pt idx="6">
                  <c:v>40148</c:v>
                </c:pt>
                <c:pt idx="7">
                  <c:v>40238</c:v>
                </c:pt>
                <c:pt idx="8">
                  <c:v>40330</c:v>
                </c:pt>
                <c:pt idx="9">
                  <c:v>40422</c:v>
                </c:pt>
                <c:pt idx="10">
                  <c:v>40513</c:v>
                </c:pt>
                <c:pt idx="11">
                  <c:v>40603</c:v>
                </c:pt>
                <c:pt idx="12">
                  <c:v>40695</c:v>
                </c:pt>
                <c:pt idx="13">
                  <c:v>40787</c:v>
                </c:pt>
                <c:pt idx="14">
                  <c:v>40878</c:v>
                </c:pt>
                <c:pt idx="15">
                  <c:v>40969</c:v>
                </c:pt>
                <c:pt idx="16">
                  <c:v>41061</c:v>
                </c:pt>
                <c:pt idx="17">
                  <c:v>41153</c:v>
                </c:pt>
                <c:pt idx="18">
                  <c:v>41244</c:v>
                </c:pt>
                <c:pt idx="19">
                  <c:v>41334</c:v>
                </c:pt>
                <c:pt idx="20">
                  <c:v>41426</c:v>
                </c:pt>
                <c:pt idx="21">
                  <c:v>41518</c:v>
                </c:pt>
                <c:pt idx="22">
                  <c:v>41609</c:v>
                </c:pt>
                <c:pt idx="23">
                  <c:v>41699</c:v>
                </c:pt>
                <c:pt idx="24">
                  <c:v>41791</c:v>
                </c:pt>
                <c:pt idx="25">
                  <c:v>41883</c:v>
                </c:pt>
                <c:pt idx="26">
                  <c:v>41974</c:v>
                </c:pt>
                <c:pt idx="27">
                  <c:v>42064</c:v>
                </c:pt>
                <c:pt idx="28">
                  <c:v>42156</c:v>
                </c:pt>
                <c:pt idx="29">
                  <c:v>42248</c:v>
                </c:pt>
                <c:pt idx="30">
                  <c:v>42339</c:v>
                </c:pt>
                <c:pt idx="31">
                  <c:v>42430</c:v>
                </c:pt>
                <c:pt idx="32">
                  <c:v>42522</c:v>
                </c:pt>
                <c:pt idx="33">
                  <c:v>42614</c:v>
                </c:pt>
                <c:pt idx="34">
                  <c:v>42705</c:v>
                </c:pt>
                <c:pt idx="35">
                  <c:v>42795</c:v>
                </c:pt>
                <c:pt idx="36">
                  <c:v>42887</c:v>
                </c:pt>
                <c:pt idx="37">
                  <c:v>42979</c:v>
                </c:pt>
                <c:pt idx="38">
                  <c:v>43070</c:v>
                </c:pt>
                <c:pt idx="39">
                  <c:v>43160</c:v>
                </c:pt>
                <c:pt idx="40">
                  <c:v>43252</c:v>
                </c:pt>
                <c:pt idx="41">
                  <c:v>43344</c:v>
                </c:pt>
                <c:pt idx="42">
                  <c:v>43435</c:v>
                </c:pt>
                <c:pt idx="43">
                  <c:v>43525</c:v>
                </c:pt>
                <c:pt idx="44">
                  <c:v>43617</c:v>
                </c:pt>
                <c:pt idx="45">
                  <c:v>43709</c:v>
                </c:pt>
                <c:pt idx="46">
                  <c:v>43800</c:v>
                </c:pt>
                <c:pt idx="47">
                  <c:v>43891</c:v>
                </c:pt>
                <c:pt idx="48">
                  <c:v>43983</c:v>
                </c:pt>
                <c:pt idx="49">
                  <c:v>44075</c:v>
                </c:pt>
                <c:pt idx="50">
                  <c:v>44166</c:v>
                </c:pt>
                <c:pt idx="51">
                  <c:v>44256</c:v>
                </c:pt>
                <c:pt idx="52">
                  <c:v>44348</c:v>
                </c:pt>
                <c:pt idx="53">
                  <c:v>44440</c:v>
                </c:pt>
                <c:pt idx="54">
                  <c:v>44531</c:v>
                </c:pt>
                <c:pt idx="55">
                  <c:v>44621</c:v>
                </c:pt>
                <c:pt idx="56">
                  <c:v>44713</c:v>
                </c:pt>
                <c:pt idx="57">
                  <c:v>44805</c:v>
                </c:pt>
                <c:pt idx="58">
                  <c:v>44896</c:v>
                </c:pt>
                <c:pt idx="59">
                  <c:v>44986</c:v>
                </c:pt>
                <c:pt idx="60">
                  <c:v>45078</c:v>
                </c:pt>
                <c:pt idx="61">
                  <c:v>45170</c:v>
                </c:pt>
                <c:pt idx="62">
                  <c:v>45261</c:v>
                </c:pt>
                <c:pt idx="63">
                  <c:v>45352</c:v>
                </c:pt>
                <c:pt idx="64">
                  <c:v>45444</c:v>
                </c:pt>
                <c:pt idx="65">
                  <c:v>45536</c:v>
                </c:pt>
                <c:pt idx="66">
                  <c:v>45627</c:v>
                </c:pt>
                <c:pt idx="67">
                  <c:v>45717</c:v>
                </c:pt>
                <c:pt idx="68">
                  <c:v>45809</c:v>
                </c:pt>
                <c:pt idx="69">
                  <c:v>45901</c:v>
                </c:pt>
                <c:pt idx="70">
                  <c:v>45992</c:v>
                </c:pt>
                <c:pt idx="71">
                  <c:v>46082</c:v>
                </c:pt>
                <c:pt idx="72">
                  <c:v>46174</c:v>
                </c:pt>
                <c:pt idx="73">
                  <c:v>46266</c:v>
                </c:pt>
                <c:pt idx="74">
                  <c:v>46357</c:v>
                </c:pt>
                <c:pt idx="75">
                  <c:v>46447</c:v>
                </c:pt>
                <c:pt idx="76">
                  <c:v>46539</c:v>
                </c:pt>
                <c:pt idx="77">
                  <c:v>46631</c:v>
                </c:pt>
                <c:pt idx="78">
                  <c:v>46722</c:v>
                </c:pt>
                <c:pt idx="79">
                  <c:v>46813</c:v>
                </c:pt>
                <c:pt idx="80">
                  <c:v>46905</c:v>
                </c:pt>
              </c:numCache>
            </c:numRef>
          </c:cat>
          <c:val>
            <c:numRef>
              <c:f>'Data 1.4'!$D$6:$D$86</c:f>
              <c:numCache>
                <c:formatCode>0.0</c:formatCode>
                <c:ptCount val="81"/>
                <c:pt idx="0">
                  <c:v>2.1896520000000002</c:v>
                </c:pt>
                <c:pt idx="1">
                  <c:v>2.8301720000000001</c:v>
                </c:pt>
                <c:pt idx="2">
                  <c:v>1.031223</c:v>
                </c:pt>
                <c:pt idx="3">
                  <c:v>0.71479000000000004</c:v>
                </c:pt>
                <c:pt idx="4">
                  <c:v>0.103528</c:v>
                </c:pt>
                <c:pt idx="5">
                  <c:v>-3.2661999999999997E-2</c:v>
                </c:pt>
                <c:pt idx="6">
                  <c:v>0.70344200000000001</c:v>
                </c:pt>
                <c:pt idx="7">
                  <c:v>0.86446299999999998</c:v>
                </c:pt>
                <c:pt idx="8">
                  <c:v>0.45934900000000001</c:v>
                </c:pt>
                <c:pt idx="9">
                  <c:v>0.13442999999999999</c:v>
                </c:pt>
                <c:pt idx="10">
                  <c:v>1.490551</c:v>
                </c:pt>
                <c:pt idx="11">
                  <c:v>1.6325829999999999</c:v>
                </c:pt>
                <c:pt idx="12">
                  <c:v>2.4917440000000002</c:v>
                </c:pt>
                <c:pt idx="13">
                  <c:v>2.0750839999999999</c:v>
                </c:pt>
                <c:pt idx="14">
                  <c:v>0.48763299999999998</c:v>
                </c:pt>
                <c:pt idx="15">
                  <c:v>0.122069</c:v>
                </c:pt>
                <c:pt idx="16">
                  <c:v>-0.47774299999999997</c:v>
                </c:pt>
                <c:pt idx="17">
                  <c:v>-0.53115999999999997</c:v>
                </c:pt>
                <c:pt idx="18">
                  <c:v>-0.459951</c:v>
                </c:pt>
                <c:pt idx="19">
                  <c:v>-0.466781</c:v>
                </c:pt>
                <c:pt idx="20">
                  <c:v>-0.74335099999999998</c:v>
                </c:pt>
                <c:pt idx="21">
                  <c:v>-0.21379100000000001</c:v>
                </c:pt>
                <c:pt idx="22">
                  <c:v>-0.12537400000000001</c:v>
                </c:pt>
                <c:pt idx="23">
                  <c:v>-0.23572799999999999</c:v>
                </c:pt>
                <c:pt idx="24">
                  <c:v>4.4359999999999997E-2</c:v>
                </c:pt>
                <c:pt idx="25">
                  <c:v>-0.465667</c:v>
                </c:pt>
                <c:pt idx="26">
                  <c:v>-0.57043299999999997</c:v>
                </c:pt>
                <c:pt idx="27">
                  <c:v>-1.086619</c:v>
                </c:pt>
                <c:pt idx="28">
                  <c:v>-0.78788000000000002</c:v>
                </c:pt>
                <c:pt idx="29">
                  <c:v>-0.52567799999999998</c:v>
                </c:pt>
                <c:pt idx="30">
                  <c:v>-0.96666799999999997</c:v>
                </c:pt>
                <c:pt idx="31">
                  <c:v>-0.57472699999999999</c:v>
                </c:pt>
                <c:pt idx="32">
                  <c:v>-0.667134</c:v>
                </c:pt>
                <c:pt idx="33">
                  <c:v>-0.94301800000000002</c:v>
                </c:pt>
                <c:pt idx="34">
                  <c:v>-4.7619000000000002E-2</c:v>
                </c:pt>
                <c:pt idx="35">
                  <c:v>0.69614299999999996</c:v>
                </c:pt>
                <c:pt idx="36">
                  <c:v>0.40115699999999999</c:v>
                </c:pt>
                <c:pt idx="37">
                  <c:v>0.511791</c:v>
                </c:pt>
                <c:pt idx="38">
                  <c:v>0.19902600000000001</c:v>
                </c:pt>
                <c:pt idx="39">
                  <c:v>-0.17505799999999999</c:v>
                </c:pt>
                <c:pt idx="40">
                  <c:v>0.16935</c:v>
                </c:pt>
                <c:pt idx="41">
                  <c:v>0.464862</c:v>
                </c:pt>
                <c:pt idx="42">
                  <c:v>0.39695599999999998</c:v>
                </c:pt>
                <c:pt idx="43">
                  <c:v>-0.21390300000000001</c:v>
                </c:pt>
                <c:pt idx="44">
                  <c:v>7.5090000000000004E-2</c:v>
                </c:pt>
                <c:pt idx="45">
                  <c:v>-0.30495</c:v>
                </c:pt>
                <c:pt idx="46">
                  <c:v>3.1961000000000003E-2</c:v>
                </c:pt>
                <c:pt idx="47">
                  <c:v>0.66837800000000003</c:v>
                </c:pt>
                <c:pt idx="48">
                  <c:v>-0.24675800000000001</c:v>
                </c:pt>
                <c:pt idx="49">
                  <c:v>-6.1442999999999998E-2</c:v>
                </c:pt>
                <c:pt idx="50">
                  <c:v>-0.12685099999999999</c:v>
                </c:pt>
                <c:pt idx="51">
                  <c:v>0.219587</c:v>
                </c:pt>
                <c:pt idx="52">
                  <c:v>1.5426089999999999</c:v>
                </c:pt>
                <c:pt idx="53">
                  <c:v>2.5373830000000002</c:v>
                </c:pt>
                <c:pt idx="54">
                  <c:v>3.0970499999999999</c:v>
                </c:pt>
                <c:pt idx="55">
                  <c:v>3.8161589999999999</c:v>
                </c:pt>
                <c:pt idx="56">
                  <c:v>3.9273950000000002</c:v>
                </c:pt>
                <c:pt idx="57">
                  <c:v>3.6249359999999999</c:v>
                </c:pt>
                <c:pt idx="58">
                  <c:v>3.7032259999999999</c:v>
                </c:pt>
                <c:pt idx="59">
                  <c:v>2.8623430000000001</c:v>
                </c:pt>
                <c:pt idx="60">
                  <c:v>2.3243399999999999</c:v>
                </c:pt>
                <c:pt idx="61">
                  <c:v>2.1085340000000001</c:v>
                </c:pt>
                <c:pt idx="62">
                  <c:v>1.3649169999999999</c:v>
                </c:pt>
                <c:pt idx="63">
                  <c:v>0.99288699999999996</c:v>
                </c:pt>
                <c:pt idx="64">
                  <c:v>0.60857399999999995</c:v>
                </c:pt>
                <c:pt idx="65">
                  <c:v>0.234982</c:v>
                </c:pt>
                <c:pt idx="66">
                  <c:v>0.22855900000000001</c:v>
                </c:pt>
                <c:pt idx="67">
                  <c:v>0.377274</c:v>
                </c:pt>
                <c:pt idx="68">
                  <c:v>0.39427800000000002</c:v>
                </c:pt>
                <c:pt idx="69">
                  <c:v>0.40508</c:v>
                </c:pt>
                <c:pt idx="70">
                  <c:v>0.41148499999999999</c:v>
                </c:pt>
                <c:pt idx="71">
                  <c:v>0.414273</c:v>
                </c:pt>
                <c:pt idx="72">
                  <c:v>0.41801199999999999</c:v>
                </c:pt>
                <c:pt idx="73">
                  <c:v>0.41630699999999998</c:v>
                </c:pt>
                <c:pt idx="74">
                  <c:v>0.41590500000000002</c:v>
                </c:pt>
                <c:pt idx="75">
                  <c:v>0.41674699999999998</c:v>
                </c:pt>
                <c:pt idx="76">
                  <c:v>0.41858099999999998</c:v>
                </c:pt>
                <c:pt idx="77">
                  <c:v>0.42046899999999998</c:v>
                </c:pt>
                <c:pt idx="78">
                  <c:v>0.42217100000000002</c:v>
                </c:pt>
                <c:pt idx="79">
                  <c:v>0.42349399999999998</c:v>
                </c:pt>
                <c:pt idx="80">
                  <c:v>0.42431099999999999</c:v>
                </c:pt>
              </c:numCache>
            </c:numRef>
          </c:val>
          <c:extLst>
            <c:ext xmlns:c16="http://schemas.microsoft.com/office/drawing/2014/chart" uri="{C3380CC4-5D6E-409C-BE32-E72D297353CC}">
              <c16:uniqueId val="{00000001-B1E9-42F7-ADF0-B163A8CCCFF0}"/>
            </c:ext>
          </c:extLst>
        </c:ser>
        <c:ser>
          <c:idx val="2"/>
          <c:order val="2"/>
          <c:tx>
            <c:strRef>
              <c:f>'Data 1.4'!$E$4</c:f>
              <c:strCache>
                <c:ptCount val="1"/>
                <c:pt idx="0">
                  <c:v>Non-tradables </c:v>
                </c:pt>
              </c:strCache>
            </c:strRef>
          </c:tx>
          <c:spPr>
            <a:solidFill>
              <a:srgbClr val="0083AC"/>
            </a:solidFill>
            <a:ln w="38100">
              <a:solidFill>
                <a:srgbClr val="0083AC"/>
              </a:solidFill>
              <a:prstDash val="solid"/>
            </a:ln>
          </c:spPr>
          <c:invertIfNegative val="0"/>
          <c:cat>
            <c:numRef>
              <c:f>'Data 1.4'!$B$6:$B$86</c:f>
              <c:numCache>
                <c:formatCode>mmm\-yy</c:formatCode>
                <c:ptCount val="81"/>
                <c:pt idx="0">
                  <c:v>39600</c:v>
                </c:pt>
                <c:pt idx="1">
                  <c:v>39692</c:v>
                </c:pt>
                <c:pt idx="2">
                  <c:v>39783</c:v>
                </c:pt>
                <c:pt idx="3">
                  <c:v>39873</c:v>
                </c:pt>
                <c:pt idx="4">
                  <c:v>39965</c:v>
                </c:pt>
                <c:pt idx="5">
                  <c:v>40057</c:v>
                </c:pt>
                <c:pt idx="6">
                  <c:v>40148</c:v>
                </c:pt>
                <c:pt idx="7">
                  <c:v>40238</c:v>
                </c:pt>
                <c:pt idx="8">
                  <c:v>40330</c:v>
                </c:pt>
                <c:pt idx="9">
                  <c:v>40422</c:v>
                </c:pt>
                <c:pt idx="10">
                  <c:v>40513</c:v>
                </c:pt>
                <c:pt idx="11">
                  <c:v>40603</c:v>
                </c:pt>
                <c:pt idx="12">
                  <c:v>40695</c:v>
                </c:pt>
                <c:pt idx="13">
                  <c:v>40787</c:v>
                </c:pt>
                <c:pt idx="14">
                  <c:v>40878</c:v>
                </c:pt>
                <c:pt idx="15">
                  <c:v>40969</c:v>
                </c:pt>
                <c:pt idx="16">
                  <c:v>41061</c:v>
                </c:pt>
                <c:pt idx="17">
                  <c:v>41153</c:v>
                </c:pt>
                <c:pt idx="18">
                  <c:v>41244</c:v>
                </c:pt>
                <c:pt idx="19">
                  <c:v>41334</c:v>
                </c:pt>
                <c:pt idx="20">
                  <c:v>41426</c:v>
                </c:pt>
                <c:pt idx="21">
                  <c:v>41518</c:v>
                </c:pt>
                <c:pt idx="22">
                  <c:v>41609</c:v>
                </c:pt>
                <c:pt idx="23">
                  <c:v>41699</c:v>
                </c:pt>
                <c:pt idx="24">
                  <c:v>41791</c:v>
                </c:pt>
                <c:pt idx="25">
                  <c:v>41883</c:v>
                </c:pt>
                <c:pt idx="26">
                  <c:v>41974</c:v>
                </c:pt>
                <c:pt idx="27">
                  <c:v>42064</c:v>
                </c:pt>
                <c:pt idx="28">
                  <c:v>42156</c:v>
                </c:pt>
                <c:pt idx="29">
                  <c:v>42248</c:v>
                </c:pt>
                <c:pt idx="30">
                  <c:v>42339</c:v>
                </c:pt>
                <c:pt idx="31">
                  <c:v>42430</c:v>
                </c:pt>
                <c:pt idx="32">
                  <c:v>42522</c:v>
                </c:pt>
                <c:pt idx="33">
                  <c:v>42614</c:v>
                </c:pt>
                <c:pt idx="34">
                  <c:v>42705</c:v>
                </c:pt>
                <c:pt idx="35">
                  <c:v>42795</c:v>
                </c:pt>
                <c:pt idx="36">
                  <c:v>42887</c:v>
                </c:pt>
                <c:pt idx="37">
                  <c:v>42979</c:v>
                </c:pt>
                <c:pt idx="38">
                  <c:v>43070</c:v>
                </c:pt>
                <c:pt idx="39">
                  <c:v>43160</c:v>
                </c:pt>
                <c:pt idx="40">
                  <c:v>43252</c:v>
                </c:pt>
                <c:pt idx="41">
                  <c:v>43344</c:v>
                </c:pt>
                <c:pt idx="42">
                  <c:v>43435</c:v>
                </c:pt>
                <c:pt idx="43">
                  <c:v>43525</c:v>
                </c:pt>
                <c:pt idx="44">
                  <c:v>43617</c:v>
                </c:pt>
                <c:pt idx="45">
                  <c:v>43709</c:v>
                </c:pt>
                <c:pt idx="46">
                  <c:v>43800</c:v>
                </c:pt>
                <c:pt idx="47">
                  <c:v>43891</c:v>
                </c:pt>
                <c:pt idx="48">
                  <c:v>43983</c:v>
                </c:pt>
                <c:pt idx="49">
                  <c:v>44075</c:v>
                </c:pt>
                <c:pt idx="50">
                  <c:v>44166</c:v>
                </c:pt>
                <c:pt idx="51">
                  <c:v>44256</c:v>
                </c:pt>
                <c:pt idx="52">
                  <c:v>44348</c:v>
                </c:pt>
                <c:pt idx="53">
                  <c:v>44440</c:v>
                </c:pt>
                <c:pt idx="54">
                  <c:v>44531</c:v>
                </c:pt>
                <c:pt idx="55">
                  <c:v>44621</c:v>
                </c:pt>
                <c:pt idx="56">
                  <c:v>44713</c:v>
                </c:pt>
                <c:pt idx="57">
                  <c:v>44805</c:v>
                </c:pt>
                <c:pt idx="58">
                  <c:v>44896</c:v>
                </c:pt>
                <c:pt idx="59">
                  <c:v>44986</c:v>
                </c:pt>
                <c:pt idx="60">
                  <c:v>45078</c:v>
                </c:pt>
                <c:pt idx="61">
                  <c:v>45170</c:v>
                </c:pt>
                <c:pt idx="62">
                  <c:v>45261</c:v>
                </c:pt>
                <c:pt idx="63">
                  <c:v>45352</c:v>
                </c:pt>
                <c:pt idx="64">
                  <c:v>45444</c:v>
                </c:pt>
                <c:pt idx="65">
                  <c:v>45536</c:v>
                </c:pt>
                <c:pt idx="66">
                  <c:v>45627</c:v>
                </c:pt>
                <c:pt idx="67">
                  <c:v>45717</c:v>
                </c:pt>
                <c:pt idx="68">
                  <c:v>45809</c:v>
                </c:pt>
                <c:pt idx="69">
                  <c:v>45901</c:v>
                </c:pt>
                <c:pt idx="70">
                  <c:v>45992</c:v>
                </c:pt>
                <c:pt idx="71">
                  <c:v>46082</c:v>
                </c:pt>
                <c:pt idx="72">
                  <c:v>46174</c:v>
                </c:pt>
                <c:pt idx="73">
                  <c:v>46266</c:v>
                </c:pt>
                <c:pt idx="74">
                  <c:v>46357</c:v>
                </c:pt>
                <c:pt idx="75">
                  <c:v>46447</c:v>
                </c:pt>
                <c:pt idx="76">
                  <c:v>46539</c:v>
                </c:pt>
                <c:pt idx="77">
                  <c:v>46631</c:v>
                </c:pt>
                <c:pt idx="78">
                  <c:v>46722</c:v>
                </c:pt>
                <c:pt idx="79">
                  <c:v>46813</c:v>
                </c:pt>
                <c:pt idx="80">
                  <c:v>46905</c:v>
                </c:pt>
              </c:numCache>
            </c:numRef>
          </c:cat>
          <c:val>
            <c:numRef>
              <c:f>'Data 1.4'!$E$6:$E$86</c:f>
              <c:numCache>
                <c:formatCode>0.0</c:formatCode>
                <c:ptCount val="81"/>
                <c:pt idx="0">
                  <c:v>1.861388</c:v>
                </c:pt>
                <c:pt idx="1">
                  <c:v>2.2452899999999998</c:v>
                </c:pt>
                <c:pt idx="2">
                  <c:v>2.36328</c:v>
                </c:pt>
                <c:pt idx="3">
                  <c:v>2.1001020000000001</c:v>
                </c:pt>
                <c:pt idx="4">
                  <c:v>1.845955</c:v>
                </c:pt>
                <c:pt idx="5">
                  <c:v>1.6633340000000001</c:v>
                </c:pt>
                <c:pt idx="6">
                  <c:v>1.2672030000000001</c:v>
                </c:pt>
                <c:pt idx="7">
                  <c:v>1.1249670000000001</c:v>
                </c:pt>
                <c:pt idx="8">
                  <c:v>1.2315419999999999</c:v>
                </c:pt>
                <c:pt idx="9">
                  <c:v>1.377275</c:v>
                </c:pt>
                <c:pt idx="10">
                  <c:v>2.5668639999999998</c:v>
                </c:pt>
                <c:pt idx="11">
                  <c:v>2.8509799999999998</c:v>
                </c:pt>
                <c:pt idx="12">
                  <c:v>2.8380190000000001</c:v>
                </c:pt>
                <c:pt idx="13">
                  <c:v>2.5027170000000001</c:v>
                </c:pt>
                <c:pt idx="14">
                  <c:v>1.3768279999999999</c:v>
                </c:pt>
                <c:pt idx="15">
                  <c:v>1.3657109999999999</c:v>
                </c:pt>
                <c:pt idx="16">
                  <c:v>1.314092</c:v>
                </c:pt>
                <c:pt idx="17">
                  <c:v>1.3025819999999999</c:v>
                </c:pt>
                <c:pt idx="18">
                  <c:v>1.3868549999999999</c:v>
                </c:pt>
                <c:pt idx="19">
                  <c:v>1.2862169999999999</c:v>
                </c:pt>
                <c:pt idx="20">
                  <c:v>1.3777470000000001</c:v>
                </c:pt>
                <c:pt idx="21">
                  <c:v>1.544003</c:v>
                </c:pt>
                <c:pt idx="22">
                  <c:v>1.60561</c:v>
                </c:pt>
                <c:pt idx="23">
                  <c:v>1.6137649999999999</c:v>
                </c:pt>
                <c:pt idx="24">
                  <c:v>1.489239</c:v>
                </c:pt>
                <c:pt idx="25">
                  <c:v>1.4067080000000001</c:v>
                </c:pt>
                <c:pt idx="26">
                  <c:v>1.289604</c:v>
                </c:pt>
                <c:pt idx="27">
                  <c:v>1.3168530000000001</c:v>
                </c:pt>
                <c:pt idx="28">
                  <c:v>1.163735</c:v>
                </c:pt>
                <c:pt idx="29">
                  <c:v>0.85667499999999996</c:v>
                </c:pt>
                <c:pt idx="30">
                  <c:v>0.95430800000000005</c:v>
                </c:pt>
                <c:pt idx="31">
                  <c:v>0.87171200000000004</c:v>
                </c:pt>
                <c:pt idx="32">
                  <c:v>1.025963</c:v>
                </c:pt>
                <c:pt idx="33">
                  <c:v>1.291749</c:v>
                </c:pt>
                <c:pt idx="34">
                  <c:v>1.3110630000000001</c:v>
                </c:pt>
                <c:pt idx="35">
                  <c:v>1.3565259999999999</c:v>
                </c:pt>
                <c:pt idx="36">
                  <c:v>1.3378570000000001</c:v>
                </c:pt>
                <c:pt idx="37">
                  <c:v>1.404914</c:v>
                </c:pt>
                <c:pt idx="38">
                  <c:v>1.3340780000000001</c:v>
                </c:pt>
                <c:pt idx="39">
                  <c:v>1.288735</c:v>
                </c:pt>
                <c:pt idx="40">
                  <c:v>1.344004</c:v>
                </c:pt>
                <c:pt idx="41">
                  <c:v>1.3501339999999999</c:v>
                </c:pt>
                <c:pt idx="42">
                  <c:v>1.443406</c:v>
                </c:pt>
                <c:pt idx="43">
                  <c:v>1.584627</c:v>
                </c:pt>
                <c:pt idx="44">
                  <c:v>1.5737220000000001</c:v>
                </c:pt>
                <c:pt idx="45">
                  <c:v>1.7406299999999999</c:v>
                </c:pt>
                <c:pt idx="46">
                  <c:v>1.673292</c:v>
                </c:pt>
                <c:pt idx="47">
                  <c:v>1.912512</c:v>
                </c:pt>
                <c:pt idx="48">
                  <c:v>1.7348410000000001</c:v>
                </c:pt>
                <c:pt idx="49">
                  <c:v>1.4239850000000001</c:v>
                </c:pt>
                <c:pt idx="50">
                  <c:v>1.529579</c:v>
                </c:pt>
                <c:pt idx="51">
                  <c:v>1.188728</c:v>
                </c:pt>
                <c:pt idx="52">
                  <c:v>1.8264</c:v>
                </c:pt>
                <c:pt idx="53">
                  <c:v>2.449684</c:v>
                </c:pt>
                <c:pt idx="54">
                  <c:v>2.8895590000000002</c:v>
                </c:pt>
                <c:pt idx="55">
                  <c:v>3.343127</c:v>
                </c:pt>
                <c:pt idx="56">
                  <c:v>3.4809749999999999</c:v>
                </c:pt>
                <c:pt idx="57">
                  <c:v>3.5984630000000002</c:v>
                </c:pt>
                <c:pt idx="58">
                  <c:v>3.604155</c:v>
                </c:pt>
                <c:pt idx="59">
                  <c:v>3.7553869999999998</c:v>
                </c:pt>
                <c:pt idx="60">
                  <c:v>3.6391610000000001</c:v>
                </c:pt>
                <c:pt idx="61">
                  <c:v>3.474656</c:v>
                </c:pt>
                <c:pt idx="62">
                  <c:v>3.2511999999999999</c:v>
                </c:pt>
                <c:pt idx="63">
                  <c:v>3.0077919999999998</c:v>
                </c:pt>
                <c:pt idx="64">
                  <c:v>2.7262339999999998</c:v>
                </c:pt>
                <c:pt idx="65">
                  <c:v>2.4277929999999999</c:v>
                </c:pt>
                <c:pt idx="66">
                  <c:v>2.22567</c:v>
                </c:pt>
                <c:pt idx="67">
                  <c:v>1.963757</c:v>
                </c:pt>
                <c:pt idx="68">
                  <c:v>1.802025</c:v>
                </c:pt>
                <c:pt idx="69">
                  <c:v>1.705025</c:v>
                </c:pt>
                <c:pt idx="70">
                  <c:v>1.650989</c:v>
                </c:pt>
                <c:pt idx="71">
                  <c:v>1.6169279999999999</c:v>
                </c:pt>
                <c:pt idx="72">
                  <c:v>1.5945400000000001</c:v>
                </c:pt>
                <c:pt idx="73">
                  <c:v>1.5800609999999999</c:v>
                </c:pt>
                <c:pt idx="74">
                  <c:v>1.5709820000000001</c:v>
                </c:pt>
                <c:pt idx="75">
                  <c:v>1.562681</c:v>
                </c:pt>
                <c:pt idx="76">
                  <c:v>1.5549409999999999</c:v>
                </c:pt>
                <c:pt idx="77">
                  <c:v>1.5478149999999999</c:v>
                </c:pt>
                <c:pt idx="78">
                  <c:v>1.5415000000000001</c:v>
                </c:pt>
                <c:pt idx="79">
                  <c:v>1.5392159999999999</c:v>
                </c:pt>
                <c:pt idx="80">
                  <c:v>1.539272</c:v>
                </c:pt>
              </c:numCache>
            </c:numRef>
          </c:val>
          <c:extLst>
            <c:ext xmlns:c16="http://schemas.microsoft.com/office/drawing/2014/chart" uri="{C3380CC4-5D6E-409C-BE32-E72D297353CC}">
              <c16:uniqueId val="{00000002-B1E9-42F7-ADF0-B163A8CCCFF0}"/>
            </c:ext>
          </c:extLst>
        </c:ser>
        <c:dLbls>
          <c:showLegendKey val="0"/>
          <c:showVal val="0"/>
          <c:showCatName val="0"/>
          <c:showSerName val="0"/>
          <c:showPercent val="0"/>
          <c:showBubbleSize val="0"/>
        </c:dLbls>
        <c:gapWidth val="0"/>
        <c:overlap val="100"/>
        <c:axId val="1950212815"/>
        <c:axId val="1890659359"/>
      </c:barChart>
      <c:lineChart>
        <c:grouping val="standard"/>
        <c:varyColors val="0"/>
        <c:ser>
          <c:idx val="0"/>
          <c:order val="0"/>
          <c:tx>
            <c:strRef>
              <c:f>'Data 1.4'!$C$4</c:f>
              <c:strCache>
                <c:ptCount val="1"/>
                <c:pt idx="0">
                  <c:v>Headline CPI</c:v>
                </c:pt>
              </c:strCache>
            </c:strRef>
          </c:tx>
          <c:spPr>
            <a:ln w="38100">
              <a:solidFill>
                <a:schemeClr val="tx1"/>
              </a:solidFill>
              <a:prstDash val="solid"/>
            </a:ln>
          </c:spPr>
          <c:marker>
            <c:symbol val="none"/>
          </c:marker>
          <c:cat>
            <c:numRef>
              <c:f>'Data 1.4'!$B$6:$B$86</c:f>
              <c:numCache>
                <c:formatCode>mmm\-yy</c:formatCode>
                <c:ptCount val="81"/>
                <c:pt idx="0">
                  <c:v>39600</c:v>
                </c:pt>
                <c:pt idx="1">
                  <c:v>39692</c:v>
                </c:pt>
                <c:pt idx="2">
                  <c:v>39783</c:v>
                </c:pt>
                <c:pt idx="3">
                  <c:v>39873</c:v>
                </c:pt>
                <c:pt idx="4">
                  <c:v>39965</c:v>
                </c:pt>
                <c:pt idx="5">
                  <c:v>40057</c:v>
                </c:pt>
                <c:pt idx="6">
                  <c:v>40148</c:v>
                </c:pt>
                <c:pt idx="7">
                  <c:v>40238</c:v>
                </c:pt>
                <c:pt idx="8">
                  <c:v>40330</c:v>
                </c:pt>
                <c:pt idx="9">
                  <c:v>40422</c:v>
                </c:pt>
                <c:pt idx="10">
                  <c:v>40513</c:v>
                </c:pt>
                <c:pt idx="11">
                  <c:v>40603</c:v>
                </c:pt>
                <c:pt idx="12">
                  <c:v>40695</c:v>
                </c:pt>
                <c:pt idx="13">
                  <c:v>40787</c:v>
                </c:pt>
                <c:pt idx="14">
                  <c:v>40878</c:v>
                </c:pt>
                <c:pt idx="15">
                  <c:v>40969</c:v>
                </c:pt>
                <c:pt idx="16">
                  <c:v>41061</c:v>
                </c:pt>
                <c:pt idx="17">
                  <c:v>41153</c:v>
                </c:pt>
                <c:pt idx="18">
                  <c:v>41244</c:v>
                </c:pt>
                <c:pt idx="19">
                  <c:v>41334</c:v>
                </c:pt>
                <c:pt idx="20">
                  <c:v>41426</c:v>
                </c:pt>
                <c:pt idx="21">
                  <c:v>41518</c:v>
                </c:pt>
                <c:pt idx="22">
                  <c:v>41609</c:v>
                </c:pt>
                <c:pt idx="23">
                  <c:v>41699</c:v>
                </c:pt>
                <c:pt idx="24">
                  <c:v>41791</c:v>
                </c:pt>
                <c:pt idx="25">
                  <c:v>41883</c:v>
                </c:pt>
                <c:pt idx="26">
                  <c:v>41974</c:v>
                </c:pt>
                <c:pt idx="27">
                  <c:v>42064</c:v>
                </c:pt>
                <c:pt idx="28">
                  <c:v>42156</c:v>
                </c:pt>
                <c:pt idx="29">
                  <c:v>42248</c:v>
                </c:pt>
                <c:pt idx="30">
                  <c:v>42339</c:v>
                </c:pt>
                <c:pt idx="31">
                  <c:v>42430</c:v>
                </c:pt>
                <c:pt idx="32">
                  <c:v>42522</c:v>
                </c:pt>
                <c:pt idx="33">
                  <c:v>42614</c:v>
                </c:pt>
                <c:pt idx="34">
                  <c:v>42705</c:v>
                </c:pt>
                <c:pt idx="35">
                  <c:v>42795</c:v>
                </c:pt>
                <c:pt idx="36">
                  <c:v>42887</c:v>
                </c:pt>
                <c:pt idx="37">
                  <c:v>42979</c:v>
                </c:pt>
                <c:pt idx="38">
                  <c:v>43070</c:v>
                </c:pt>
                <c:pt idx="39">
                  <c:v>43160</c:v>
                </c:pt>
                <c:pt idx="40">
                  <c:v>43252</c:v>
                </c:pt>
                <c:pt idx="41">
                  <c:v>43344</c:v>
                </c:pt>
                <c:pt idx="42">
                  <c:v>43435</c:v>
                </c:pt>
                <c:pt idx="43">
                  <c:v>43525</c:v>
                </c:pt>
                <c:pt idx="44">
                  <c:v>43617</c:v>
                </c:pt>
                <c:pt idx="45">
                  <c:v>43709</c:v>
                </c:pt>
                <c:pt idx="46">
                  <c:v>43800</c:v>
                </c:pt>
                <c:pt idx="47">
                  <c:v>43891</c:v>
                </c:pt>
                <c:pt idx="48">
                  <c:v>43983</c:v>
                </c:pt>
                <c:pt idx="49">
                  <c:v>44075</c:v>
                </c:pt>
                <c:pt idx="50">
                  <c:v>44166</c:v>
                </c:pt>
                <c:pt idx="51">
                  <c:v>44256</c:v>
                </c:pt>
                <c:pt idx="52">
                  <c:v>44348</c:v>
                </c:pt>
                <c:pt idx="53">
                  <c:v>44440</c:v>
                </c:pt>
                <c:pt idx="54">
                  <c:v>44531</c:v>
                </c:pt>
                <c:pt idx="55">
                  <c:v>44621</c:v>
                </c:pt>
                <c:pt idx="56">
                  <c:v>44713</c:v>
                </c:pt>
                <c:pt idx="57">
                  <c:v>44805</c:v>
                </c:pt>
                <c:pt idx="58">
                  <c:v>44896</c:v>
                </c:pt>
                <c:pt idx="59">
                  <c:v>44986</c:v>
                </c:pt>
                <c:pt idx="60">
                  <c:v>45078</c:v>
                </c:pt>
                <c:pt idx="61">
                  <c:v>45170</c:v>
                </c:pt>
                <c:pt idx="62">
                  <c:v>45261</c:v>
                </c:pt>
                <c:pt idx="63">
                  <c:v>45352</c:v>
                </c:pt>
                <c:pt idx="64">
                  <c:v>45444</c:v>
                </c:pt>
                <c:pt idx="65">
                  <c:v>45536</c:v>
                </c:pt>
                <c:pt idx="66">
                  <c:v>45627</c:v>
                </c:pt>
                <c:pt idx="67">
                  <c:v>45717</c:v>
                </c:pt>
                <c:pt idx="68">
                  <c:v>45809</c:v>
                </c:pt>
                <c:pt idx="69">
                  <c:v>45901</c:v>
                </c:pt>
                <c:pt idx="70">
                  <c:v>45992</c:v>
                </c:pt>
                <c:pt idx="71">
                  <c:v>46082</c:v>
                </c:pt>
                <c:pt idx="72">
                  <c:v>46174</c:v>
                </c:pt>
                <c:pt idx="73">
                  <c:v>46266</c:v>
                </c:pt>
                <c:pt idx="74">
                  <c:v>46357</c:v>
                </c:pt>
                <c:pt idx="75">
                  <c:v>46447</c:v>
                </c:pt>
                <c:pt idx="76">
                  <c:v>46539</c:v>
                </c:pt>
                <c:pt idx="77">
                  <c:v>46631</c:v>
                </c:pt>
                <c:pt idx="78">
                  <c:v>46722</c:v>
                </c:pt>
                <c:pt idx="79">
                  <c:v>46813</c:v>
                </c:pt>
                <c:pt idx="80">
                  <c:v>46905</c:v>
                </c:pt>
              </c:numCache>
            </c:numRef>
          </c:cat>
          <c:val>
            <c:numRef>
              <c:f>'Data 1.4'!$C$6:$C$86</c:f>
              <c:numCache>
                <c:formatCode>0.0</c:formatCode>
                <c:ptCount val="81"/>
                <c:pt idx="0">
                  <c:v>4.0560700000000001</c:v>
                </c:pt>
                <c:pt idx="1">
                  <c:v>5.0409470000000001</c:v>
                </c:pt>
                <c:pt idx="2">
                  <c:v>3.405017</c:v>
                </c:pt>
                <c:pt idx="3">
                  <c:v>2.9221919999999999</c:v>
                </c:pt>
                <c:pt idx="4">
                  <c:v>1.917667</c:v>
                </c:pt>
                <c:pt idx="5">
                  <c:v>1.6692940000000001</c:v>
                </c:pt>
                <c:pt idx="6">
                  <c:v>1.9878800000000001</c:v>
                </c:pt>
                <c:pt idx="7">
                  <c:v>1.9785060000000001</c:v>
                </c:pt>
                <c:pt idx="8">
                  <c:v>1.691962</c:v>
                </c:pt>
                <c:pt idx="9">
                  <c:v>1.4851430000000001</c:v>
                </c:pt>
                <c:pt idx="10">
                  <c:v>4.0394199999999998</c:v>
                </c:pt>
                <c:pt idx="11">
                  <c:v>4.4105720000000002</c:v>
                </c:pt>
                <c:pt idx="12">
                  <c:v>5.2843</c:v>
                </c:pt>
                <c:pt idx="13">
                  <c:v>4.6279060000000003</c:v>
                </c:pt>
                <c:pt idx="14">
                  <c:v>1.850563</c:v>
                </c:pt>
                <c:pt idx="15">
                  <c:v>1.5430779999999999</c:v>
                </c:pt>
                <c:pt idx="16">
                  <c:v>0.930122</c:v>
                </c:pt>
                <c:pt idx="17">
                  <c:v>0.81879299999999999</c:v>
                </c:pt>
                <c:pt idx="18">
                  <c:v>0.938411</c:v>
                </c:pt>
                <c:pt idx="19">
                  <c:v>0.862008</c:v>
                </c:pt>
                <c:pt idx="20">
                  <c:v>0.65378499999999995</c:v>
                </c:pt>
                <c:pt idx="21">
                  <c:v>1.400943</c:v>
                </c:pt>
                <c:pt idx="22">
                  <c:v>1.614492</c:v>
                </c:pt>
                <c:pt idx="23">
                  <c:v>1.5355650000000001</c:v>
                </c:pt>
                <c:pt idx="24">
                  <c:v>1.605278</c:v>
                </c:pt>
                <c:pt idx="25">
                  <c:v>1.024934</c:v>
                </c:pt>
                <c:pt idx="26">
                  <c:v>0.75000299999999998</c:v>
                </c:pt>
                <c:pt idx="27">
                  <c:v>0.24539900000000001</c:v>
                </c:pt>
                <c:pt idx="28">
                  <c:v>0.42554999999999998</c:v>
                </c:pt>
                <c:pt idx="29">
                  <c:v>0.43206299999999997</c:v>
                </c:pt>
                <c:pt idx="30">
                  <c:v>6.0664999999999997E-2</c:v>
                </c:pt>
                <c:pt idx="31">
                  <c:v>0.41733599999999998</c:v>
                </c:pt>
                <c:pt idx="32">
                  <c:v>0.428373</c:v>
                </c:pt>
                <c:pt idx="33">
                  <c:v>0.42651299999999998</c:v>
                </c:pt>
                <c:pt idx="34">
                  <c:v>1.3155490000000001</c:v>
                </c:pt>
                <c:pt idx="35">
                  <c:v>2.1605829999999999</c:v>
                </c:pt>
                <c:pt idx="36">
                  <c:v>1.7553080000000001</c:v>
                </c:pt>
                <c:pt idx="37">
                  <c:v>1.922639</c:v>
                </c:pt>
                <c:pt idx="38">
                  <c:v>1.56365</c:v>
                </c:pt>
                <c:pt idx="39">
                  <c:v>1.0916779999999999</c:v>
                </c:pt>
                <c:pt idx="40">
                  <c:v>1.532694</c:v>
                </c:pt>
                <c:pt idx="41">
                  <c:v>1.9011210000000001</c:v>
                </c:pt>
                <c:pt idx="42">
                  <c:v>1.860914</c:v>
                </c:pt>
                <c:pt idx="43">
                  <c:v>1.479635</c:v>
                </c:pt>
                <c:pt idx="44">
                  <c:v>1.7137260000000001</c:v>
                </c:pt>
                <c:pt idx="45">
                  <c:v>1.455057</c:v>
                </c:pt>
                <c:pt idx="46">
                  <c:v>1.8203260000000001</c:v>
                </c:pt>
                <c:pt idx="47">
                  <c:v>2.5461580000000001</c:v>
                </c:pt>
                <c:pt idx="48">
                  <c:v>1.490731</c:v>
                </c:pt>
                <c:pt idx="49">
                  <c:v>1.4129080000000001</c:v>
                </c:pt>
                <c:pt idx="50">
                  <c:v>1.427837</c:v>
                </c:pt>
                <c:pt idx="51">
                  <c:v>1.5262309999999999</c:v>
                </c:pt>
                <c:pt idx="52">
                  <c:v>3.371432</c:v>
                </c:pt>
                <c:pt idx="53">
                  <c:v>4.906485</c:v>
                </c:pt>
                <c:pt idx="54">
                  <c:v>5.9476779999999998</c:v>
                </c:pt>
                <c:pt idx="55">
                  <c:v>6.929119</c:v>
                </c:pt>
                <c:pt idx="56">
                  <c:v>7.3285450000000001</c:v>
                </c:pt>
                <c:pt idx="57">
                  <c:v>7.20045</c:v>
                </c:pt>
                <c:pt idx="58">
                  <c:v>7.2319509999999996</c:v>
                </c:pt>
                <c:pt idx="59">
                  <c:v>6.6504539999999999</c:v>
                </c:pt>
                <c:pt idx="60">
                  <c:v>6.0461390000000002</c:v>
                </c:pt>
                <c:pt idx="61">
                  <c:v>5.6305399999999999</c:v>
                </c:pt>
                <c:pt idx="62">
                  <c:v>4.6619799999999998</c:v>
                </c:pt>
                <c:pt idx="63">
                  <c:v>4.0139459999999998</c:v>
                </c:pt>
                <c:pt idx="64">
                  <c:v>3.42672</c:v>
                </c:pt>
                <c:pt idx="65">
                  <c:v>2.715554</c:v>
                </c:pt>
                <c:pt idx="66">
                  <c:v>2.514151</c:v>
                </c:pt>
                <c:pt idx="67">
                  <c:v>2.389024</c:v>
                </c:pt>
                <c:pt idx="68">
                  <c:v>2.2391399999999999</c:v>
                </c:pt>
                <c:pt idx="69">
                  <c:v>2.1497480000000002</c:v>
                </c:pt>
                <c:pt idx="70">
                  <c:v>2.1002960000000002</c:v>
                </c:pt>
                <c:pt idx="71">
                  <c:v>2.0679110000000001</c:v>
                </c:pt>
                <c:pt idx="72">
                  <c:v>2.048457</c:v>
                </c:pt>
                <c:pt idx="73">
                  <c:v>2.0318999999999998</c:v>
                </c:pt>
                <c:pt idx="74">
                  <c:v>2.0221610000000001</c:v>
                </c:pt>
                <c:pt idx="75">
                  <c:v>2.014421</c:v>
                </c:pt>
                <c:pt idx="76">
                  <c:v>2.0082149999999999</c:v>
                </c:pt>
                <c:pt idx="77">
                  <c:v>2.0026920000000001</c:v>
                </c:pt>
                <c:pt idx="78">
                  <c:v>1.997825</c:v>
                </c:pt>
                <c:pt idx="79">
                  <c:v>1.9967459999999999</c:v>
                </c:pt>
                <c:pt idx="80">
                  <c:v>1.99759</c:v>
                </c:pt>
              </c:numCache>
            </c:numRef>
          </c:val>
          <c:smooth val="0"/>
          <c:extLst>
            <c:ext xmlns:c16="http://schemas.microsoft.com/office/drawing/2014/chart" uri="{C3380CC4-5D6E-409C-BE32-E72D297353CC}">
              <c16:uniqueId val="{00000000-B1E9-42F7-ADF0-B163A8CCCFF0}"/>
            </c:ext>
          </c:extLst>
        </c:ser>
        <c:dLbls>
          <c:showLegendKey val="0"/>
          <c:showVal val="0"/>
          <c:showCatName val="0"/>
          <c:showSerName val="0"/>
          <c:showPercent val="0"/>
          <c:showBubbleSize val="0"/>
        </c:dLbls>
        <c:marker val="1"/>
        <c:smooth val="0"/>
        <c:axId val="1950212815"/>
        <c:axId val="1890659359"/>
      </c:lineChart>
      <c:dateAx>
        <c:axId val="1950212815"/>
        <c:scaling>
          <c:orientation val="minMax"/>
          <c:min val="39600"/>
        </c:scaling>
        <c:delete val="0"/>
        <c:axPos val="b"/>
        <c:numFmt formatCode="mmm\-yy" sourceLinked="1"/>
        <c:majorTickMark val="out"/>
        <c:minorTickMark val="none"/>
        <c:tickLblPos val="low"/>
        <c:spPr>
          <a:ln>
            <a:solidFill>
              <a:srgbClr val="0D0D0D"/>
            </a:solidFill>
            <a:prstDash val="solid"/>
          </a:ln>
        </c:spPr>
        <c:txPr>
          <a:bodyPr rot="0" vert="horz"/>
          <a:lstStyle/>
          <a:p>
            <a:pPr>
              <a:defRPr sz="1800">
                <a:latin typeface="Arial"/>
                <a:ea typeface="Arial"/>
                <a:cs typeface="Arial"/>
              </a:defRPr>
            </a:pPr>
            <a:endParaRPr lang="en-US"/>
          </a:p>
        </c:txPr>
        <c:crossAx val="1890659359"/>
        <c:crosses val="autoZero"/>
        <c:auto val="1"/>
        <c:lblOffset val="100"/>
        <c:baseTimeUnit val="months"/>
        <c:majorUnit val="36"/>
      </c:dateAx>
      <c:valAx>
        <c:axId val="1890659359"/>
        <c:scaling>
          <c:orientation val="minMax"/>
          <c:max val="8"/>
          <c:min val="-2"/>
        </c:scaling>
        <c:delete val="0"/>
        <c:axPos val="l"/>
        <c:majorGridlines>
          <c:spPr>
            <a:ln>
              <a:solidFill>
                <a:srgbClr val="7F7F7F"/>
              </a:solidFill>
              <a:prstDash val="solid"/>
            </a:ln>
          </c:spPr>
        </c:majorGridlines>
        <c:numFmt formatCode="0.0" sourceLinked="1"/>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1950212815"/>
        <c:crossesAt val="45336"/>
        <c:crossBetween val="between"/>
      </c:valAx>
    </c:plotArea>
    <c:legend>
      <c:legendPos val="b"/>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5.4686969311675141E-3"/>
          <c:y val="7.1318794847803416E-2"/>
          <c:w val="0.98436544761015254"/>
          <c:h val="0.79709241300486167"/>
        </c:manualLayout>
      </c:layout>
      <c:lineChart>
        <c:grouping val="standard"/>
        <c:varyColors val="0"/>
        <c:ser>
          <c:idx val="0"/>
          <c:order val="0"/>
          <c:tx>
            <c:strRef>
              <c:f>'Data 1.5'!$C$4</c:f>
              <c:strCache>
                <c:ptCount val="1"/>
                <c:pt idx="0">
                  <c:v>Unemployment rate</c:v>
                </c:pt>
              </c:strCache>
            </c:strRef>
          </c:tx>
          <c:spPr>
            <a:ln w="38100">
              <a:solidFill>
                <a:srgbClr val="0083AC"/>
              </a:solidFill>
              <a:prstDash val="solid"/>
            </a:ln>
          </c:spPr>
          <c:marker>
            <c:symbol val="none"/>
          </c:marker>
          <c:cat>
            <c:numRef>
              <c:f>'Data 1.5'!$B$6:$B$78</c:f>
              <c:numCache>
                <c:formatCode>mmm\-yy</c:formatCode>
                <c:ptCount val="73"/>
                <c:pt idx="0">
                  <c:v>40330</c:v>
                </c:pt>
                <c:pt idx="1">
                  <c:v>40422</c:v>
                </c:pt>
                <c:pt idx="2">
                  <c:v>40513</c:v>
                </c:pt>
                <c:pt idx="3">
                  <c:v>40603</c:v>
                </c:pt>
                <c:pt idx="4">
                  <c:v>40695</c:v>
                </c:pt>
                <c:pt idx="5">
                  <c:v>40787</c:v>
                </c:pt>
                <c:pt idx="6">
                  <c:v>40878</c:v>
                </c:pt>
                <c:pt idx="7">
                  <c:v>40969</c:v>
                </c:pt>
                <c:pt idx="8">
                  <c:v>41061</c:v>
                </c:pt>
                <c:pt idx="9">
                  <c:v>41153</c:v>
                </c:pt>
                <c:pt idx="10">
                  <c:v>41244</c:v>
                </c:pt>
                <c:pt idx="11">
                  <c:v>41334</c:v>
                </c:pt>
                <c:pt idx="12">
                  <c:v>41426</c:v>
                </c:pt>
                <c:pt idx="13">
                  <c:v>41518</c:v>
                </c:pt>
                <c:pt idx="14">
                  <c:v>41609</c:v>
                </c:pt>
                <c:pt idx="15">
                  <c:v>41699</c:v>
                </c:pt>
                <c:pt idx="16">
                  <c:v>41791</c:v>
                </c:pt>
                <c:pt idx="17">
                  <c:v>41883</c:v>
                </c:pt>
                <c:pt idx="18">
                  <c:v>41974</c:v>
                </c:pt>
                <c:pt idx="19">
                  <c:v>42064</c:v>
                </c:pt>
                <c:pt idx="20">
                  <c:v>42156</c:v>
                </c:pt>
                <c:pt idx="21">
                  <c:v>42248</c:v>
                </c:pt>
                <c:pt idx="22">
                  <c:v>42339</c:v>
                </c:pt>
                <c:pt idx="23">
                  <c:v>42430</c:v>
                </c:pt>
                <c:pt idx="24">
                  <c:v>42522</c:v>
                </c:pt>
                <c:pt idx="25">
                  <c:v>42614</c:v>
                </c:pt>
                <c:pt idx="26">
                  <c:v>42705</c:v>
                </c:pt>
                <c:pt idx="27">
                  <c:v>42795</c:v>
                </c:pt>
                <c:pt idx="28">
                  <c:v>42887</c:v>
                </c:pt>
                <c:pt idx="29">
                  <c:v>42979</c:v>
                </c:pt>
                <c:pt idx="30">
                  <c:v>43070</c:v>
                </c:pt>
                <c:pt idx="31">
                  <c:v>43160</c:v>
                </c:pt>
                <c:pt idx="32">
                  <c:v>43252</c:v>
                </c:pt>
                <c:pt idx="33">
                  <c:v>43344</c:v>
                </c:pt>
                <c:pt idx="34">
                  <c:v>43435</c:v>
                </c:pt>
                <c:pt idx="35">
                  <c:v>43525</c:v>
                </c:pt>
                <c:pt idx="36">
                  <c:v>43617</c:v>
                </c:pt>
                <c:pt idx="37">
                  <c:v>43709</c:v>
                </c:pt>
                <c:pt idx="38">
                  <c:v>43800</c:v>
                </c:pt>
                <c:pt idx="39">
                  <c:v>43891</c:v>
                </c:pt>
                <c:pt idx="40">
                  <c:v>43983</c:v>
                </c:pt>
                <c:pt idx="41">
                  <c:v>44075</c:v>
                </c:pt>
                <c:pt idx="42">
                  <c:v>44166</c:v>
                </c:pt>
                <c:pt idx="43">
                  <c:v>44256</c:v>
                </c:pt>
                <c:pt idx="44">
                  <c:v>44348</c:v>
                </c:pt>
                <c:pt idx="45">
                  <c:v>44440</c:v>
                </c:pt>
                <c:pt idx="46">
                  <c:v>44531</c:v>
                </c:pt>
                <c:pt idx="47">
                  <c:v>44621</c:v>
                </c:pt>
                <c:pt idx="48">
                  <c:v>44713</c:v>
                </c:pt>
                <c:pt idx="49">
                  <c:v>44805</c:v>
                </c:pt>
                <c:pt idx="50">
                  <c:v>44896</c:v>
                </c:pt>
                <c:pt idx="51">
                  <c:v>44986</c:v>
                </c:pt>
                <c:pt idx="52">
                  <c:v>45078</c:v>
                </c:pt>
                <c:pt idx="53">
                  <c:v>45170</c:v>
                </c:pt>
                <c:pt idx="54">
                  <c:v>45261</c:v>
                </c:pt>
                <c:pt idx="55">
                  <c:v>45352</c:v>
                </c:pt>
                <c:pt idx="56">
                  <c:v>45444</c:v>
                </c:pt>
                <c:pt idx="57">
                  <c:v>45536</c:v>
                </c:pt>
                <c:pt idx="58">
                  <c:v>45627</c:v>
                </c:pt>
                <c:pt idx="59">
                  <c:v>45717</c:v>
                </c:pt>
                <c:pt idx="60">
                  <c:v>45809</c:v>
                </c:pt>
                <c:pt idx="61">
                  <c:v>45901</c:v>
                </c:pt>
                <c:pt idx="62">
                  <c:v>45992</c:v>
                </c:pt>
                <c:pt idx="63">
                  <c:v>46082</c:v>
                </c:pt>
                <c:pt idx="64">
                  <c:v>46174</c:v>
                </c:pt>
                <c:pt idx="65">
                  <c:v>46266</c:v>
                </c:pt>
                <c:pt idx="66">
                  <c:v>46357</c:v>
                </c:pt>
                <c:pt idx="67">
                  <c:v>46447</c:v>
                </c:pt>
                <c:pt idx="68">
                  <c:v>46539</c:v>
                </c:pt>
                <c:pt idx="69">
                  <c:v>46631</c:v>
                </c:pt>
                <c:pt idx="70">
                  <c:v>46722</c:v>
                </c:pt>
                <c:pt idx="71">
                  <c:v>46813</c:v>
                </c:pt>
                <c:pt idx="72">
                  <c:v>46905</c:v>
                </c:pt>
              </c:numCache>
            </c:numRef>
          </c:cat>
          <c:val>
            <c:numRef>
              <c:f>'Data 1.5'!$C$6:$C$78</c:f>
              <c:numCache>
                <c:formatCode>0.0</c:formatCode>
                <c:ptCount val="73"/>
                <c:pt idx="0">
                  <c:v>6.6</c:v>
                </c:pt>
                <c:pt idx="1">
                  <c:v>6.1</c:v>
                </c:pt>
                <c:pt idx="2">
                  <c:v>6.2</c:v>
                </c:pt>
                <c:pt idx="3">
                  <c:v>6</c:v>
                </c:pt>
                <c:pt idx="4">
                  <c:v>6.1</c:v>
                </c:pt>
                <c:pt idx="5">
                  <c:v>6</c:v>
                </c:pt>
                <c:pt idx="6">
                  <c:v>6.1</c:v>
                </c:pt>
                <c:pt idx="7">
                  <c:v>6.4</c:v>
                </c:pt>
                <c:pt idx="8">
                  <c:v>6.4</c:v>
                </c:pt>
                <c:pt idx="9">
                  <c:v>6.7</c:v>
                </c:pt>
                <c:pt idx="10">
                  <c:v>6.3</c:v>
                </c:pt>
                <c:pt idx="11">
                  <c:v>5.8</c:v>
                </c:pt>
                <c:pt idx="12">
                  <c:v>6</c:v>
                </c:pt>
                <c:pt idx="13">
                  <c:v>5.8</c:v>
                </c:pt>
                <c:pt idx="14">
                  <c:v>5.7</c:v>
                </c:pt>
                <c:pt idx="15">
                  <c:v>5.6</c:v>
                </c:pt>
                <c:pt idx="16">
                  <c:v>5.3</c:v>
                </c:pt>
                <c:pt idx="17">
                  <c:v>5.3</c:v>
                </c:pt>
                <c:pt idx="18">
                  <c:v>5.5</c:v>
                </c:pt>
                <c:pt idx="19">
                  <c:v>5.5</c:v>
                </c:pt>
                <c:pt idx="20">
                  <c:v>5.5</c:v>
                </c:pt>
                <c:pt idx="21">
                  <c:v>5.6</c:v>
                </c:pt>
                <c:pt idx="22">
                  <c:v>5</c:v>
                </c:pt>
                <c:pt idx="23">
                  <c:v>5.3</c:v>
                </c:pt>
                <c:pt idx="24">
                  <c:v>5.0999999999999996</c:v>
                </c:pt>
                <c:pt idx="25">
                  <c:v>5</c:v>
                </c:pt>
                <c:pt idx="26">
                  <c:v>5.3</c:v>
                </c:pt>
                <c:pt idx="27">
                  <c:v>4.9000000000000004</c:v>
                </c:pt>
                <c:pt idx="28">
                  <c:v>4.9000000000000004</c:v>
                </c:pt>
                <c:pt idx="29">
                  <c:v>4.7</c:v>
                </c:pt>
                <c:pt idx="30">
                  <c:v>4.5</c:v>
                </c:pt>
                <c:pt idx="31">
                  <c:v>4.4000000000000004</c:v>
                </c:pt>
                <c:pt idx="32">
                  <c:v>4.5999999999999996</c:v>
                </c:pt>
                <c:pt idx="33">
                  <c:v>4</c:v>
                </c:pt>
                <c:pt idx="34">
                  <c:v>4.3</c:v>
                </c:pt>
                <c:pt idx="35">
                  <c:v>4.2</c:v>
                </c:pt>
                <c:pt idx="36">
                  <c:v>4.0999999999999996</c:v>
                </c:pt>
                <c:pt idx="37">
                  <c:v>4.0999999999999996</c:v>
                </c:pt>
                <c:pt idx="38">
                  <c:v>4.0999999999999996</c:v>
                </c:pt>
                <c:pt idx="39">
                  <c:v>4.2</c:v>
                </c:pt>
                <c:pt idx="40">
                  <c:v>4.0999999999999996</c:v>
                </c:pt>
                <c:pt idx="41">
                  <c:v>5.2</c:v>
                </c:pt>
                <c:pt idx="42">
                  <c:v>4.9000000000000004</c:v>
                </c:pt>
                <c:pt idx="43">
                  <c:v>4.5999999999999996</c:v>
                </c:pt>
                <c:pt idx="44">
                  <c:v>4</c:v>
                </c:pt>
                <c:pt idx="45">
                  <c:v>3.3</c:v>
                </c:pt>
                <c:pt idx="46">
                  <c:v>3.2</c:v>
                </c:pt>
                <c:pt idx="47">
                  <c:v>3.2</c:v>
                </c:pt>
                <c:pt idx="48">
                  <c:v>3.3</c:v>
                </c:pt>
                <c:pt idx="49">
                  <c:v>3.3</c:v>
                </c:pt>
                <c:pt idx="50">
                  <c:v>3.4</c:v>
                </c:pt>
                <c:pt idx="51">
                  <c:v>3.4</c:v>
                </c:pt>
                <c:pt idx="52">
                  <c:v>3.6</c:v>
                </c:pt>
                <c:pt idx="53">
                  <c:v>3.9</c:v>
                </c:pt>
                <c:pt idx="54">
                  <c:v>4</c:v>
                </c:pt>
                <c:pt idx="55">
                  <c:v>4.4427859999999999</c:v>
                </c:pt>
                <c:pt idx="56">
                  <c:v>4.9259190000000004</c:v>
                </c:pt>
                <c:pt idx="57">
                  <c:v>5.2157859999999996</c:v>
                </c:pt>
                <c:pt idx="58">
                  <c:v>5.3427959999999999</c:v>
                </c:pt>
                <c:pt idx="59">
                  <c:v>5.3375339999999998</c:v>
                </c:pt>
                <c:pt idx="60">
                  <c:v>5.227773</c:v>
                </c:pt>
                <c:pt idx="61">
                  <c:v>5.0996139999999999</c:v>
                </c:pt>
                <c:pt idx="62">
                  <c:v>4.9824339999999996</c:v>
                </c:pt>
                <c:pt idx="63">
                  <c:v>4.8764130000000003</c:v>
                </c:pt>
                <c:pt idx="64">
                  <c:v>4.7809860000000004</c:v>
                </c:pt>
                <c:pt idx="65">
                  <c:v>4.7005059999999999</c:v>
                </c:pt>
                <c:pt idx="66">
                  <c:v>4.6352140000000004</c:v>
                </c:pt>
                <c:pt idx="67">
                  <c:v>4.5817930000000002</c:v>
                </c:pt>
                <c:pt idx="68">
                  <c:v>4.5354150000000004</c:v>
                </c:pt>
                <c:pt idx="69">
                  <c:v>4.4940959999999999</c:v>
                </c:pt>
                <c:pt idx="70">
                  <c:v>4.4570100000000004</c:v>
                </c:pt>
                <c:pt idx="71">
                  <c:v>4.4235110000000004</c:v>
                </c:pt>
                <c:pt idx="72">
                  <c:v>4.3942410000000001</c:v>
                </c:pt>
              </c:numCache>
            </c:numRef>
          </c:val>
          <c:smooth val="0"/>
          <c:extLst>
            <c:ext xmlns:c16="http://schemas.microsoft.com/office/drawing/2014/chart" uri="{C3380CC4-5D6E-409C-BE32-E72D297353CC}">
              <c16:uniqueId val="{00000000-4718-425B-AC99-822F525BDE69}"/>
            </c:ext>
          </c:extLst>
        </c:ser>
        <c:dLbls>
          <c:showLegendKey val="0"/>
          <c:showVal val="0"/>
          <c:showCatName val="0"/>
          <c:showSerName val="0"/>
          <c:showPercent val="0"/>
          <c:showBubbleSize val="0"/>
        </c:dLbls>
        <c:marker val="1"/>
        <c:smooth val="0"/>
        <c:axId val="1750773984"/>
        <c:axId val="1747059296"/>
      </c:lineChart>
      <c:lineChart>
        <c:grouping val="standard"/>
        <c:varyColors val="0"/>
        <c:ser>
          <c:idx val="1"/>
          <c:order val="1"/>
          <c:tx>
            <c:strRef>
              <c:f>'Data 1.5'!$D$4</c:f>
              <c:strCache>
                <c:ptCount val="1"/>
                <c:pt idx="0">
                  <c:v>Output gap (RHS, inverted)</c:v>
                </c:pt>
              </c:strCache>
            </c:strRef>
          </c:tx>
          <c:spPr>
            <a:ln w="38100">
              <a:solidFill>
                <a:srgbClr val="3E403A"/>
              </a:solidFill>
              <a:prstDash val="solid"/>
            </a:ln>
          </c:spPr>
          <c:marker>
            <c:symbol val="none"/>
          </c:marker>
          <c:cat>
            <c:numRef>
              <c:f>'Data 1.5'!$B$6:$B$78</c:f>
              <c:numCache>
                <c:formatCode>mmm\-yy</c:formatCode>
                <c:ptCount val="73"/>
                <c:pt idx="0">
                  <c:v>40330</c:v>
                </c:pt>
                <c:pt idx="1">
                  <c:v>40422</c:v>
                </c:pt>
                <c:pt idx="2">
                  <c:v>40513</c:v>
                </c:pt>
                <c:pt idx="3">
                  <c:v>40603</c:v>
                </c:pt>
                <c:pt idx="4">
                  <c:v>40695</c:v>
                </c:pt>
                <c:pt idx="5">
                  <c:v>40787</c:v>
                </c:pt>
                <c:pt idx="6">
                  <c:v>40878</c:v>
                </c:pt>
                <c:pt idx="7">
                  <c:v>40969</c:v>
                </c:pt>
                <c:pt idx="8">
                  <c:v>41061</c:v>
                </c:pt>
                <c:pt idx="9">
                  <c:v>41153</c:v>
                </c:pt>
                <c:pt idx="10">
                  <c:v>41244</c:v>
                </c:pt>
                <c:pt idx="11">
                  <c:v>41334</c:v>
                </c:pt>
                <c:pt idx="12">
                  <c:v>41426</c:v>
                </c:pt>
                <c:pt idx="13">
                  <c:v>41518</c:v>
                </c:pt>
                <c:pt idx="14">
                  <c:v>41609</c:v>
                </c:pt>
                <c:pt idx="15">
                  <c:v>41699</c:v>
                </c:pt>
                <c:pt idx="16">
                  <c:v>41791</c:v>
                </c:pt>
                <c:pt idx="17">
                  <c:v>41883</c:v>
                </c:pt>
                <c:pt idx="18">
                  <c:v>41974</c:v>
                </c:pt>
                <c:pt idx="19">
                  <c:v>42064</c:v>
                </c:pt>
                <c:pt idx="20">
                  <c:v>42156</c:v>
                </c:pt>
                <c:pt idx="21">
                  <c:v>42248</c:v>
                </c:pt>
                <c:pt idx="22">
                  <c:v>42339</c:v>
                </c:pt>
                <c:pt idx="23">
                  <c:v>42430</c:v>
                </c:pt>
                <c:pt idx="24">
                  <c:v>42522</c:v>
                </c:pt>
                <c:pt idx="25">
                  <c:v>42614</c:v>
                </c:pt>
                <c:pt idx="26">
                  <c:v>42705</c:v>
                </c:pt>
                <c:pt idx="27">
                  <c:v>42795</c:v>
                </c:pt>
                <c:pt idx="28">
                  <c:v>42887</c:v>
                </c:pt>
                <c:pt idx="29">
                  <c:v>42979</c:v>
                </c:pt>
                <c:pt idx="30">
                  <c:v>43070</c:v>
                </c:pt>
                <c:pt idx="31">
                  <c:v>43160</c:v>
                </c:pt>
                <c:pt idx="32">
                  <c:v>43252</c:v>
                </c:pt>
                <c:pt idx="33">
                  <c:v>43344</c:v>
                </c:pt>
                <c:pt idx="34">
                  <c:v>43435</c:v>
                </c:pt>
                <c:pt idx="35">
                  <c:v>43525</c:v>
                </c:pt>
                <c:pt idx="36">
                  <c:v>43617</c:v>
                </c:pt>
                <c:pt idx="37">
                  <c:v>43709</c:v>
                </c:pt>
                <c:pt idx="38">
                  <c:v>43800</c:v>
                </c:pt>
                <c:pt idx="39">
                  <c:v>43891</c:v>
                </c:pt>
                <c:pt idx="40">
                  <c:v>43983</c:v>
                </c:pt>
                <c:pt idx="41">
                  <c:v>44075</c:v>
                </c:pt>
                <c:pt idx="42">
                  <c:v>44166</c:v>
                </c:pt>
                <c:pt idx="43">
                  <c:v>44256</c:v>
                </c:pt>
                <c:pt idx="44">
                  <c:v>44348</c:v>
                </c:pt>
                <c:pt idx="45">
                  <c:v>44440</c:v>
                </c:pt>
                <c:pt idx="46">
                  <c:v>44531</c:v>
                </c:pt>
                <c:pt idx="47">
                  <c:v>44621</c:v>
                </c:pt>
                <c:pt idx="48">
                  <c:v>44713</c:v>
                </c:pt>
                <c:pt idx="49">
                  <c:v>44805</c:v>
                </c:pt>
                <c:pt idx="50">
                  <c:v>44896</c:v>
                </c:pt>
                <c:pt idx="51">
                  <c:v>44986</c:v>
                </c:pt>
                <c:pt idx="52">
                  <c:v>45078</c:v>
                </c:pt>
                <c:pt idx="53">
                  <c:v>45170</c:v>
                </c:pt>
                <c:pt idx="54">
                  <c:v>45261</c:v>
                </c:pt>
                <c:pt idx="55">
                  <c:v>45352</c:v>
                </c:pt>
                <c:pt idx="56">
                  <c:v>45444</c:v>
                </c:pt>
                <c:pt idx="57">
                  <c:v>45536</c:v>
                </c:pt>
                <c:pt idx="58">
                  <c:v>45627</c:v>
                </c:pt>
                <c:pt idx="59">
                  <c:v>45717</c:v>
                </c:pt>
                <c:pt idx="60">
                  <c:v>45809</c:v>
                </c:pt>
                <c:pt idx="61">
                  <c:v>45901</c:v>
                </c:pt>
                <c:pt idx="62">
                  <c:v>45992</c:v>
                </c:pt>
                <c:pt idx="63">
                  <c:v>46082</c:v>
                </c:pt>
                <c:pt idx="64">
                  <c:v>46174</c:v>
                </c:pt>
                <c:pt idx="65">
                  <c:v>46266</c:v>
                </c:pt>
                <c:pt idx="66">
                  <c:v>46357</c:v>
                </c:pt>
                <c:pt idx="67">
                  <c:v>46447</c:v>
                </c:pt>
                <c:pt idx="68">
                  <c:v>46539</c:v>
                </c:pt>
                <c:pt idx="69">
                  <c:v>46631</c:v>
                </c:pt>
                <c:pt idx="70">
                  <c:v>46722</c:v>
                </c:pt>
                <c:pt idx="71">
                  <c:v>46813</c:v>
                </c:pt>
                <c:pt idx="72">
                  <c:v>46905</c:v>
                </c:pt>
              </c:numCache>
            </c:numRef>
          </c:cat>
          <c:val>
            <c:numRef>
              <c:f>'Data 1.5'!$D$6:$D$78</c:f>
              <c:numCache>
                <c:formatCode>0.0</c:formatCode>
                <c:ptCount val="73"/>
                <c:pt idx="0">
                  <c:v>-0.82987500000000003</c:v>
                </c:pt>
                <c:pt idx="1">
                  <c:v>-1.4927870000000001</c:v>
                </c:pt>
                <c:pt idx="2">
                  <c:v>-2.46915</c:v>
                </c:pt>
                <c:pt idx="3">
                  <c:v>-1.8782209999999999</c:v>
                </c:pt>
                <c:pt idx="4">
                  <c:v>-1.9409320000000001</c:v>
                </c:pt>
                <c:pt idx="5">
                  <c:v>-1.373942</c:v>
                </c:pt>
                <c:pt idx="6">
                  <c:v>-1.339016</c:v>
                </c:pt>
                <c:pt idx="7">
                  <c:v>-1.3295600000000001</c:v>
                </c:pt>
                <c:pt idx="8">
                  <c:v>-1.4225509999999999</c:v>
                </c:pt>
                <c:pt idx="9">
                  <c:v>-1.919011</c:v>
                </c:pt>
                <c:pt idx="10">
                  <c:v>-1.1573640000000001</c:v>
                </c:pt>
                <c:pt idx="11">
                  <c:v>-2.028375</c:v>
                </c:pt>
                <c:pt idx="12">
                  <c:v>-1.5625830000000001</c:v>
                </c:pt>
                <c:pt idx="13">
                  <c:v>-1.6774009999999999</c:v>
                </c:pt>
                <c:pt idx="14">
                  <c:v>-2.0838489999999998</c:v>
                </c:pt>
                <c:pt idx="15">
                  <c:v>-1.3305610000000001</c:v>
                </c:pt>
                <c:pt idx="16">
                  <c:v>-1.699916</c:v>
                </c:pt>
                <c:pt idx="17">
                  <c:v>-1.193022</c:v>
                </c:pt>
                <c:pt idx="18">
                  <c:v>-0.48063499999999998</c:v>
                </c:pt>
                <c:pt idx="19">
                  <c:v>-0.915404</c:v>
                </c:pt>
                <c:pt idx="20">
                  <c:v>-0.93484100000000003</c:v>
                </c:pt>
                <c:pt idx="21">
                  <c:v>-0.78401600000000005</c:v>
                </c:pt>
                <c:pt idx="22">
                  <c:v>-0.52479299999999995</c:v>
                </c:pt>
                <c:pt idx="23">
                  <c:v>-0.156831</c:v>
                </c:pt>
                <c:pt idx="24">
                  <c:v>-3.5341999999999998E-2</c:v>
                </c:pt>
                <c:pt idx="25">
                  <c:v>0.136494</c:v>
                </c:pt>
                <c:pt idx="26">
                  <c:v>-0.29330899999999999</c:v>
                </c:pt>
                <c:pt idx="27">
                  <c:v>-1.4241E-2</c:v>
                </c:pt>
                <c:pt idx="28">
                  <c:v>0.165238</c:v>
                </c:pt>
                <c:pt idx="29">
                  <c:v>0.19289899999999999</c:v>
                </c:pt>
                <c:pt idx="30">
                  <c:v>0.46406199999999997</c:v>
                </c:pt>
                <c:pt idx="31">
                  <c:v>0.62228099999999997</c:v>
                </c:pt>
                <c:pt idx="32">
                  <c:v>1.057857</c:v>
                </c:pt>
                <c:pt idx="33">
                  <c:v>0.574573</c:v>
                </c:pt>
                <c:pt idx="34">
                  <c:v>1.456825</c:v>
                </c:pt>
                <c:pt idx="35">
                  <c:v>1.5870379999999999</c:v>
                </c:pt>
                <c:pt idx="36">
                  <c:v>1.2814669999999999</c:v>
                </c:pt>
                <c:pt idx="37">
                  <c:v>1.5538829999999999</c:v>
                </c:pt>
                <c:pt idx="38">
                  <c:v>1.7755259999999999</c:v>
                </c:pt>
                <c:pt idx="39">
                  <c:v>0.16394700000000001</c:v>
                </c:pt>
                <c:pt idx="40">
                  <c:v>-0.77386299999999997</c:v>
                </c:pt>
                <c:pt idx="41">
                  <c:v>1.330964</c:v>
                </c:pt>
                <c:pt idx="42">
                  <c:v>0.93759899999999996</c:v>
                </c:pt>
                <c:pt idx="43">
                  <c:v>2.213225</c:v>
                </c:pt>
                <c:pt idx="44">
                  <c:v>2.8916599999999999</c:v>
                </c:pt>
                <c:pt idx="45">
                  <c:v>0.79479</c:v>
                </c:pt>
                <c:pt idx="46">
                  <c:v>3.786092</c:v>
                </c:pt>
                <c:pt idx="47">
                  <c:v>2.8032620000000001</c:v>
                </c:pt>
                <c:pt idx="48">
                  <c:v>2.6609060000000002</c:v>
                </c:pt>
                <c:pt idx="49">
                  <c:v>2.8736030000000001</c:v>
                </c:pt>
                <c:pt idx="50">
                  <c:v>1.4847360000000001</c:v>
                </c:pt>
                <c:pt idx="51">
                  <c:v>0.620919</c:v>
                </c:pt>
                <c:pt idx="52">
                  <c:v>0.60699999999999998</c:v>
                </c:pt>
                <c:pt idx="53">
                  <c:v>-0.24263799999999999</c:v>
                </c:pt>
                <c:pt idx="54">
                  <c:v>-0.83525799999999994</c:v>
                </c:pt>
                <c:pt idx="55">
                  <c:v>-1.2210589999999999</c:v>
                </c:pt>
                <c:pt idx="56">
                  <c:v>-1.595318</c:v>
                </c:pt>
                <c:pt idx="57">
                  <c:v>-1.7018439999999999</c:v>
                </c:pt>
                <c:pt idx="58">
                  <c:v>-1.710275</c:v>
                </c:pt>
                <c:pt idx="59">
                  <c:v>-1.5035320000000001</c:v>
                </c:pt>
                <c:pt idx="60">
                  <c:v>-1.2554399999999999</c:v>
                </c:pt>
                <c:pt idx="61">
                  <c:v>-1.0324759999999999</c:v>
                </c:pt>
                <c:pt idx="62">
                  <c:v>-0.844109</c:v>
                </c:pt>
                <c:pt idx="63">
                  <c:v>-0.67316399999999998</c:v>
                </c:pt>
                <c:pt idx="64">
                  <c:v>-0.529555</c:v>
                </c:pt>
                <c:pt idx="65">
                  <c:v>-0.41284799999999999</c:v>
                </c:pt>
                <c:pt idx="66">
                  <c:v>-0.32178800000000002</c:v>
                </c:pt>
                <c:pt idx="67">
                  <c:v>-0.246055</c:v>
                </c:pt>
                <c:pt idx="68">
                  <c:v>-0.180369</c:v>
                </c:pt>
                <c:pt idx="69">
                  <c:v>-0.123281</c:v>
                </c:pt>
                <c:pt idx="70">
                  <c:v>-7.3207999999999995E-2</c:v>
                </c:pt>
                <c:pt idx="71">
                  <c:v>-2.938E-2</c:v>
                </c:pt>
                <c:pt idx="72">
                  <c:v>5.8349999999999999E-3</c:v>
                </c:pt>
              </c:numCache>
            </c:numRef>
          </c:val>
          <c:smooth val="0"/>
          <c:extLst>
            <c:ext xmlns:c16="http://schemas.microsoft.com/office/drawing/2014/chart" uri="{C3380CC4-5D6E-409C-BE32-E72D297353CC}">
              <c16:uniqueId val="{00000001-4718-425B-AC99-822F525BDE69}"/>
            </c:ext>
          </c:extLst>
        </c:ser>
        <c:dLbls>
          <c:showLegendKey val="0"/>
          <c:showVal val="0"/>
          <c:showCatName val="0"/>
          <c:showSerName val="0"/>
          <c:showPercent val="0"/>
          <c:showBubbleSize val="0"/>
        </c:dLbls>
        <c:marker val="1"/>
        <c:smooth val="0"/>
        <c:axId val="1818029904"/>
        <c:axId val="1741001312"/>
      </c:lineChart>
      <c:dateAx>
        <c:axId val="1750773984"/>
        <c:scaling>
          <c:orientation val="minMax"/>
          <c:min val="40330"/>
        </c:scaling>
        <c:delete val="0"/>
        <c:axPos val="b"/>
        <c:numFmt formatCode="mmm\-yy" sourceLinked="1"/>
        <c:majorTickMark val="out"/>
        <c:minorTickMark val="none"/>
        <c:tickLblPos val="low"/>
        <c:spPr>
          <a:ln>
            <a:solidFill>
              <a:srgbClr val="0D0D0D"/>
            </a:solidFill>
            <a:prstDash val="solid"/>
          </a:ln>
        </c:spPr>
        <c:txPr>
          <a:bodyPr rot="0" vert="horz"/>
          <a:lstStyle/>
          <a:p>
            <a:pPr>
              <a:defRPr sz="1800">
                <a:latin typeface="Arial"/>
                <a:ea typeface="Arial"/>
                <a:cs typeface="Arial"/>
              </a:defRPr>
            </a:pPr>
            <a:endParaRPr lang="en-US"/>
          </a:p>
        </c:txPr>
        <c:crossAx val="1747059296"/>
        <c:crosses val="autoZero"/>
        <c:auto val="1"/>
        <c:lblOffset val="100"/>
        <c:baseTimeUnit val="months"/>
        <c:majorUnit val="24"/>
      </c:dateAx>
      <c:valAx>
        <c:axId val="1747059296"/>
        <c:scaling>
          <c:orientation val="minMax"/>
          <c:max val="7"/>
          <c:min val="2"/>
        </c:scaling>
        <c:delete val="0"/>
        <c:axPos val="l"/>
        <c:majorGridlines>
          <c:spPr>
            <a:ln>
              <a:solidFill>
                <a:srgbClr val="7F7F7F"/>
              </a:solidFill>
              <a:prstDash val="solid"/>
            </a:ln>
          </c:spPr>
        </c:majorGridlines>
        <c:numFmt formatCode="#,##0.0" sourceLinked="0"/>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1750773984"/>
        <c:crossesAt val="45336"/>
        <c:crossBetween val="between"/>
      </c:valAx>
      <c:valAx>
        <c:axId val="1741001312"/>
        <c:scaling>
          <c:orientation val="maxMin"/>
          <c:max val="5"/>
          <c:min val="-5"/>
        </c:scaling>
        <c:delete val="0"/>
        <c:axPos val="r"/>
        <c:numFmt formatCode="0.0" sourceLinked="1"/>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1800">
                <a:latin typeface="Arial"/>
                <a:ea typeface="Arial"/>
                <a:cs typeface="Arial"/>
              </a:defRPr>
            </a:pPr>
            <a:endParaRPr lang="en-US"/>
          </a:p>
        </c:txPr>
        <c:crossAx val="1818029904"/>
        <c:crosses val="max"/>
        <c:crossBetween val="between"/>
      </c:valAx>
      <c:dateAx>
        <c:axId val="1818029904"/>
        <c:scaling>
          <c:orientation val="minMax"/>
        </c:scaling>
        <c:delete val="1"/>
        <c:axPos val="t"/>
        <c:numFmt formatCode="mmm\-yy" sourceLinked="1"/>
        <c:majorTickMark val="out"/>
        <c:minorTickMark val="none"/>
        <c:tickLblPos val="nextTo"/>
        <c:crossAx val="1741001312"/>
        <c:crosses val="autoZero"/>
        <c:auto val="1"/>
        <c:lblOffset val="100"/>
        <c:baseTimeUnit val="months"/>
      </c:dateAx>
    </c:plotArea>
    <c:legend>
      <c:legendPos val="b"/>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5.4686969311675141E-3"/>
          <c:y val="7.1318794847803416E-2"/>
          <c:w val="0.98436544761015254"/>
          <c:h val="0.79709241300486167"/>
        </c:manualLayout>
      </c:layout>
      <c:lineChart>
        <c:grouping val="standard"/>
        <c:varyColors val="0"/>
        <c:ser>
          <c:idx val="0"/>
          <c:order val="0"/>
          <c:tx>
            <c:strRef>
              <c:f>'Data 1.6'!$C$4</c:f>
              <c:strCache>
                <c:ptCount val="1"/>
                <c:pt idx="0">
                  <c:v>Mortgage interest payments</c:v>
                </c:pt>
              </c:strCache>
            </c:strRef>
          </c:tx>
          <c:spPr>
            <a:ln w="38100">
              <a:solidFill>
                <a:srgbClr val="0083AC"/>
              </a:solidFill>
              <a:prstDash val="solid"/>
            </a:ln>
          </c:spPr>
          <c:marker>
            <c:symbol val="none"/>
          </c:marker>
          <c:cat>
            <c:numRef>
              <c:f>'Data 1.6'!$B$6:$B$78</c:f>
              <c:numCache>
                <c:formatCode>mmm\-yy</c:formatCode>
                <c:ptCount val="73"/>
                <c:pt idx="0">
                  <c:v>40330</c:v>
                </c:pt>
                <c:pt idx="1">
                  <c:v>40422</c:v>
                </c:pt>
                <c:pt idx="2">
                  <c:v>40513</c:v>
                </c:pt>
                <c:pt idx="3">
                  <c:v>40603</c:v>
                </c:pt>
                <c:pt idx="4">
                  <c:v>40695</c:v>
                </c:pt>
                <c:pt idx="5">
                  <c:v>40787</c:v>
                </c:pt>
                <c:pt idx="6">
                  <c:v>40878</c:v>
                </c:pt>
                <c:pt idx="7">
                  <c:v>40969</c:v>
                </c:pt>
                <c:pt idx="8">
                  <c:v>41061</c:v>
                </c:pt>
                <c:pt idx="9">
                  <c:v>41153</c:v>
                </c:pt>
                <c:pt idx="10">
                  <c:v>41244</c:v>
                </c:pt>
                <c:pt idx="11">
                  <c:v>41334</c:v>
                </c:pt>
                <c:pt idx="12">
                  <c:v>41426</c:v>
                </c:pt>
                <c:pt idx="13">
                  <c:v>41518</c:v>
                </c:pt>
                <c:pt idx="14">
                  <c:v>41609</c:v>
                </c:pt>
                <c:pt idx="15">
                  <c:v>41699</c:v>
                </c:pt>
                <c:pt idx="16">
                  <c:v>41791</c:v>
                </c:pt>
                <c:pt idx="17">
                  <c:v>41883</c:v>
                </c:pt>
                <c:pt idx="18">
                  <c:v>41974</c:v>
                </c:pt>
                <c:pt idx="19">
                  <c:v>42064</c:v>
                </c:pt>
                <c:pt idx="20">
                  <c:v>42156</c:v>
                </c:pt>
                <c:pt idx="21">
                  <c:v>42248</c:v>
                </c:pt>
                <c:pt idx="22">
                  <c:v>42339</c:v>
                </c:pt>
                <c:pt idx="23">
                  <c:v>42430</c:v>
                </c:pt>
                <c:pt idx="24">
                  <c:v>42522</c:v>
                </c:pt>
                <c:pt idx="25">
                  <c:v>42614</c:v>
                </c:pt>
                <c:pt idx="26">
                  <c:v>42705</c:v>
                </c:pt>
                <c:pt idx="27">
                  <c:v>42795</c:v>
                </c:pt>
                <c:pt idx="28">
                  <c:v>42887</c:v>
                </c:pt>
                <c:pt idx="29">
                  <c:v>42979</c:v>
                </c:pt>
                <c:pt idx="30">
                  <c:v>43070</c:v>
                </c:pt>
                <c:pt idx="31">
                  <c:v>43160</c:v>
                </c:pt>
                <c:pt idx="32">
                  <c:v>43252</c:v>
                </c:pt>
                <c:pt idx="33">
                  <c:v>43344</c:v>
                </c:pt>
                <c:pt idx="34">
                  <c:v>43435</c:v>
                </c:pt>
                <c:pt idx="35">
                  <c:v>43525</c:v>
                </c:pt>
                <c:pt idx="36">
                  <c:v>43617</c:v>
                </c:pt>
                <c:pt idx="37">
                  <c:v>43709</c:v>
                </c:pt>
                <c:pt idx="38">
                  <c:v>43800</c:v>
                </c:pt>
                <c:pt idx="39">
                  <c:v>43891</c:v>
                </c:pt>
                <c:pt idx="40">
                  <c:v>43983</c:v>
                </c:pt>
                <c:pt idx="41">
                  <c:v>44075</c:v>
                </c:pt>
                <c:pt idx="42">
                  <c:v>44166</c:v>
                </c:pt>
                <c:pt idx="43">
                  <c:v>44256</c:v>
                </c:pt>
                <c:pt idx="44">
                  <c:v>44348</c:v>
                </c:pt>
                <c:pt idx="45">
                  <c:v>44440</c:v>
                </c:pt>
                <c:pt idx="46">
                  <c:v>44531</c:v>
                </c:pt>
                <c:pt idx="47">
                  <c:v>44621</c:v>
                </c:pt>
                <c:pt idx="48">
                  <c:v>44713</c:v>
                </c:pt>
                <c:pt idx="49">
                  <c:v>44805</c:v>
                </c:pt>
                <c:pt idx="50">
                  <c:v>44896</c:v>
                </c:pt>
                <c:pt idx="51">
                  <c:v>44986</c:v>
                </c:pt>
                <c:pt idx="52">
                  <c:v>45078</c:v>
                </c:pt>
                <c:pt idx="53">
                  <c:v>45170</c:v>
                </c:pt>
                <c:pt idx="54">
                  <c:v>45261</c:v>
                </c:pt>
                <c:pt idx="55">
                  <c:v>45352</c:v>
                </c:pt>
                <c:pt idx="56">
                  <c:v>45444</c:v>
                </c:pt>
                <c:pt idx="57">
                  <c:v>45536</c:v>
                </c:pt>
                <c:pt idx="58">
                  <c:v>45627</c:v>
                </c:pt>
                <c:pt idx="59">
                  <c:v>45717</c:v>
                </c:pt>
                <c:pt idx="60">
                  <c:v>45809</c:v>
                </c:pt>
                <c:pt idx="61">
                  <c:v>45901</c:v>
                </c:pt>
                <c:pt idx="62">
                  <c:v>45992</c:v>
                </c:pt>
                <c:pt idx="63">
                  <c:v>46082</c:v>
                </c:pt>
                <c:pt idx="64">
                  <c:v>46174</c:v>
                </c:pt>
                <c:pt idx="65">
                  <c:v>46266</c:v>
                </c:pt>
                <c:pt idx="66">
                  <c:v>46357</c:v>
                </c:pt>
                <c:pt idx="67">
                  <c:v>46447</c:v>
                </c:pt>
                <c:pt idx="68">
                  <c:v>46539</c:v>
                </c:pt>
                <c:pt idx="69">
                  <c:v>46631</c:v>
                </c:pt>
                <c:pt idx="70">
                  <c:v>46722</c:v>
                </c:pt>
                <c:pt idx="71">
                  <c:v>46813</c:v>
                </c:pt>
                <c:pt idx="72">
                  <c:v>46905</c:v>
                </c:pt>
              </c:numCache>
            </c:numRef>
          </c:cat>
          <c:val>
            <c:numRef>
              <c:f>'Data 1.6'!$C$6:$C$78</c:f>
              <c:numCache>
                <c:formatCode>0.0</c:formatCode>
                <c:ptCount val="73"/>
                <c:pt idx="0">
                  <c:v>20.553000000000001</c:v>
                </c:pt>
                <c:pt idx="1">
                  <c:v>20.652000000000001</c:v>
                </c:pt>
                <c:pt idx="2">
                  <c:v>20.428999999999998</c:v>
                </c:pt>
                <c:pt idx="3">
                  <c:v>19.872</c:v>
                </c:pt>
                <c:pt idx="4">
                  <c:v>19.064</c:v>
                </c:pt>
                <c:pt idx="5">
                  <c:v>18.678999999999998</c:v>
                </c:pt>
                <c:pt idx="6">
                  <c:v>18.178999999999998</c:v>
                </c:pt>
                <c:pt idx="7">
                  <c:v>17.885000000000002</c:v>
                </c:pt>
                <c:pt idx="8">
                  <c:v>17.346</c:v>
                </c:pt>
                <c:pt idx="9">
                  <c:v>17.09</c:v>
                </c:pt>
                <c:pt idx="10">
                  <c:v>17.059999999999999</c:v>
                </c:pt>
                <c:pt idx="11">
                  <c:v>17.149000000000001</c:v>
                </c:pt>
                <c:pt idx="12">
                  <c:v>17.541</c:v>
                </c:pt>
                <c:pt idx="13">
                  <c:v>17.390999999999998</c:v>
                </c:pt>
                <c:pt idx="14">
                  <c:v>16.995000000000001</c:v>
                </c:pt>
                <c:pt idx="15">
                  <c:v>17.016999999999999</c:v>
                </c:pt>
                <c:pt idx="16">
                  <c:v>17.36</c:v>
                </c:pt>
                <c:pt idx="17">
                  <c:v>17.992000000000001</c:v>
                </c:pt>
                <c:pt idx="18">
                  <c:v>18.474</c:v>
                </c:pt>
                <c:pt idx="19">
                  <c:v>18.847000000000001</c:v>
                </c:pt>
                <c:pt idx="20">
                  <c:v>18.738</c:v>
                </c:pt>
                <c:pt idx="21">
                  <c:v>18.087</c:v>
                </c:pt>
                <c:pt idx="22">
                  <c:v>17.527000000000001</c:v>
                </c:pt>
                <c:pt idx="23">
                  <c:v>16.882000000000001</c:v>
                </c:pt>
                <c:pt idx="24">
                  <c:v>16.460999999999999</c:v>
                </c:pt>
                <c:pt idx="25">
                  <c:v>16.132999999999999</c:v>
                </c:pt>
                <c:pt idx="26">
                  <c:v>15.756</c:v>
                </c:pt>
                <c:pt idx="27">
                  <c:v>15.234</c:v>
                </c:pt>
                <c:pt idx="28">
                  <c:v>15.225</c:v>
                </c:pt>
                <c:pt idx="29">
                  <c:v>15.074</c:v>
                </c:pt>
                <c:pt idx="30">
                  <c:v>14.961</c:v>
                </c:pt>
                <c:pt idx="31">
                  <c:v>14.946999999999999</c:v>
                </c:pt>
                <c:pt idx="32">
                  <c:v>14.798</c:v>
                </c:pt>
                <c:pt idx="33">
                  <c:v>14.654999999999999</c:v>
                </c:pt>
                <c:pt idx="34">
                  <c:v>14.542999999999999</c:v>
                </c:pt>
                <c:pt idx="35">
                  <c:v>14.371</c:v>
                </c:pt>
                <c:pt idx="36">
                  <c:v>14.108000000000001</c:v>
                </c:pt>
                <c:pt idx="37">
                  <c:v>13.7</c:v>
                </c:pt>
                <c:pt idx="38">
                  <c:v>13.247</c:v>
                </c:pt>
                <c:pt idx="39">
                  <c:v>12.811999999999999</c:v>
                </c:pt>
                <c:pt idx="40">
                  <c:v>12.01</c:v>
                </c:pt>
                <c:pt idx="41">
                  <c:v>11.414999999999999</c:v>
                </c:pt>
                <c:pt idx="42">
                  <c:v>10.971</c:v>
                </c:pt>
                <c:pt idx="43">
                  <c:v>10.26</c:v>
                </c:pt>
                <c:pt idx="44">
                  <c:v>9.7347999999999999</c:v>
                </c:pt>
                <c:pt idx="45">
                  <c:v>9.3117999999999999</c:v>
                </c:pt>
                <c:pt idx="46">
                  <c:v>9.4250000000000007</c:v>
                </c:pt>
                <c:pt idx="47">
                  <c:v>10.148</c:v>
                </c:pt>
                <c:pt idx="48">
                  <c:v>11.095000000000001</c:v>
                </c:pt>
                <c:pt idx="49">
                  <c:v>12.52</c:v>
                </c:pt>
                <c:pt idx="50">
                  <c:v>13.718999999999999</c:v>
                </c:pt>
                <c:pt idx="51">
                  <c:v>14.794</c:v>
                </c:pt>
                <c:pt idx="52">
                  <c:v>15.775</c:v>
                </c:pt>
                <c:pt idx="53">
                  <c:v>16.843</c:v>
                </c:pt>
                <c:pt idx="54">
                  <c:v>18.033999999999999</c:v>
                </c:pt>
                <c:pt idx="55">
                  <c:v>18.827000000000002</c:v>
                </c:pt>
              </c:numCache>
            </c:numRef>
          </c:val>
          <c:smooth val="0"/>
          <c:extLst>
            <c:ext xmlns:c16="http://schemas.microsoft.com/office/drawing/2014/chart" uri="{C3380CC4-5D6E-409C-BE32-E72D297353CC}">
              <c16:uniqueId val="{00000000-2EC4-48E1-8586-A7521588F4BA}"/>
            </c:ext>
          </c:extLst>
        </c:ser>
        <c:dLbls>
          <c:showLegendKey val="0"/>
          <c:showVal val="0"/>
          <c:showCatName val="0"/>
          <c:showSerName val="0"/>
          <c:showPercent val="0"/>
          <c:showBubbleSize val="0"/>
        </c:dLbls>
        <c:marker val="1"/>
        <c:smooth val="0"/>
        <c:axId val="778800543"/>
        <c:axId val="778758063"/>
      </c:lineChart>
      <c:lineChart>
        <c:grouping val="standard"/>
        <c:varyColors val="0"/>
        <c:ser>
          <c:idx val="1"/>
          <c:order val="1"/>
          <c:tx>
            <c:strRef>
              <c:f>'Data 1.6'!$D$4</c:f>
              <c:strCache>
                <c:ptCount val="1"/>
                <c:pt idx="0">
                  <c:v>Average of 90-day and 5-yr rates (RHS)</c:v>
                </c:pt>
              </c:strCache>
            </c:strRef>
          </c:tx>
          <c:spPr>
            <a:ln w="38100">
              <a:solidFill>
                <a:srgbClr val="3E403A"/>
              </a:solidFill>
              <a:prstDash val="solid"/>
            </a:ln>
          </c:spPr>
          <c:marker>
            <c:symbol val="none"/>
          </c:marker>
          <c:cat>
            <c:numRef>
              <c:f>'Data 1.6'!$B$6:$B$78</c:f>
              <c:numCache>
                <c:formatCode>mmm\-yy</c:formatCode>
                <c:ptCount val="73"/>
                <c:pt idx="0">
                  <c:v>40330</c:v>
                </c:pt>
                <c:pt idx="1">
                  <c:v>40422</c:v>
                </c:pt>
                <c:pt idx="2">
                  <c:v>40513</c:v>
                </c:pt>
                <c:pt idx="3">
                  <c:v>40603</c:v>
                </c:pt>
                <c:pt idx="4">
                  <c:v>40695</c:v>
                </c:pt>
                <c:pt idx="5">
                  <c:v>40787</c:v>
                </c:pt>
                <c:pt idx="6">
                  <c:v>40878</c:v>
                </c:pt>
                <c:pt idx="7">
                  <c:v>40969</c:v>
                </c:pt>
                <c:pt idx="8">
                  <c:v>41061</c:v>
                </c:pt>
                <c:pt idx="9">
                  <c:v>41153</c:v>
                </c:pt>
                <c:pt idx="10">
                  <c:v>41244</c:v>
                </c:pt>
                <c:pt idx="11">
                  <c:v>41334</c:v>
                </c:pt>
                <c:pt idx="12">
                  <c:v>41426</c:v>
                </c:pt>
                <c:pt idx="13">
                  <c:v>41518</c:v>
                </c:pt>
                <c:pt idx="14">
                  <c:v>41609</c:v>
                </c:pt>
                <c:pt idx="15">
                  <c:v>41699</c:v>
                </c:pt>
                <c:pt idx="16">
                  <c:v>41791</c:v>
                </c:pt>
                <c:pt idx="17">
                  <c:v>41883</c:v>
                </c:pt>
                <c:pt idx="18">
                  <c:v>41974</c:v>
                </c:pt>
                <c:pt idx="19">
                  <c:v>42064</c:v>
                </c:pt>
                <c:pt idx="20">
                  <c:v>42156</c:v>
                </c:pt>
                <c:pt idx="21">
                  <c:v>42248</c:v>
                </c:pt>
                <c:pt idx="22">
                  <c:v>42339</c:v>
                </c:pt>
                <c:pt idx="23">
                  <c:v>42430</c:v>
                </c:pt>
                <c:pt idx="24">
                  <c:v>42522</c:v>
                </c:pt>
                <c:pt idx="25">
                  <c:v>42614</c:v>
                </c:pt>
                <c:pt idx="26">
                  <c:v>42705</c:v>
                </c:pt>
                <c:pt idx="27">
                  <c:v>42795</c:v>
                </c:pt>
                <c:pt idx="28">
                  <c:v>42887</c:v>
                </c:pt>
                <c:pt idx="29">
                  <c:v>42979</c:v>
                </c:pt>
                <c:pt idx="30">
                  <c:v>43070</c:v>
                </c:pt>
                <c:pt idx="31">
                  <c:v>43160</c:v>
                </c:pt>
                <c:pt idx="32">
                  <c:v>43252</c:v>
                </c:pt>
                <c:pt idx="33">
                  <c:v>43344</c:v>
                </c:pt>
                <c:pt idx="34">
                  <c:v>43435</c:v>
                </c:pt>
                <c:pt idx="35">
                  <c:v>43525</c:v>
                </c:pt>
                <c:pt idx="36">
                  <c:v>43617</c:v>
                </c:pt>
                <c:pt idx="37">
                  <c:v>43709</c:v>
                </c:pt>
                <c:pt idx="38">
                  <c:v>43800</c:v>
                </c:pt>
                <c:pt idx="39">
                  <c:v>43891</c:v>
                </c:pt>
                <c:pt idx="40">
                  <c:v>43983</c:v>
                </c:pt>
                <c:pt idx="41">
                  <c:v>44075</c:v>
                </c:pt>
                <c:pt idx="42">
                  <c:v>44166</c:v>
                </c:pt>
                <c:pt idx="43">
                  <c:v>44256</c:v>
                </c:pt>
                <c:pt idx="44">
                  <c:v>44348</c:v>
                </c:pt>
                <c:pt idx="45">
                  <c:v>44440</c:v>
                </c:pt>
                <c:pt idx="46">
                  <c:v>44531</c:v>
                </c:pt>
                <c:pt idx="47">
                  <c:v>44621</c:v>
                </c:pt>
                <c:pt idx="48">
                  <c:v>44713</c:v>
                </c:pt>
                <c:pt idx="49">
                  <c:v>44805</c:v>
                </c:pt>
                <c:pt idx="50">
                  <c:v>44896</c:v>
                </c:pt>
                <c:pt idx="51">
                  <c:v>44986</c:v>
                </c:pt>
                <c:pt idx="52">
                  <c:v>45078</c:v>
                </c:pt>
                <c:pt idx="53">
                  <c:v>45170</c:v>
                </c:pt>
                <c:pt idx="54">
                  <c:v>45261</c:v>
                </c:pt>
                <c:pt idx="55">
                  <c:v>45352</c:v>
                </c:pt>
                <c:pt idx="56">
                  <c:v>45444</c:v>
                </c:pt>
                <c:pt idx="57">
                  <c:v>45536</c:v>
                </c:pt>
                <c:pt idx="58">
                  <c:v>45627</c:v>
                </c:pt>
                <c:pt idx="59">
                  <c:v>45717</c:v>
                </c:pt>
                <c:pt idx="60">
                  <c:v>45809</c:v>
                </c:pt>
                <c:pt idx="61">
                  <c:v>45901</c:v>
                </c:pt>
                <c:pt idx="62">
                  <c:v>45992</c:v>
                </c:pt>
                <c:pt idx="63">
                  <c:v>46082</c:v>
                </c:pt>
                <c:pt idx="64">
                  <c:v>46174</c:v>
                </c:pt>
                <c:pt idx="65">
                  <c:v>46266</c:v>
                </c:pt>
                <c:pt idx="66">
                  <c:v>46357</c:v>
                </c:pt>
                <c:pt idx="67">
                  <c:v>46447</c:v>
                </c:pt>
                <c:pt idx="68">
                  <c:v>46539</c:v>
                </c:pt>
                <c:pt idx="69">
                  <c:v>46631</c:v>
                </c:pt>
                <c:pt idx="70">
                  <c:v>46722</c:v>
                </c:pt>
                <c:pt idx="71">
                  <c:v>46813</c:v>
                </c:pt>
                <c:pt idx="72">
                  <c:v>46905</c:v>
                </c:pt>
              </c:numCache>
            </c:numRef>
          </c:cat>
          <c:val>
            <c:numRef>
              <c:f>'Data 1.6'!$D$6:$D$78</c:f>
              <c:numCache>
                <c:formatCode>0.0</c:formatCode>
                <c:ptCount val="73"/>
                <c:pt idx="0">
                  <c:v>3.9576069999999999</c:v>
                </c:pt>
                <c:pt idx="1">
                  <c:v>3.9055300000000002</c:v>
                </c:pt>
                <c:pt idx="2">
                  <c:v>3.9021240000000001</c:v>
                </c:pt>
                <c:pt idx="3">
                  <c:v>3.7385380000000001</c:v>
                </c:pt>
                <c:pt idx="4">
                  <c:v>3.4285890000000001</c:v>
                </c:pt>
                <c:pt idx="5">
                  <c:v>3.2678780000000001</c:v>
                </c:pt>
                <c:pt idx="6">
                  <c:v>3.2086589999999999</c:v>
                </c:pt>
                <c:pt idx="7">
                  <c:v>3.1334089999999999</c:v>
                </c:pt>
                <c:pt idx="8">
                  <c:v>2.8792770000000001</c:v>
                </c:pt>
                <c:pt idx="9">
                  <c:v>2.7994650000000001</c:v>
                </c:pt>
                <c:pt idx="10">
                  <c:v>2.7549959999999998</c:v>
                </c:pt>
                <c:pt idx="11">
                  <c:v>2.842533</c:v>
                </c:pt>
                <c:pt idx="12">
                  <c:v>2.7743950000000002</c:v>
                </c:pt>
                <c:pt idx="13">
                  <c:v>3.2744179999999998</c:v>
                </c:pt>
                <c:pt idx="14">
                  <c:v>3.4613320000000001</c:v>
                </c:pt>
                <c:pt idx="15">
                  <c:v>3.5352169999999998</c:v>
                </c:pt>
                <c:pt idx="16">
                  <c:v>3.7433640000000001</c:v>
                </c:pt>
                <c:pt idx="17">
                  <c:v>3.8572410000000001</c:v>
                </c:pt>
                <c:pt idx="18">
                  <c:v>3.754642</c:v>
                </c:pt>
                <c:pt idx="19">
                  <c:v>3.4594420000000001</c:v>
                </c:pt>
                <c:pt idx="20">
                  <c:v>3.3331750000000002</c:v>
                </c:pt>
                <c:pt idx="21">
                  <c:v>2.8635579999999998</c:v>
                </c:pt>
                <c:pt idx="22">
                  <c:v>2.8603170000000002</c:v>
                </c:pt>
                <c:pt idx="23">
                  <c:v>2.5954920000000001</c:v>
                </c:pt>
                <c:pt idx="24">
                  <c:v>2.2722699999999998</c:v>
                </c:pt>
                <c:pt idx="25">
                  <c:v>2.0966119999999999</c:v>
                </c:pt>
                <c:pt idx="26">
                  <c:v>2.2247949999999999</c:v>
                </c:pt>
                <c:pt idx="27">
                  <c:v>2.2946490000000002</c:v>
                </c:pt>
                <c:pt idx="28">
                  <c:v>2.1945389999999998</c:v>
                </c:pt>
                <c:pt idx="29">
                  <c:v>2.2436470000000002</c:v>
                </c:pt>
                <c:pt idx="30">
                  <c:v>2.1688809999999998</c:v>
                </c:pt>
                <c:pt idx="31">
                  <c:v>2.1549619999999998</c:v>
                </c:pt>
                <c:pt idx="32">
                  <c:v>2.1706660000000002</c:v>
                </c:pt>
                <c:pt idx="33">
                  <c:v>1.9724489999999999</c:v>
                </c:pt>
                <c:pt idx="34">
                  <c:v>1.9781899999999999</c:v>
                </c:pt>
                <c:pt idx="35">
                  <c:v>1.798559</c:v>
                </c:pt>
                <c:pt idx="36">
                  <c:v>1.585812</c:v>
                </c:pt>
                <c:pt idx="37">
                  <c:v>1.1640429999999999</c:v>
                </c:pt>
                <c:pt idx="38">
                  <c:v>1.1202529999999999</c:v>
                </c:pt>
                <c:pt idx="39">
                  <c:v>1.0344640000000001</c:v>
                </c:pt>
                <c:pt idx="40">
                  <c:v>0.35662500000000003</c:v>
                </c:pt>
                <c:pt idx="41">
                  <c:v>0.26436700000000002</c:v>
                </c:pt>
                <c:pt idx="42">
                  <c:v>0.23166700000000001</c:v>
                </c:pt>
                <c:pt idx="43">
                  <c:v>0.51133099999999998</c:v>
                </c:pt>
                <c:pt idx="44">
                  <c:v>0.659165</c:v>
                </c:pt>
                <c:pt idx="45">
                  <c:v>0.91325800000000001</c:v>
                </c:pt>
                <c:pt idx="46">
                  <c:v>1.46357</c:v>
                </c:pt>
                <c:pt idx="47">
                  <c:v>1.9345000000000001</c:v>
                </c:pt>
                <c:pt idx="48">
                  <c:v>2.8915299999999999</c:v>
                </c:pt>
                <c:pt idx="49">
                  <c:v>3.4929950000000001</c:v>
                </c:pt>
                <c:pt idx="50">
                  <c:v>4.2847200000000001</c:v>
                </c:pt>
                <c:pt idx="51">
                  <c:v>4.6221420000000002</c:v>
                </c:pt>
                <c:pt idx="52">
                  <c:v>4.9282810000000001</c:v>
                </c:pt>
                <c:pt idx="53">
                  <c:v>5.2741360000000004</c:v>
                </c:pt>
                <c:pt idx="54">
                  <c:v>5.2904720000000003</c:v>
                </c:pt>
                <c:pt idx="55">
                  <c:v>5.07</c:v>
                </c:pt>
                <c:pt idx="56">
                  <c:v>5.0492429999999997</c:v>
                </c:pt>
                <c:pt idx="57">
                  <c:v>4.9343870000000001</c:v>
                </c:pt>
                <c:pt idx="58">
                  <c:v>4.7506349999999999</c:v>
                </c:pt>
                <c:pt idx="59">
                  <c:v>4.5160130000000001</c:v>
                </c:pt>
                <c:pt idx="60">
                  <c:v>4.3516519999999996</c:v>
                </c:pt>
                <c:pt idx="61">
                  <c:v>4.1817000000000002</c:v>
                </c:pt>
                <c:pt idx="62">
                  <c:v>4.017836</c:v>
                </c:pt>
                <c:pt idx="63">
                  <c:v>3.8683230000000002</c:v>
                </c:pt>
                <c:pt idx="64">
                  <c:v>3.733511</c:v>
                </c:pt>
                <c:pt idx="65">
                  <c:v>3.613518</c:v>
                </c:pt>
                <c:pt idx="66">
                  <c:v>3.5062069999999999</c:v>
                </c:pt>
                <c:pt idx="67">
                  <c:v>3.41222</c:v>
                </c:pt>
                <c:pt idx="68">
                  <c:v>3.3280289999999999</c:v>
                </c:pt>
                <c:pt idx="69">
                  <c:v>3.2555019999999999</c:v>
                </c:pt>
                <c:pt idx="70">
                  <c:v>3.1941459999999999</c:v>
                </c:pt>
                <c:pt idx="71">
                  <c:v>3.1434199999999999</c:v>
                </c:pt>
                <c:pt idx="72">
                  <c:v>3.1010710000000001</c:v>
                </c:pt>
              </c:numCache>
            </c:numRef>
          </c:val>
          <c:smooth val="0"/>
          <c:extLst>
            <c:ext xmlns:c16="http://schemas.microsoft.com/office/drawing/2014/chart" uri="{C3380CC4-5D6E-409C-BE32-E72D297353CC}">
              <c16:uniqueId val="{00000001-2EC4-48E1-8586-A7521588F4BA}"/>
            </c:ext>
          </c:extLst>
        </c:ser>
        <c:dLbls>
          <c:showLegendKey val="0"/>
          <c:showVal val="0"/>
          <c:showCatName val="0"/>
          <c:showSerName val="0"/>
          <c:showPercent val="0"/>
          <c:showBubbleSize val="0"/>
        </c:dLbls>
        <c:marker val="1"/>
        <c:smooth val="0"/>
        <c:axId val="727108191"/>
        <c:axId val="778763343"/>
      </c:lineChart>
      <c:dateAx>
        <c:axId val="778800543"/>
        <c:scaling>
          <c:orientation val="minMax"/>
          <c:min val="40330"/>
        </c:scaling>
        <c:delete val="0"/>
        <c:axPos val="b"/>
        <c:numFmt formatCode="mmm\-yy" sourceLinked="1"/>
        <c:majorTickMark val="out"/>
        <c:minorTickMark val="none"/>
        <c:tickLblPos val="low"/>
        <c:spPr>
          <a:ln>
            <a:solidFill>
              <a:srgbClr val="0D0D0D"/>
            </a:solidFill>
            <a:prstDash val="solid"/>
          </a:ln>
        </c:spPr>
        <c:txPr>
          <a:bodyPr rot="0" vert="horz"/>
          <a:lstStyle/>
          <a:p>
            <a:pPr>
              <a:defRPr sz="1800">
                <a:latin typeface="Arial"/>
                <a:ea typeface="Arial"/>
                <a:cs typeface="Arial"/>
              </a:defRPr>
            </a:pPr>
            <a:endParaRPr lang="en-US"/>
          </a:p>
        </c:txPr>
        <c:crossAx val="778758063"/>
        <c:crosses val="autoZero"/>
        <c:auto val="1"/>
        <c:lblOffset val="100"/>
        <c:baseTimeUnit val="months"/>
        <c:majorUnit val="24"/>
      </c:dateAx>
      <c:valAx>
        <c:axId val="778758063"/>
        <c:scaling>
          <c:orientation val="minMax"/>
          <c:max val="22"/>
          <c:min val="8"/>
        </c:scaling>
        <c:delete val="0"/>
        <c:axPos val="l"/>
        <c:majorGridlines>
          <c:spPr>
            <a:ln>
              <a:solidFill>
                <a:srgbClr val="7F7F7F"/>
              </a:solidFill>
              <a:prstDash val="solid"/>
            </a:ln>
          </c:spPr>
        </c:majorGridlines>
        <c:numFmt formatCode="0.0" sourceLinked="1"/>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778800543"/>
        <c:crossesAt val="45427"/>
        <c:crossBetween val="between"/>
      </c:valAx>
      <c:valAx>
        <c:axId val="778763343"/>
        <c:scaling>
          <c:orientation val="minMax"/>
        </c:scaling>
        <c:delete val="0"/>
        <c:axPos val="r"/>
        <c:numFmt formatCode="0.0" sourceLinked="1"/>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1800">
                <a:latin typeface="Arial"/>
                <a:ea typeface="Arial"/>
                <a:cs typeface="Arial"/>
              </a:defRPr>
            </a:pPr>
            <a:endParaRPr lang="en-US"/>
          </a:p>
        </c:txPr>
        <c:crossAx val="727108191"/>
        <c:crosses val="max"/>
        <c:crossBetween val="between"/>
      </c:valAx>
      <c:dateAx>
        <c:axId val="727108191"/>
        <c:scaling>
          <c:orientation val="minMax"/>
        </c:scaling>
        <c:delete val="1"/>
        <c:axPos val="b"/>
        <c:numFmt formatCode="mmm\-yy" sourceLinked="1"/>
        <c:majorTickMark val="out"/>
        <c:minorTickMark val="none"/>
        <c:tickLblPos val="nextTo"/>
        <c:crossAx val="778763343"/>
        <c:crosses val="autoZero"/>
        <c:auto val="1"/>
        <c:lblOffset val="100"/>
        <c:baseTimeUnit val="months"/>
      </c:dateAx>
    </c:plotArea>
    <c:legend>
      <c:legendPos val="b"/>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5.4686969311675141E-3"/>
          <c:y val="7.1318794847803416E-2"/>
          <c:w val="0.98436544761015254"/>
          <c:h val="0.79709241300486167"/>
        </c:manualLayout>
      </c:layout>
      <c:lineChart>
        <c:grouping val="standard"/>
        <c:varyColors val="0"/>
        <c:ser>
          <c:idx val="0"/>
          <c:order val="0"/>
          <c:tx>
            <c:strRef>
              <c:f>'Data 1.7'!$C$4</c:f>
              <c:strCache>
                <c:ptCount val="1"/>
                <c:pt idx="0">
                  <c:v>Household net wealth</c:v>
                </c:pt>
              </c:strCache>
            </c:strRef>
          </c:tx>
          <c:spPr>
            <a:ln w="38100">
              <a:solidFill>
                <a:srgbClr val="0083AC"/>
              </a:solidFill>
              <a:prstDash val="solid"/>
            </a:ln>
          </c:spPr>
          <c:marker>
            <c:symbol val="none"/>
          </c:marker>
          <c:cat>
            <c:numRef>
              <c:f>'Data 1.7'!$B$6:$B$119</c:f>
              <c:numCache>
                <c:formatCode>mmm\-yy</c:formatCode>
                <c:ptCount val="114"/>
                <c:pt idx="0">
                  <c:v>36586</c:v>
                </c:pt>
                <c:pt idx="1">
                  <c:v>36678</c:v>
                </c:pt>
                <c:pt idx="2">
                  <c:v>36770</c:v>
                </c:pt>
                <c:pt idx="3">
                  <c:v>36861</c:v>
                </c:pt>
                <c:pt idx="4">
                  <c:v>36951</c:v>
                </c:pt>
                <c:pt idx="5">
                  <c:v>37043</c:v>
                </c:pt>
                <c:pt idx="6">
                  <c:v>37135</c:v>
                </c:pt>
                <c:pt idx="7">
                  <c:v>37226</c:v>
                </c:pt>
                <c:pt idx="8">
                  <c:v>37316</c:v>
                </c:pt>
                <c:pt idx="9">
                  <c:v>37408</c:v>
                </c:pt>
                <c:pt idx="10">
                  <c:v>37500</c:v>
                </c:pt>
                <c:pt idx="11">
                  <c:v>37591</c:v>
                </c:pt>
                <c:pt idx="12">
                  <c:v>37681</c:v>
                </c:pt>
                <c:pt idx="13">
                  <c:v>37773</c:v>
                </c:pt>
                <c:pt idx="14">
                  <c:v>37865</c:v>
                </c:pt>
                <c:pt idx="15">
                  <c:v>37956</c:v>
                </c:pt>
                <c:pt idx="16">
                  <c:v>38047</c:v>
                </c:pt>
                <c:pt idx="17">
                  <c:v>38139</c:v>
                </c:pt>
                <c:pt idx="18">
                  <c:v>38231</c:v>
                </c:pt>
                <c:pt idx="19">
                  <c:v>38322</c:v>
                </c:pt>
                <c:pt idx="20">
                  <c:v>38412</c:v>
                </c:pt>
                <c:pt idx="21">
                  <c:v>38504</c:v>
                </c:pt>
                <c:pt idx="22">
                  <c:v>38596</c:v>
                </c:pt>
                <c:pt idx="23">
                  <c:v>38687</c:v>
                </c:pt>
                <c:pt idx="24">
                  <c:v>38777</c:v>
                </c:pt>
                <c:pt idx="25">
                  <c:v>38869</c:v>
                </c:pt>
                <c:pt idx="26">
                  <c:v>38961</c:v>
                </c:pt>
                <c:pt idx="27">
                  <c:v>39052</c:v>
                </c:pt>
                <c:pt idx="28">
                  <c:v>39142</c:v>
                </c:pt>
                <c:pt idx="29">
                  <c:v>39234</c:v>
                </c:pt>
                <c:pt idx="30">
                  <c:v>39326</c:v>
                </c:pt>
                <c:pt idx="31">
                  <c:v>39417</c:v>
                </c:pt>
                <c:pt idx="32">
                  <c:v>39508</c:v>
                </c:pt>
                <c:pt idx="33">
                  <c:v>39600</c:v>
                </c:pt>
                <c:pt idx="34">
                  <c:v>39692</c:v>
                </c:pt>
                <c:pt idx="35">
                  <c:v>39783</c:v>
                </c:pt>
                <c:pt idx="36">
                  <c:v>39873</c:v>
                </c:pt>
                <c:pt idx="37">
                  <c:v>39965</c:v>
                </c:pt>
                <c:pt idx="38">
                  <c:v>40057</c:v>
                </c:pt>
                <c:pt idx="39">
                  <c:v>40148</c:v>
                </c:pt>
                <c:pt idx="40">
                  <c:v>40238</c:v>
                </c:pt>
                <c:pt idx="41">
                  <c:v>40330</c:v>
                </c:pt>
                <c:pt idx="42">
                  <c:v>40422</c:v>
                </c:pt>
                <c:pt idx="43">
                  <c:v>40513</c:v>
                </c:pt>
                <c:pt idx="44">
                  <c:v>40603</c:v>
                </c:pt>
                <c:pt idx="45">
                  <c:v>40695</c:v>
                </c:pt>
                <c:pt idx="46">
                  <c:v>40787</c:v>
                </c:pt>
                <c:pt idx="47">
                  <c:v>40878</c:v>
                </c:pt>
                <c:pt idx="48">
                  <c:v>40969</c:v>
                </c:pt>
                <c:pt idx="49">
                  <c:v>41061</c:v>
                </c:pt>
                <c:pt idx="50">
                  <c:v>41153</c:v>
                </c:pt>
                <c:pt idx="51">
                  <c:v>41244</c:v>
                </c:pt>
                <c:pt idx="52">
                  <c:v>41334</c:v>
                </c:pt>
                <c:pt idx="53">
                  <c:v>41426</c:v>
                </c:pt>
                <c:pt idx="54">
                  <c:v>41518</c:v>
                </c:pt>
                <c:pt idx="55">
                  <c:v>41609</c:v>
                </c:pt>
                <c:pt idx="56">
                  <c:v>41699</c:v>
                </c:pt>
                <c:pt idx="57">
                  <c:v>41791</c:v>
                </c:pt>
                <c:pt idx="58">
                  <c:v>41883</c:v>
                </c:pt>
                <c:pt idx="59">
                  <c:v>41974</c:v>
                </c:pt>
                <c:pt idx="60">
                  <c:v>42064</c:v>
                </c:pt>
                <c:pt idx="61">
                  <c:v>42156</c:v>
                </c:pt>
                <c:pt idx="62">
                  <c:v>42248</c:v>
                </c:pt>
                <c:pt idx="63">
                  <c:v>42339</c:v>
                </c:pt>
                <c:pt idx="64">
                  <c:v>42430</c:v>
                </c:pt>
                <c:pt idx="65">
                  <c:v>42522</c:v>
                </c:pt>
                <c:pt idx="66">
                  <c:v>42614</c:v>
                </c:pt>
                <c:pt idx="67">
                  <c:v>42705</c:v>
                </c:pt>
                <c:pt idx="68">
                  <c:v>42795</c:v>
                </c:pt>
                <c:pt idx="69">
                  <c:v>42887</c:v>
                </c:pt>
                <c:pt idx="70">
                  <c:v>42979</c:v>
                </c:pt>
                <c:pt idx="71">
                  <c:v>43070</c:v>
                </c:pt>
                <c:pt idx="72">
                  <c:v>43160</c:v>
                </c:pt>
                <c:pt idx="73">
                  <c:v>43252</c:v>
                </c:pt>
                <c:pt idx="74">
                  <c:v>43344</c:v>
                </c:pt>
                <c:pt idx="75">
                  <c:v>43435</c:v>
                </c:pt>
                <c:pt idx="76">
                  <c:v>43525</c:v>
                </c:pt>
                <c:pt idx="77">
                  <c:v>43617</c:v>
                </c:pt>
                <c:pt idx="78">
                  <c:v>43709</c:v>
                </c:pt>
                <c:pt idx="79">
                  <c:v>43800</c:v>
                </c:pt>
                <c:pt idx="80">
                  <c:v>43891</c:v>
                </c:pt>
                <c:pt idx="81">
                  <c:v>43983</c:v>
                </c:pt>
                <c:pt idx="82">
                  <c:v>44075</c:v>
                </c:pt>
                <c:pt idx="83">
                  <c:v>44166</c:v>
                </c:pt>
                <c:pt idx="84">
                  <c:v>44256</c:v>
                </c:pt>
                <c:pt idx="85">
                  <c:v>44348</c:v>
                </c:pt>
                <c:pt idx="86">
                  <c:v>44440</c:v>
                </c:pt>
                <c:pt idx="87">
                  <c:v>44531</c:v>
                </c:pt>
                <c:pt idx="88">
                  <c:v>44621</c:v>
                </c:pt>
                <c:pt idx="89">
                  <c:v>44713</c:v>
                </c:pt>
                <c:pt idx="90">
                  <c:v>44805</c:v>
                </c:pt>
                <c:pt idx="91">
                  <c:v>44896</c:v>
                </c:pt>
                <c:pt idx="92">
                  <c:v>44986</c:v>
                </c:pt>
                <c:pt idx="93">
                  <c:v>45078</c:v>
                </c:pt>
                <c:pt idx="94">
                  <c:v>45170</c:v>
                </c:pt>
                <c:pt idx="95">
                  <c:v>45261</c:v>
                </c:pt>
                <c:pt idx="96">
                  <c:v>45352</c:v>
                </c:pt>
                <c:pt idx="97">
                  <c:v>45444</c:v>
                </c:pt>
                <c:pt idx="98">
                  <c:v>45536</c:v>
                </c:pt>
                <c:pt idx="99">
                  <c:v>45627</c:v>
                </c:pt>
                <c:pt idx="100">
                  <c:v>45717</c:v>
                </c:pt>
                <c:pt idx="101">
                  <c:v>45809</c:v>
                </c:pt>
                <c:pt idx="102">
                  <c:v>45901</c:v>
                </c:pt>
                <c:pt idx="103">
                  <c:v>45992</c:v>
                </c:pt>
                <c:pt idx="104">
                  <c:v>46082</c:v>
                </c:pt>
                <c:pt idx="105">
                  <c:v>46174</c:v>
                </c:pt>
                <c:pt idx="106">
                  <c:v>46266</c:v>
                </c:pt>
                <c:pt idx="107">
                  <c:v>46357</c:v>
                </c:pt>
                <c:pt idx="108">
                  <c:v>46447</c:v>
                </c:pt>
                <c:pt idx="109">
                  <c:v>46539</c:v>
                </c:pt>
                <c:pt idx="110">
                  <c:v>46631</c:v>
                </c:pt>
                <c:pt idx="111">
                  <c:v>46722</c:v>
                </c:pt>
                <c:pt idx="112">
                  <c:v>46813</c:v>
                </c:pt>
                <c:pt idx="113">
                  <c:v>46905</c:v>
                </c:pt>
              </c:numCache>
            </c:numRef>
          </c:cat>
          <c:val>
            <c:numRef>
              <c:f>'Data 1.7'!$C$6:$C$119</c:f>
              <c:numCache>
                <c:formatCode>_-* #,##0_-;\-* #,##0_-;_-* "-"??_-;_-@_-</c:formatCode>
                <c:ptCount val="114"/>
                <c:pt idx="0">
                  <c:v>692</c:v>
                </c:pt>
                <c:pt idx="1">
                  <c:v>695</c:v>
                </c:pt>
                <c:pt idx="2">
                  <c:v>704</c:v>
                </c:pt>
                <c:pt idx="3">
                  <c:v>711</c:v>
                </c:pt>
                <c:pt idx="4">
                  <c:v>719</c:v>
                </c:pt>
                <c:pt idx="5">
                  <c:v>716</c:v>
                </c:pt>
                <c:pt idx="6">
                  <c:v>712</c:v>
                </c:pt>
                <c:pt idx="7">
                  <c:v>710</c:v>
                </c:pt>
                <c:pt idx="8">
                  <c:v>710</c:v>
                </c:pt>
                <c:pt idx="9">
                  <c:v>716</c:v>
                </c:pt>
                <c:pt idx="10">
                  <c:v>729</c:v>
                </c:pt>
                <c:pt idx="11">
                  <c:v>742</c:v>
                </c:pt>
                <c:pt idx="12">
                  <c:v>759</c:v>
                </c:pt>
                <c:pt idx="13">
                  <c:v>778</c:v>
                </c:pt>
                <c:pt idx="14">
                  <c:v>808</c:v>
                </c:pt>
                <c:pt idx="15">
                  <c:v>839</c:v>
                </c:pt>
                <c:pt idx="16">
                  <c:v>852</c:v>
                </c:pt>
                <c:pt idx="17">
                  <c:v>848</c:v>
                </c:pt>
                <c:pt idx="18">
                  <c:v>855</c:v>
                </c:pt>
                <c:pt idx="19">
                  <c:v>863</c:v>
                </c:pt>
                <c:pt idx="20">
                  <c:v>875</c:v>
                </c:pt>
                <c:pt idx="21">
                  <c:v>895</c:v>
                </c:pt>
                <c:pt idx="22">
                  <c:v>916</c:v>
                </c:pt>
                <c:pt idx="23">
                  <c:v>941</c:v>
                </c:pt>
                <c:pt idx="24">
                  <c:v>960</c:v>
                </c:pt>
                <c:pt idx="25">
                  <c:v>965</c:v>
                </c:pt>
                <c:pt idx="26">
                  <c:v>974</c:v>
                </c:pt>
                <c:pt idx="27">
                  <c:v>989</c:v>
                </c:pt>
                <c:pt idx="28">
                  <c:v>1009</c:v>
                </c:pt>
                <c:pt idx="29">
                  <c:v>998</c:v>
                </c:pt>
                <c:pt idx="30">
                  <c:v>985</c:v>
                </c:pt>
                <c:pt idx="31">
                  <c:v>967</c:v>
                </c:pt>
                <c:pt idx="32">
                  <c:v>952</c:v>
                </c:pt>
                <c:pt idx="33">
                  <c:v>925</c:v>
                </c:pt>
                <c:pt idx="34">
                  <c:v>911</c:v>
                </c:pt>
                <c:pt idx="35">
                  <c:v>895</c:v>
                </c:pt>
                <c:pt idx="36">
                  <c:v>900</c:v>
                </c:pt>
                <c:pt idx="37">
                  <c:v>885</c:v>
                </c:pt>
                <c:pt idx="38">
                  <c:v>888</c:v>
                </c:pt>
                <c:pt idx="39">
                  <c:v>885</c:v>
                </c:pt>
                <c:pt idx="40">
                  <c:v>877</c:v>
                </c:pt>
                <c:pt idx="41">
                  <c:v>865</c:v>
                </c:pt>
                <c:pt idx="42">
                  <c:v>860</c:v>
                </c:pt>
                <c:pt idx="43">
                  <c:v>854</c:v>
                </c:pt>
                <c:pt idx="44">
                  <c:v>844</c:v>
                </c:pt>
                <c:pt idx="45">
                  <c:v>840</c:v>
                </c:pt>
                <c:pt idx="46">
                  <c:v>833</c:v>
                </c:pt>
                <c:pt idx="47">
                  <c:v>823</c:v>
                </c:pt>
                <c:pt idx="48">
                  <c:v>816</c:v>
                </c:pt>
                <c:pt idx="49">
                  <c:v>811</c:v>
                </c:pt>
                <c:pt idx="50">
                  <c:v>829</c:v>
                </c:pt>
                <c:pt idx="51">
                  <c:v>852</c:v>
                </c:pt>
                <c:pt idx="52">
                  <c:v>866</c:v>
                </c:pt>
                <c:pt idx="53">
                  <c:v>893</c:v>
                </c:pt>
                <c:pt idx="54">
                  <c:v>903</c:v>
                </c:pt>
                <c:pt idx="55">
                  <c:v>878</c:v>
                </c:pt>
                <c:pt idx="56">
                  <c:v>886</c:v>
                </c:pt>
                <c:pt idx="57">
                  <c:v>879</c:v>
                </c:pt>
                <c:pt idx="58">
                  <c:v>889</c:v>
                </c:pt>
                <c:pt idx="59">
                  <c:v>925</c:v>
                </c:pt>
                <c:pt idx="60">
                  <c:v>953</c:v>
                </c:pt>
                <c:pt idx="61">
                  <c:v>962</c:v>
                </c:pt>
                <c:pt idx="62">
                  <c:v>961</c:v>
                </c:pt>
                <c:pt idx="63">
                  <c:v>962</c:v>
                </c:pt>
                <c:pt idx="64">
                  <c:v>968</c:v>
                </c:pt>
                <c:pt idx="65">
                  <c:v>1006</c:v>
                </c:pt>
                <c:pt idx="66">
                  <c:v>1030</c:v>
                </c:pt>
                <c:pt idx="67">
                  <c:v>1028</c:v>
                </c:pt>
                <c:pt idx="68">
                  <c:v>1012</c:v>
                </c:pt>
                <c:pt idx="69">
                  <c:v>1026</c:v>
                </c:pt>
                <c:pt idx="70">
                  <c:v>1031</c:v>
                </c:pt>
                <c:pt idx="71">
                  <c:v>1032</c:v>
                </c:pt>
                <c:pt idx="72">
                  <c:v>1029</c:v>
                </c:pt>
                <c:pt idx="73">
                  <c:v>1014</c:v>
                </c:pt>
                <c:pt idx="74">
                  <c:v>1015</c:v>
                </c:pt>
                <c:pt idx="75">
                  <c:v>1005</c:v>
                </c:pt>
                <c:pt idx="76">
                  <c:v>1006</c:v>
                </c:pt>
                <c:pt idx="77">
                  <c:v>985</c:v>
                </c:pt>
                <c:pt idx="78">
                  <c:v>984</c:v>
                </c:pt>
                <c:pt idx="79">
                  <c:v>988</c:v>
                </c:pt>
                <c:pt idx="80">
                  <c:v>982</c:v>
                </c:pt>
                <c:pt idx="81">
                  <c:v>981</c:v>
                </c:pt>
                <c:pt idx="82">
                  <c:v>1002</c:v>
                </c:pt>
                <c:pt idx="83">
                  <c:v>1048</c:v>
                </c:pt>
                <c:pt idx="84">
                  <c:v>1074</c:v>
                </c:pt>
                <c:pt idx="85">
                  <c:v>1106</c:v>
                </c:pt>
                <c:pt idx="86">
                  <c:v>1152</c:v>
                </c:pt>
                <c:pt idx="87">
                  <c:v>1193</c:v>
                </c:pt>
                <c:pt idx="88">
                  <c:v>1185</c:v>
                </c:pt>
                <c:pt idx="89">
                  <c:v>1130</c:v>
                </c:pt>
                <c:pt idx="90">
                  <c:v>1092</c:v>
                </c:pt>
                <c:pt idx="91">
                  <c:v>1072</c:v>
                </c:pt>
                <c:pt idx="92">
                  <c:v>1044</c:v>
                </c:pt>
                <c:pt idx="93">
                  <c:v>1012</c:v>
                </c:pt>
                <c:pt idx="94">
                  <c:v>1007</c:v>
                </c:pt>
                <c:pt idx="95">
                  <c:v>997</c:v>
                </c:pt>
              </c:numCache>
            </c:numRef>
          </c:val>
          <c:smooth val="0"/>
          <c:extLst>
            <c:ext xmlns:c16="http://schemas.microsoft.com/office/drawing/2014/chart" uri="{C3380CC4-5D6E-409C-BE32-E72D297353CC}">
              <c16:uniqueId val="{00000000-3FB3-4BB2-B91D-4723B159AD03}"/>
            </c:ext>
          </c:extLst>
        </c:ser>
        <c:dLbls>
          <c:showLegendKey val="0"/>
          <c:showVal val="0"/>
          <c:showCatName val="0"/>
          <c:showSerName val="0"/>
          <c:showPercent val="0"/>
          <c:showBubbleSize val="0"/>
        </c:dLbls>
        <c:marker val="1"/>
        <c:smooth val="0"/>
        <c:axId val="2025221120"/>
        <c:axId val="2025730848"/>
      </c:lineChart>
      <c:lineChart>
        <c:grouping val="standard"/>
        <c:varyColors val="0"/>
        <c:ser>
          <c:idx val="1"/>
          <c:order val="1"/>
          <c:tx>
            <c:strRef>
              <c:f>'Data 1.7'!$D$4</c:f>
              <c:strCache>
                <c:ptCount val="1"/>
                <c:pt idx="0">
                  <c:v>Real house prices (RHS)</c:v>
                </c:pt>
              </c:strCache>
            </c:strRef>
          </c:tx>
          <c:spPr>
            <a:ln w="38100">
              <a:solidFill>
                <a:srgbClr val="3E403A"/>
              </a:solidFill>
              <a:prstDash val="solid"/>
            </a:ln>
          </c:spPr>
          <c:marker>
            <c:symbol val="none"/>
          </c:marker>
          <c:cat>
            <c:numRef>
              <c:f>'Data 1.7'!$B$6:$B$119</c:f>
              <c:numCache>
                <c:formatCode>mmm\-yy</c:formatCode>
                <c:ptCount val="114"/>
                <c:pt idx="0">
                  <c:v>36586</c:v>
                </c:pt>
                <c:pt idx="1">
                  <c:v>36678</c:v>
                </c:pt>
                <c:pt idx="2">
                  <c:v>36770</c:v>
                </c:pt>
                <c:pt idx="3">
                  <c:v>36861</c:v>
                </c:pt>
                <c:pt idx="4">
                  <c:v>36951</c:v>
                </c:pt>
                <c:pt idx="5">
                  <c:v>37043</c:v>
                </c:pt>
                <c:pt idx="6">
                  <c:v>37135</c:v>
                </c:pt>
                <c:pt idx="7">
                  <c:v>37226</c:v>
                </c:pt>
                <c:pt idx="8">
                  <c:v>37316</c:v>
                </c:pt>
                <c:pt idx="9">
                  <c:v>37408</c:v>
                </c:pt>
                <c:pt idx="10">
                  <c:v>37500</c:v>
                </c:pt>
                <c:pt idx="11">
                  <c:v>37591</c:v>
                </c:pt>
                <c:pt idx="12">
                  <c:v>37681</c:v>
                </c:pt>
                <c:pt idx="13">
                  <c:v>37773</c:v>
                </c:pt>
                <c:pt idx="14">
                  <c:v>37865</c:v>
                </c:pt>
                <c:pt idx="15">
                  <c:v>37956</c:v>
                </c:pt>
                <c:pt idx="16">
                  <c:v>38047</c:v>
                </c:pt>
                <c:pt idx="17">
                  <c:v>38139</c:v>
                </c:pt>
                <c:pt idx="18">
                  <c:v>38231</c:v>
                </c:pt>
                <c:pt idx="19">
                  <c:v>38322</c:v>
                </c:pt>
                <c:pt idx="20">
                  <c:v>38412</c:v>
                </c:pt>
                <c:pt idx="21">
                  <c:v>38504</c:v>
                </c:pt>
                <c:pt idx="22">
                  <c:v>38596</c:v>
                </c:pt>
                <c:pt idx="23">
                  <c:v>38687</c:v>
                </c:pt>
                <c:pt idx="24">
                  <c:v>38777</c:v>
                </c:pt>
                <c:pt idx="25">
                  <c:v>38869</c:v>
                </c:pt>
                <c:pt idx="26">
                  <c:v>38961</c:v>
                </c:pt>
                <c:pt idx="27">
                  <c:v>39052</c:v>
                </c:pt>
                <c:pt idx="28">
                  <c:v>39142</c:v>
                </c:pt>
                <c:pt idx="29">
                  <c:v>39234</c:v>
                </c:pt>
                <c:pt idx="30">
                  <c:v>39326</c:v>
                </c:pt>
                <c:pt idx="31">
                  <c:v>39417</c:v>
                </c:pt>
                <c:pt idx="32">
                  <c:v>39508</c:v>
                </c:pt>
                <c:pt idx="33">
                  <c:v>39600</c:v>
                </c:pt>
                <c:pt idx="34">
                  <c:v>39692</c:v>
                </c:pt>
                <c:pt idx="35">
                  <c:v>39783</c:v>
                </c:pt>
                <c:pt idx="36">
                  <c:v>39873</c:v>
                </c:pt>
                <c:pt idx="37">
                  <c:v>39965</c:v>
                </c:pt>
                <c:pt idx="38">
                  <c:v>40057</c:v>
                </c:pt>
                <c:pt idx="39">
                  <c:v>40148</c:v>
                </c:pt>
                <c:pt idx="40">
                  <c:v>40238</c:v>
                </c:pt>
                <c:pt idx="41">
                  <c:v>40330</c:v>
                </c:pt>
                <c:pt idx="42">
                  <c:v>40422</c:v>
                </c:pt>
                <c:pt idx="43">
                  <c:v>40513</c:v>
                </c:pt>
                <c:pt idx="44">
                  <c:v>40603</c:v>
                </c:pt>
                <c:pt idx="45">
                  <c:v>40695</c:v>
                </c:pt>
                <c:pt idx="46">
                  <c:v>40787</c:v>
                </c:pt>
                <c:pt idx="47">
                  <c:v>40878</c:v>
                </c:pt>
                <c:pt idx="48">
                  <c:v>40969</c:v>
                </c:pt>
                <c:pt idx="49">
                  <c:v>41061</c:v>
                </c:pt>
                <c:pt idx="50">
                  <c:v>41153</c:v>
                </c:pt>
                <c:pt idx="51">
                  <c:v>41244</c:v>
                </c:pt>
                <c:pt idx="52">
                  <c:v>41334</c:v>
                </c:pt>
                <c:pt idx="53">
                  <c:v>41426</c:v>
                </c:pt>
                <c:pt idx="54">
                  <c:v>41518</c:v>
                </c:pt>
                <c:pt idx="55">
                  <c:v>41609</c:v>
                </c:pt>
                <c:pt idx="56">
                  <c:v>41699</c:v>
                </c:pt>
                <c:pt idx="57">
                  <c:v>41791</c:v>
                </c:pt>
                <c:pt idx="58">
                  <c:v>41883</c:v>
                </c:pt>
                <c:pt idx="59">
                  <c:v>41974</c:v>
                </c:pt>
                <c:pt idx="60">
                  <c:v>42064</c:v>
                </c:pt>
                <c:pt idx="61">
                  <c:v>42156</c:v>
                </c:pt>
                <c:pt idx="62">
                  <c:v>42248</c:v>
                </c:pt>
                <c:pt idx="63">
                  <c:v>42339</c:v>
                </c:pt>
                <c:pt idx="64">
                  <c:v>42430</c:v>
                </c:pt>
                <c:pt idx="65">
                  <c:v>42522</c:v>
                </c:pt>
                <c:pt idx="66">
                  <c:v>42614</c:v>
                </c:pt>
                <c:pt idx="67">
                  <c:v>42705</c:v>
                </c:pt>
                <c:pt idx="68">
                  <c:v>42795</c:v>
                </c:pt>
                <c:pt idx="69">
                  <c:v>42887</c:v>
                </c:pt>
                <c:pt idx="70">
                  <c:v>42979</c:v>
                </c:pt>
                <c:pt idx="71">
                  <c:v>43070</c:v>
                </c:pt>
                <c:pt idx="72">
                  <c:v>43160</c:v>
                </c:pt>
                <c:pt idx="73">
                  <c:v>43252</c:v>
                </c:pt>
                <c:pt idx="74">
                  <c:v>43344</c:v>
                </c:pt>
                <c:pt idx="75">
                  <c:v>43435</c:v>
                </c:pt>
                <c:pt idx="76">
                  <c:v>43525</c:v>
                </c:pt>
                <c:pt idx="77">
                  <c:v>43617</c:v>
                </c:pt>
                <c:pt idx="78">
                  <c:v>43709</c:v>
                </c:pt>
                <c:pt idx="79">
                  <c:v>43800</c:v>
                </c:pt>
                <c:pt idx="80">
                  <c:v>43891</c:v>
                </c:pt>
                <c:pt idx="81">
                  <c:v>43983</c:v>
                </c:pt>
                <c:pt idx="82">
                  <c:v>44075</c:v>
                </c:pt>
                <c:pt idx="83">
                  <c:v>44166</c:v>
                </c:pt>
                <c:pt idx="84">
                  <c:v>44256</c:v>
                </c:pt>
                <c:pt idx="85">
                  <c:v>44348</c:v>
                </c:pt>
                <c:pt idx="86">
                  <c:v>44440</c:v>
                </c:pt>
                <c:pt idx="87">
                  <c:v>44531</c:v>
                </c:pt>
                <c:pt idx="88">
                  <c:v>44621</c:v>
                </c:pt>
                <c:pt idx="89">
                  <c:v>44713</c:v>
                </c:pt>
                <c:pt idx="90">
                  <c:v>44805</c:v>
                </c:pt>
                <c:pt idx="91">
                  <c:v>44896</c:v>
                </c:pt>
                <c:pt idx="92">
                  <c:v>44986</c:v>
                </c:pt>
                <c:pt idx="93">
                  <c:v>45078</c:v>
                </c:pt>
                <c:pt idx="94">
                  <c:v>45170</c:v>
                </c:pt>
                <c:pt idx="95">
                  <c:v>45261</c:v>
                </c:pt>
                <c:pt idx="96">
                  <c:v>45352</c:v>
                </c:pt>
                <c:pt idx="97">
                  <c:v>45444</c:v>
                </c:pt>
                <c:pt idx="98">
                  <c:v>45536</c:v>
                </c:pt>
                <c:pt idx="99">
                  <c:v>45627</c:v>
                </c:pt>
                <c:pt idx="100">
                  <c:v>45717</c:v>
                </c:pt>
                <c:pt idx="101">
                  <c:v>45809</c:v>
                </c:pt>
                <c:pt idx="102">
                  <c:v>45901</c:v>
                </c:pt>
                <c:pt idx="103">
                  <c:v>45992</c:v>
                </c:pt>
                <c:pt idx="104">
                  <c:v>46082</c:v>
                </c:pt>
                <c:pt idx="105">
                  <c:v>46174</c:v>
                </c:pt>
                <c:pt idx="106">
                  <c:v>46266</c:v>
                </c:pt>
                <c:pt idx="107">
                  <c:v>46357</c:v>
                </c:pt>
                <c:pt idx="108">
                  <c:v>46447</c:v>
                </c:pt>
                <c:pt idx="109">
                  <c:v>46539</c:v>
                </c:pt>
                <c:pt idx="110">
                  <c:v>46631</c:v>
                </c:pt>
                <c:pt idx="111">
                  <c:v>46722</c:v>
                </c:pt>
                <c:pt idx="112">
                  <c:v>46813</c:v>
                </c:pt>
                <c:pt idx="113">
                  <c:v>46905</c:v>
                </c:pt>
              </c:numCache>
            </c:numRef>
          </c:cat>
          <c:val>
            <c:numRef>
              <c:f>'Data 1.7'!$D$6:$D$119</c:f>
              <c:numCache>
                <c:formatCode>_-* #,##0_-;\-* #,##0_-;_-* "-"??_-;_-@_-</c:formatCode>
                <c:ptCount val="114"/>
                <c:pt idx="0">
                  <c:v>1019.333</c:v>
                </c:pt>
                <c:pt idx="1">
                  <c:v>1010.03</c:v>
                </c:pt>
                <c:pt idx="2">
                  <c:v>998.10580000000004</c:v>
                </c:pt>
                <c:pt idx="3">
                  <c:v>981.55280000000005</c:v>
                </c:pt>
                <c:pt idx="4">
                  <c:v>983.89660000000003</c:v>
                </c:pt>
                <c:pt idx="5">
                  <c:v>981.49850000000004</c:v>
                </c:pt>
                <c:pt idx="6">
                  <c:v>985.95129999999995</c:v>
                </c:pt>
                <c:pt idx="7">
                  <c:v>993.81209999999999</c:v>
                </c:pt>
                <c:pt idx="8">
                  <c:v>1008.251</c:v>
                </c:pt>
                <c:pt idx="9">
                  <c:v>1026.4100000000001</c:v>
                </c:pt>
                <c:pt idx="10">
                  <c:v>1051.346</c:v>
                </c:pt>
                <c:pt idx="11">
                  <c:v>1079.5889999999999</c:v>
                </c:pt>
                <c:pt idx="12">
                  <c:v>1122.972</c:v>
                </c:pt>
                <c:pt idx="13">
                  <c:v>1171.816</c:v>
                </c:pt>
                <c:pt idx="14">
                  <c:v>1257.777</c:v>
                </c:pt>
                <c:pt idx="15">
                  <c:v>1327.14</c:v>
                </c:pt>
                <c:pt idx="16">
                  <c:v>1366.3109999999999</c:v>
                </c:pt>
                <c:pt idx="17">
                  <c:v>1401.1089999999999</c:v>
                </c:pt>
                <c:pt idx="18">
                  <c:v>1427.92</c:v>
                </c:pt>
                <c:pt idx="19">
                  <c:v>1453.155</c:v>
                </c:pt>
                <c:pt idx="20">
                  <c:v>1506.2719999999999</c:v>
                </c:pt>
                <c:pt idx="21">
                  <c:v>1551.223</c:v>
                </c:pt>
                <c:pt idx="22">
                  <c:v>1585.37</c:v>
                </c:pt>
                <c:pt idx="23">
                  <c:v>1627.2729999999999</c:v>
                </c:pt>
                <c:pt idx="24">
                  <c:v>1636.067</c:v>
                </c:pt>
                <c:pt idx="25">
                  <c:v>1642.0830000000001</c:v>
                </c:pt>
                <c:pt idx="26">
                  <c:v>1678.078</c:v>
                </c:pt>
                <c:pt idx="27">
                  <c:v>1728.0229999999999</c:v>
                </c:pt>
                <c:pt idx="28">
                  <c:v>1783.8520000000001</c:v>
                </c:pt>
                <c:pt idx="29">
                  <c:v>1829.289</c:v>
                </c:pt>
                <c:pt idx="30">
                  <c:v>1836.6510000000001</c:v>
                </c:pt>
                <c:pt idx="31">
                  <c:v>1806.8050000000001</c:v>
                </c:pt>
                <c:pt idx="32">
                  <c:v>1777.258</c:v>
                </c:pt>
                <c:pt idx="33">
                  <c:v>1680.421</c:v>
                </c:pt>
                <c:pt idx="34">
                  <c:v>1629.1310000000001</c:v>
                </c:pt>
                <c:pt idx="35">
                  <c:v>1591.4380000000001</c:v>
                </c:pt>
                <c:pt idx="36">
                  <c:v>1571.826</c:v>
                </c:pt>
                <c:pt idx="37">
                  <c:v>1597.1020000000001</c:v>
                </c:pt>
                <c:pt idx="38">
                  <c:v>1617.386</c:v>
                </c:pt>
                <c:pt idx="39">
                  <c:v>1642.088</c:v>
                </c:pt>
                <c:pt idx="40">
                  <c:v>1638.403</c:v>
                </c:pt>
                <c:pt idx="41">
                  <c:v>1624.8630000000001</c:v>
                </c:pt>
                <c:pt idx="42">
                  <c:v>1599.5550000000001</c:v>
                </c:pt>
                <c:pt idx="43">
                  <c:v>1552.7719999999999</c:v>
                </c:pt>
                <c:pt idx="44">
                  <c:v>1546.2940000000001</c:v>
                </c:pt>
                <c:pt idx="45">
                  <c:v>1540.722</c:v>
                </c:pt>
                <c:pt idx="46">
                  <c:v>1558.1210000000001</c:v>
                </c:pt>
                <c:pt idx="47">
                  <c:v>1559.934</c:v>
                </c:pt>
                <c:pt idx="48">
                  <c:v>1571.7080000000001</c:v>
                </c:pt>
                <c:pt idx="49">
                  <c:v>1587.4549999999999</c:v>
                </c:pt>
                <c:pt idx="50">
                  <c:v>1614.508</c:v>
                </c:pt>
                <c:pt idx="51">
                  <c:v>1645.8409999999999</c:v>
                </c:pt>
                <c:pt idx="52">
                  <c:v>1679.873</c:v>
                </c:pt>
                <c:pt idx="53">
                  <c:v>1717.365</c:v>
                </c:pt>
                <c:pt idx="54">
                  <c:v>1752.5630000000001</c:v>
                </c:pt>
                <c:pt idx="55">
                  <c:v>1768.2929999999999</c:v>
                </c:pt>
                <c:pt idx="56">
                  <c:v>1783.3140000000001</c:v>
                </c:pt>
                <c:pt idx="57">
                  <c:v>1796.3679999999999</c:v>
                </c:pt>
                <c:pt idx="58">
                  <c:v>1816.95</c:v>
                </c:pt>
                <c:pt idx="59">
                  <c:v>1879.1189999999999</c:v>
                </c:pt>
                <c:pt idx="60">
                  <c:v>1940.6320000000001</c:v>
                </c:pt>
                <c:pt idx="61">
                  <c:v>1999.951</c:v>
                </c:pt>
                <c:pt idx="62">
                  <c:v>2081.8290000000002</c:v>
                </c:pt>
                <c:pt idx="63">
                  <c:v>2108.06</c:v>
                </c:pt>
                <c:pt idx="64">
                  <c:v>2180.1419999999998</c:v>
                </c:pt>
                <c:pt idx="65">
                  <c:v>2290.94</c:v>
                </c:pt>
                <c:pt idx="66">
                  <c:v>2366.9540000000002</c:v>
                </c:pt>
                <c:pt idx="67">
                  <c:v>2377.098</c:v>
                </c:pt>
                <c:pt idx="68">
                  <c:v>2385.3449999999998</c:v>
                </c:pt>
                <c:pt idx="69">
                  <c:v>2400.643</c:v>
                </c:pt>
                <c:pt idx="70">
                  <c:v>2414.5859999999998</c:v>
                </c:pt>
                <c:pt idx="71">
                  <c:v>2430.5390000000002</c:v>
                </c:pt>
                <c:pt idx="72">
                  <c:v>2443.3510000000001</c:v>
                </c:pt>
                <c:pt idx="73">
                  <c:v>2454.5390000000002</c:v>
                </c:pt>
                <c:pt idx="74">
                  <c:v>2445.4279999999999</c:v>
                </c:pt>
                <c:pt idx="75">
                  <c:v>2447.163</c:v>
                </c:pt>
                <c:pt idx="76">
                  <c:v>2446.7860000000001</c:v>
                </c:pt>
                <c:pt idx="77">
                  <c:v>2454.3470000000002</c:v>
                </c:pt>
                <c:pt idx="78">
                  <c:v>2483.0970000000002</c:v>
                </c:pt>
                <c:pt idx="79">
                  <c:v>2507.7220000000002</c:v>
                </c:pt>
                <c:pt idx="80">
                  <c:v>2568.3380000000002</c:v>
                </c:pt>
                <c:pt idx="81">
                  <c:v>2593.8919999999998</c:v>
                </c:pt>
                <c:pt idx="82">
                  <c:v>2713.9169999999999</c:v>
                </c:pt>
                <c:pt idx="83">
                  <c:v>2886.8409999999999</c:v>
                </c:pt>
                <c:pt idx="84">
                  <c:v>3139.0720000000001</c:v>
                </c:pt>
                <c:pt idx="85">
                  <c:v>3256.681</c:v>
                </c:pt>
                <c:pt idx="86">
                  <c:v>3377.6689999999999</c:v>
                </c:pt>
                <c:pt idx="87">
                  <c:v>3462.3330000000001</c:v>
                </c:pt>
                <c:pt idx="88">
                  <c:v>3341.306</c:v>
                </c:pt>
                <c:pt idx="89">
                  <c:v>3197.694</c:v>
                </c:pt>
                <c:pt idx="90">
                  <c:v>3018.7150000000001</c:v>
                </c:pt>
                <c:pt idx="91">
                  <c:v>2868.1509999999998</c:v>
                </c:pt>
                <c:pt idx="92">
                  <c:v>2755.085</c:v>
                </c:pt>
                <c:pt idx="93">
                  <c:v>2743.8130000000001</c:v>
                </c:pt>
                <c:pt idx="94">
                  <c:v>2736.42</c:v>
                </c:pt>
                <c:pt idx="95">
                  <c:v>2715.424</c:v>
                </c:pt>
                <c:pt idx="96">
                  <c:v>2719.2750000000001</c:v>
                </c:pt>
                <c:pt idx="97">
                  <c:v>2713.9160000000002</c:v>
                </c:pt>
                <c:pt idx="98">
                  <c:v>2707.6370000000002</c:v>
                </c:pt>
                <c:pt idx="99">
                  <c:v>2699.7240000000002</c:v>
                </c:pt>
                <c:pt idx="100">
                  <c:v>2696.0210000000002</c:v>
                </c:pt>
                <c:pt idx="101">
                  <c:v>2691.8620000000001</c:v>
                </c:pt>
                <c:pt idx="102">
                  <c:v>2689.2370000000001</c:v>
                </c:pt>
                <c:pt idx="103">
                  <c:v>2687.7820000000002</c:v>
                </c:pt>
                <c:pt idx="104">
                  <c:v>2687.9050000000002</c:v>
                </c:pt>
                <c:pt idx="105">
                  <c:v>2689.7139999999999</c:v>
                </c:pt>
                <c:pt idx="106">
                  <c:v>2693.2249999999999</c:v>
                </c:pt>
                <c:pt idx="107">
                  <c:v>2698.404</c:v>
                </c:pt>
                <c:pt idx="108">
                  <c:v>2705.2020000000002</c:v>
                </c:pt>
                <c:pt idx="109">
                  <c:v>2713.375</c:v>
                </c:pt>
                <c:pt idx="110">
                  <c:v>2722.6970000000001</c:v>
                </c:pt>
                <c:pt idx="111">
                  <c:v>2732.9360000000001</c:v>
                </c:pt>
                <c:pt idx="112">
                  <c:v>2743.875</c:v>
                </c:pt>
                <c:pt idx="113">
                  <c:v>2755.3589999999999</c:v>
                </c:pt>
              </c:numCache>
            </c:numRef>
          </c:val>
          <c:smooth val="0"/>
          <c:extLst>
            <c:ext xmlns:c16="http://schemas.microsoft.com/office/drawing/2014/chart" uri="{C3380CC4-5D6E-409C-BE32-E72D297353CC}">
              <c16:uniqueId val="{00000001-3FB3-4BB2-B91D-4723B159AD03}"/>
            </c:ext>
          </c:extLst>
        </c:ser>
        <c:dLbls>
          <c:showLegendKey val="0"/>
          <c:showVal val="0"/>
          <c:showCatName val="0"/>
          <c:showSerName val="0"/>
          <c:showPercent val="0"/>
          <c:showBubbleSize val="0"/>
        </c:dLbls>
        <c:marker val="1"/>
        <c:smooth val="0"/>
        <c:axId val="1552930000"/>
        <c:axId val="2025735648"/>
      </c:lineChart>
      <c:dateAx>
        <c:axId val="2025221120"/>
        <c:scaling>
          <c:orientation val="minMax"/>
          <c:min val="36678"/>
        </c:scaling>
        <c:delete val="0"/>
        <c:axPos val="b"/>
        <c:numFmt formatCode="mmm\-yy" sourceLinked="1"/>
        <c:majorTickMark val="out"/>
        <c:minorTickMark val="none"/>
        <c:tickLblPos val="low"/>
        <c:spPr>
          <a:ln>
            <a:solidFill>
              <a:srgbClr val="0D0D0D"/>
            </a:solidFill>
            <a:prstDash val="solid"/>
          </a:ln>
        </c:spPr>
        <c:txPr>
          <a:bodyPr rot="0" vert="horz"/>
          <a:lstStyle/>
          <a:p>
            <a:pPr>
              <a:defRPr sz="1800">
                <a:latin typeface="Arial"/>
                <a:ea typeface="Arial"/>
                <a:cs typeface="Arial"/>
              </a:defRPr>
            </a:pPr>
            <a:endParaRPr lang="en-US"/>
          </a:p>
        </c:txPr>
        <c:crossAx val="2025730848"/>
        <c:crosses val="autoZero"/>
        <c:auto val="1"/>
        <c:lblOffset val="100"/>
        <c:baseTimeUnit val="months"/>
        <c:majorUnit val="48"/>
        <c:majorTimeUnit val="months"/>
      </c:dateAx>
      <c:valAx>
        <c:axId val="2025730848"/>
        <c:scaling>
          <c:orientation val="minMax"/>
          <c:max val="1200"/>
          <c:min val="600"/>
        </c:scaling>
        <c:delete val="0"/>
        <c:axPos val="l"/>
        <c:majorGridlines>
          <c:spPr>
            <a:ln>
              <a:solidFill>
                <a:srgbClr val="7F7F7F"/>
              </a:solidFill>
              <a:prstDash val="solid"/>
            </a:ln>
          </c:spPr>
        </c:majorGridlines>
        <c:numFmt formatCode="#,##0" sourceLinked="0"/>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2025221120"/>
        <c:crossesAt val="45336"/>
        <c:crossBetween val="between"/>
      </c:valAx>
      <c:valAx>
        <c:axId val="2025735648"/>
        <c:scaling>
          <c:orientation val="minMax"/>
          <c:max val="3500"/>
          <c:min val="500"/>
        </c:scaling>
        <c:delete val="0"/>
        <c:axPos val="r"/>
        <c:numFmt formatCode="#,##0" sourceLinked="0"/>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1800">
                <a:latin typeface="Arial"/>
                <a:ea typeface="Arial"/>
                <a:cs typeface="Arial"/>
              </a:defRPr>
            </a:pPr>
            <a:endParaRPr lang="en-US"/>
          </a:p>
        </c:txPr>
        <c:crossAx val="1552930000"/>
        <c:crosses val="max"/>
        <c:crossBetween val="between"/>
      </c:valAx>
      <c:dateAx>
        <c:axId val="1552930000"/>
        <c:scaling>
          <c:orientation val="minMax"/>
        </c:scaling>
        <c:delete val="1"/>
        <c:axPos val="b"/>
        <c:numFmt formatCode="mmm\-yy" sourceLinked="1"/>
        <c:majorTickMark val="out"/>
        <c:minorTickMark val="none"/>
        <c:tickLblPos val="nextTo"/>
        <c:crossAx val="2025735648"/>
        <c:crosses val="autoZero"/>
        <c:auto val="1"/>
        <c:lblOffset val="100"/>
        <c:baseTimeUnit val="months"/>
      </c:dateAx>
    </c:plotArea>
    <c:legend>
      <c:legendPos val="b"/>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5.4686969311675141E-3"/>
          <c:y val="7.1318794847803416E-2"/>
          <c:w val="0.98436544761015254"/>
          <c:h val="0.79709241300486167"/>
        </c:manualLayout>
      </c:layout>
      <c:lineChart>
        <c:grouping val="standard"/>
        <c:varyColors val="0"/>
        <c:ser>
          <c:idx val="0"/>
          <c:order val="0"/>
          <c:tx>
            <c:strRef>
              <c:f>'Data 1.8'!$C$4</c:f>
              <c:strCache>
                <c:ptCount val="1"/>
                <c:pt idx="0">
                  <c:v>Visitor arrivals</c:v>
                </c:pt>
              </c:strCache>
            </c:strRef>
          </c:tx>
          <c:spPr>
            <a:ln w="38100">
              <a:solidFill>
                <a:srgbClr val="0083AC"/>
              </a:solidFill>
              <a:prstDash val="solid"/>
            </a:ln>
          </c:spPr>
          <c:marker>
            <c:symbol val="none"/>
          </c:marker>
          <c:cat>
            <c:numRef>
              <c:f>'Data 1.8'!$B$6:$B$78</c:f>
              <c:numCache>
                <c:formatCode>mmm\-yy</c:formatCode>
                <c:ptCount val="73"/>
                <c:pt idx="0">
                  <c:v>40330</c:v>
                </c:pt>
                <c:pt idx="1">
                  <c:v>40422</c:v>
                </c:pt>
                <c:pt idx="2">
                  <c:v>40513</c:v>
                </c:pt>
                <c:pt idx="3">
                  <c:v>40603</c:v>
                </c:pt>
                <c:pt idx="4">
                  <c:v>40695</c:v>
                </c:pt>
                <c:pt idx="5">
                  <c:v>40787</c:v>
                </c:pt>
                <c:pt idx="6">
                  <c:v>40878</c:v>
                </c:pt>
                <c:pt idx="7">
                  <c:v>40969</c:v>
                </c:pt>
                <c:pt idx="8">
                  <c:v>41061</c:v>
                </c:pt>
                <c:pt idx="9">
                  <c:v>41153</c:v>
                </c:pt>
                <c:pt idx="10">
                  <c:v>41244</c:v>
                </c:pt>
                <c:pt idx="11">
                  <c:v>41334</c:v>
                </c:pt>
                <c:pt idx="12">
                  <c:v>41426</c:v>
                </c:pt>
                <c:pt idx="13">
                  <c:v>41518</c:v>
                </c:pt>
                <c:pt idx="14">
                  <c:v>41609</c:v>
                </c:pt>
                <c:pt idx="15">
                  <c:v>41699</c:v>
                </c:pt>
                <c:pt idx="16">
                  <c:v>41791</c:v>
                </c:pt>
                <c:pt idx="17">
                  <c:v>41883</c:v>
                </c:pt>
                <c:pt idx="18">
                  <c:v>41974</c:v>
                </c:pt>
                <c:pt idx="19">
                  <c:v>42064</c:v>
                </c:pt>
                <c:pt idx="20">
                  <c:v>42156</c:v>
                </c:pt>
                <c:pt idx="21">
                  <c:v>42248</c:v>
                </c:pt>
                <c:pt idx="22">
                  <c:v>42339</c:v>
                </c:pt>
                <c:pt idx="23">
                  <c:v>42430</c:v>
                </c:pt>
                <c:pt idx="24">
                  <c:v>42522</c:v>
                </c:pt>
                <c:pt idx="25">
                  <c:v>42614</c:v>
                </c:pt>
                <c:pt idx="26">
                  <c:v>42705</c:v>
                </c:pt>
                <c:pt idx="27">
                  <c:v>42795</c:v>
                </c:pt>
                <c:pt idx="28">
                  <c:v>42887</c:v>
                </c:pt>
                <c:pt idx="29">
                  <c:v>42979</c:v>
                </c:pt>
                <c:pt idx="30">
                  <c:v>43070</c:v>
                </c:pt>
                <c:pt idx="31">
                  <c:v>43160</c:v>
                </c:pt>
                <c:pt idx="32">
                  <c:v>43252</c:v>
                </c:pt>
                <c:pt idx="33">
                  <c:v>43344</c:v>
                </c:pt>
                <c:pt idx="34">
                  <c:v>43435</c:v>
                </c:pt>
                <c:pt idx="35">
                  <c:v>43525</c:v>
                </c:pt>
                <c:pt idx="36">
                  <c:v>43617</c:v>
                </c:pt>
                <c:pt idx="37">
                  <c:v>43709</c:v>
                </c:pt>
                <c:pt idx="38">
                  <c:v>43800</c:v>
                </c:pt>
                <c:pt idx="39">
                  <c:v>43891</c:v>
                </c:pt>
                <c:pt idx="40">
                  <c:v>43983</c:v>
                </c:pt>
                <c:pt idx="41">
                  <c:v>44075</c:v>
                </c:pt>
                <c:pt idx="42">
                  <c:v>44166</c:v>
                </c:pt>
                <c:pt idx="43">
                  <c:v>44256</c:v>
                </c:pt>
                <c:pt idx="44">
                  <c:v>44348</c:v>
                </c:pt>
                <c:pt idx="45">
                  <c:v>44440</c:v>
                </c:pt>
                <c:pt idx="46">
                  <c:v>44531</c:v>
                </c:pt>
                <c:pt idx="47">
                  <c:v>44621</c:v>
                </c:pt>
                <c:pt idx="48">
                  <c:v>44713</c:v>
                </c:pt>
                <c:pt idx="49">
                  <c:v>44805</c:v>
                </c:pt>
                <c:pt idx="50">
                  <c:v>44896</c:v>
                </c:pt>
                <c:pt idx="51">
                  <c:v>44986</c:v>
                </c:pt>
                <c:pt idx="52">
                  <c:v>45078</c:v>
                </c:pt>
                <c:pt idx="53">
                  <c:v>45170</c:v>
                </c:pt>
                <c:pt idx="54">
                  <c:v>45261</c:v>
                </c:pt>
                <c:pt idx="55">
                  <c:v>45352</c:v>
                </c:pt>
                <c:pt idx="56">
                  <c:v>45444</c:v>
                </c:pt>
                <c:pt idx="57">
                  <c:v>45536</c:v>
                </c:pt>
                <c:pt idx="58">
                  <c:v>45627</c:v>
                </c:pt>
                <c:pt idx="59">
                  <c:v>45717</c:v>
                </c:pt>
                <c:pt idx="60">
                  <c:v>45809</c:v>
                </c:pt>
                <c:pt idx="61">
                  <c:v>45901</c:v>
                </c:pt>
                <c:pt idx="62">
                  <c:v>45992</c:v>
                </c:pt>
                <c:pt idx="63">
                  <c:v>46082</c:v>
                </c:pt>
                <c:pt idx="64">
                  <c:v>46174</c:v>
                </c:pt>
                <c:pt idx="65">
                  <c:v>46266</c:v>
                </c:pt>
                <c:pt idx="66">
                  <c:v>46357</c:v>
                </c:pt>
                <c:pt idx="67">
                  <c:v>46447</c:v>
                </c:pt>
                <c:pt idx="68">
                  <c:v>46539</c:v>
                </c:pt>
                <c:pt idx="69">
                  <c:v>46631</c:v>
                </c:pt>
                <c:pt idx="70">
                  <c:v>46722</c:v>
                </c:pt>
                <c:pt idx="71">
                  <c:v>46813</c:v>
                </c:pt>
                <c:pt idx="72">
                  <c:v>46905</c:v>
                </c:pt>
              </c:numCache>
            </c:numRef>
          </c:cat>
          <c:val>
            <c:numRef>
              <c:f>'Data 1.8'!$C$6:$C$78</c:f>
              <c:numCache>
                <c:formatCode>0</c:formatCode>
                <c:ptCount val="73"/>
                <c:pt idx="0">
                  <c:v>627.53</c:v>
                </c:pt>
                <c:pt idx="1">
                  <c:v>636.21</c:v>
                </c:pt>
                <c:pt idx="2">
                  <c:v>629.22</c:v>
                </c:pt>
                <c:pt idx="3">
                  <c:v>627.13</c:v>
                </c:pt>
                <c:pt idx="4">
                  <c:v>612.61</c:v>
                </c:pt>
                <c:pt idx="5">
                  <c:v>688.74</c:v>
                </c:pt>
                <c:pt idx="6">
                  <c:v>673.04</c:v>
                </c:pt>
                <c:pt idx="7">
                  <c:v>634.35</c:v>
                </c:pt>
                <c:pt idx="8">
                  <c:v>636.55999999999995</c:v>
                </c:pt>
                <c:pt idx="9">
                  <c:v>646.86</c:v>
                </c:pt>
                <c:pt idx="10">
                  <c:v>648.48</c:v>
                </c:pt>
                <c:pt idx="11">
                  <c:v>663.81</c:v>
                </c:pt>
                <c:pt idx="12">
                  <c:v>679.78</c:v>
                </c:pt>
                <c:pt idx="13">
                  <c:v>687.85</c:v>
                </c:pt>
                <c:pt idx="14">
                  <c:v>689.1</c:v>
                </c:pt>
                <c:pt idx="15">
                  <c:v>701.69</c:v>
                </c:pt>
                <c:pt idx="16">
                  <c:v>704.7</c:v>
                </c:pt>
                <c:pt idx="17">
                  <c:v>718.43</c:v>
                </c:pt>
                <c:pt idx="18">
                  <c:v>735.54</c:v>
                </c:pt>
                <c:pt idx="19">
                  <c:v>756.74</c:v>
                </c:pt>
                <c:pt idx="20">
                  <c:v>777.24</c:v>
                </c:pt>
                <c:pt idx="21">
                  <c:v>786.02</c:v>
                </c:pt>
                <c:pt idx="22">
                  <c:v>809.4</c:v>
                </c:pt>
                <c:pt idx="23">
                  <c:v>853.01</c:v>
                </c:pt>
                <c:pt idx="24">
                  <c:v>856.4</c:v>
                </c:pt>
                <c:pt idx="25">
                  <c:v>883.93</c:v>
                </c:pt>
                <c:pt idx="26">
                  <c:v>897.62</c:v>
                </c:pt>
                <c:pt idx="27">
                  <c:v>905.16</c:v>
                </c:pt>
                <c:pt idx="28">
                  <c:v>980.74</c:v>
                </c:pt>
                <c:pt idx="29">
                  <c:v>926.33</c:v>
                </c:pt>
                <c:pt idx="30">
                  <c:v>935.21</c:v>
                </c:pt>
                <c:pt idx="31">
                  <c:v>959.17</c:v>
                </c:pt>
                <c:pt idx="32">
                  <c:v>962.28</c:v>
                </c:pt>
                <c:pt idx="33">
                  <c:v>957.34</c:v>
                </c:pt>
                <c:pt idx="34">
                  <c:v>970.21</c:v>
                </c:pt>
                <c:pt idx="35">
                  <c:v>985.81</c:v>
                </c:pt>
                <c:pt idx="36">
                  <c:v>978.93</c:v>
                </c:pt>
                <c:pt idx="37">
                  <c:v>977.39</c:v>
                </c:pt>
                <c:pt idx="38">
                  <c:v>948.22</c:v>
                </c:pt>
                <c:pt idx="39">
                  <c:v>794.71</c:v>
                </c:pt>
                <c:pt idx="40">
                  <c:v>7.43</c:v>
                </c:pt>
                <c:pt idx="41">
                  <c:v>13.78</c:v>
                </c:pt>
                <c:pt idx="42">
                  <c:v>16.09</c:v>
                </c:pt>
                <c:pt idx="43">
                  <c:v>15.38</c:v>
                </c:pt>
                <c:pt idx="44">
                  <c:v>141.13</c:v>
                </c:pt>
                <c:pt idx="45">
                  <c:v>35.200000000000003</c:v>
                </c:pt>
                <c:pt idx="46">
                  <c:v>15.16</c:v>
                </c:pt>
                <c:pt idx="47">
                  <c:v>37.89</c:v>
                </c:pt>
                <c:pt idx="48">
                  <c:v>221.71</c:v>
                </c:pt>
                <c:pt idx="49">
                  <c:v>415.2</c:v>
                </c:pt>
                <c:pt idx="50">
                  <c:v>759.04</c:v>
                </c:pt>
                <c:pt idx="51">
                  <c:v>659.47</c:v>
                </c:pt>
                <c:pt idx="52">
                  <c:v>766.1</c:v>
                </c:pt>
                <c:pt idx="53">
                  <c:v>827.83</c:v>
                </c:pt>
                <c:pt idx="54">
                  <c:v>745.52</c:v>
                </c:pt>
                <c:pt idx="55">
                  <c:v>836.1</c:v>
                </c:pt>
              </c:numCache>
            </c:numRef>
          </c:val>
          <c:smooth val="0"/>
          <c:extLst>
            <c:ext xmlns:c16="http://schemas.microsoft.com/office/drawing/2014/chart" uri="{C3380CC4-5D6E-409C-BE32-E72D297353CC}">
              <c16:uniqueId val="{00000000-603C-456E-A735-3762BB3214FF}"/>
            </c:ext>
          </c:extLst>
        </c:ser>
        <c:dLbls>
          <c:showLegendKey val="0"/>
          <c:showVal val="0"/>
          <c:showCatName val="0"/>
          <c:showSerName val="0"/>
          <c:showPercent val="0"/>
          <c:showBubbleSize val="0"/>
        </c:dLbls>
        <c:marker val="1"/>
        <c:smooth val="0"/>
        <c:axId val="771692783"/>
        <c:axId val="773505119"/>
      </c:lineChart>
      <c:lineChart>
        <c:grouping val="standard"/>
        <c:varyColors val="0"/>
        <c:ser>
          <c:idx val="1"/>
          <c:order val="1"/>
          <c:tx>
            <c:strRef>
              <c:f>'Data 1.8'!$D$4</c:f>
              <c:strCache>
                <c:ptCount val="1"/>
                <c:pt idx="0">
                  <c:v>Services exports (RHS)</c:v>
                </c:pt>
              </c:strCache>
            </c:strRef>
          </c:tx>
          <c:spPr>
            <a:ln w="38100">
              <a:solidFill>
                <a:srgbClr val="3E403A"/>
              </a:solidFill>
              <a:prstDash val="solid"/>
            </a:ln>
          </c:spPr>
          <c:marker>
            <c:symbol val="none"/>
          </c:marker>
          <c:cat>
            <c:numRef>
              <c:f>'Data 1.8'!$B$6:$B$78</c:f>
              <c:numCache>
                <c:formatCode>mmm\-yy</c:formatCode>
                <c:ptCount val="73"/>
                <c:pt idx="0">
                  <c:v>40330</c:v>
                </c:pt>
                <c:pt idx="1">
                  <c:v>40422</c:v>
                </c:pt>
                <c:pt idx="2">
                  <c:v>40513</c:v>
                </c:pt>
                <c:pt idx="3">
                  <c:v>40603</c:v>
                </c:pt>
                <c:pt idx="4">
                  <c:v>40695</c:v>
                </c:pt>
                <c:pt idx="5">
                  <c:v>40787</c:v>
                </c:pt>
                <c:pt idx="6">
                  <c:v>40878</c:v>
                </c:pt>
                <c:pt idx="7">
                  <c:v>40969</c:v>
                </c:pt>
                <c:pt idx="8">
                  <c:v>41061</c:v>
                </c:pt>
                <c:pt idx="9">
                  <c:v>41153</c:v>
                </c:pt>
                <c:pt idx="10">
                  <c:v>41244</c:v>
                </c:pt>
                <c:pt idx="11">
                  <c:v>41334</c:v>
                </c:pt>
                <c:pt idx="12">
                  <c:v>41426</c:v>
                </c:pt>
                <c:pt idx="13">
                  <c:v>41518</c:v>
                </c:pt>
                <c:pt idx="14">
                  <c:v>41609</c:v>
                </c:pt>
                <c:pt idx="15">
                  <c:v>41699</c:v>
                </c:pt>
                <c:pt idx="16">
                  <c:v>41791</c:v>
                </c:pt>
                <c:pt idx="17">
                  <c:v>41883</c:v>
                </c:pt>
                <c:pt idx="18">
                  <c:v>41974</c:v>
                </c:pt>
                <c:pt idx="19">
                  <c:v>42064</c:v>
                </c:pt>
                <c:pt idx="20">
                  <c:v>42156</c:v>
                </c:pt>
                <c:pt idx="21">
                  <c:v>42248</c:v>
                </c:pt>
                <c:pt idx="22">
                  <c:v>42339</c:v>
                </c:pt>
                <c:pt idx="23">
                  <c:v>42430</c:v>
                </c:pt>
                <c:pt idx="24">
                  <c:v>42522</c:v>
                </c:pt>
                <c:pt idx="25">
                  <c:v>42614</c:v>
                </c:pt>
                <c:pt idx="26">
                  <c:v>42705</c:v>
                </c:pt>
                <c:pt idx="27">
                  <c:v>42795</c:v>
                </c:pt>
                <c:pt idx="28">
                  <c:v>42887</c:v>
                </c:pt>
                <c:pt idx="29">
                  <c:v>42979</c:v>
                </c:pt>
                <c:pt idx="30">
                  <c:v>43070</c:v>
                </c:pt>
                <c:pt idx="31">
                  <c:v>43160</c:v>
                </c:pt>
                <c:pt idx="32">
                  <c:v>43252</c:v>
                </c:pt>
                <c:pt idx="33">
                  <c:v>43344</c:v>
                </c:pt>
                <c:pt idx="34">
                  <c:v>43435</c:v>
                </c:pt>
                <c:pt idx="35">
                  <c:v>43525</c:v>
                </c:pt>
                <c:pt idx="36">
                  <c:v>43617</c:v>
                </c:pt>
                <c:pt idx="37">
                  <c:v>43709</c:v>
                </c:pt>
                <c:pt idx="38">
                  <c:v>43800</c:v>
                </c:pt>
                <c:pt idx="39">
                  <c:v>43891</c:v>
                </c:pt>
                <c:pt idx="40">
                  <c:v>43983</c:v>
                </c:pt>
                <c:pt idx="41">
                  <c:v>44075</c:v>
                </c:pt>
                <c:pt idx="42">
                  <c:v>44166</c:v>
                </c:pt>
                <c:pt idx="43">
                  <c:v>44256</c:v>
                </c:pt>
                <c:pt idx="44">
                  <c:v>44348</c:v>
                </c:pt>
                <c:pt idx="45">
                  <c:v>44440</c:v>
                </c:pt>
                <c:pt idx="46">
                  <c:v>44531</c:v>
                </c:pt>
                <c:pt idx="47">
                  <c:v>44621</c:v>
                </c:pt>
                <c:pt idx="48">
                  <c:v>44713</c:v>
                </c:pt>
                <c:pt idx="49">
                  <c:v>44805</c:v>
                </c:pt>
                <c:pt idx="50">
                  <c:v>44896</c:v>
                </c:pt>
                <c:pt idx="51">
                  <c:v>44986</c:v>
                </c:pt>
                <c:pt idx="52">
                  <c:v>45078</c:v>
                </c:pt>
                <c:pt idx="53">
                  <c:v>45170</c:v>
                </c:pt>
                <c:pt idx="54">
                  <c:v>45261</c:v>
                </c:pt>
                <c:pt idx="55">
                  <c:v>45352</c:v>
                </c:pt>
                <c:pt idx="56">
                  <c:v>45444</c:v>
                </c:pt>
                <c:pt idx="57">
                  <c:v>45536</c:v>
                </c:pt>
                <c:pt idx="58">
                  <c:v>45627</c:v>
                </c:pt>
                <c:pt idx="59">
                  <c:v>45717</c:v>
                </c:pt>
                <c:pt idx="60">
                  <c:v>45809</c:v>
                </c:pt>
                <c:pt idx="61">
                  <c:v>45901</c:v>
                </c:pt>
                <c:pt idx="62">
                  <c:v>45992</c:v>
                </c:pt>
                <c:pt idx="63">
                  <c:v>46082</c:v>
                </c:pt>
                <c:pt idx="64">
                  <c:v>46174</c:v>
                </c:pt>
                <c:pt idx="65">
                  <c:v>46266</c:v>
                </c:pt>
                <c:pt idx="66">
                  <c:v>46357</c:v>
                </c:pt>
                <c:pt idx="67">
                  <c:v>46447</c:v>
                </c:pt>
                <c:pt idx="68">
                  <c:v>46539</c:v>
                </c:pt>
                <c:pt idx="69">
                  <c:v>46631</c:v>
                </c:pt>
                <c:pt idx="70">
                  <c:v>46722</c:v>
                </c:pt>
                <c:pt idx="71">
                  <c:v>46813</c:v>
                </c:pt>
                <c:pt idx="72">
                  <c:v>46905</c:v>
                </c:pt>
              </c:numCache>
            </c:numRef>
          </c:cat>
          <c:val>
            <c:numRef>
              <c:f>'Data 1.8'!$D$6:$D$78</c:f>
              <c:numCache>
                <c:formatCode>0.0</c:formatCode>
                <c:ptCount val="73"/>
                <c:pt idx="0">
                  <c:v>4.0860000000000003</c:v>
                </c:pt>
                <c:pt idx="1">
                  <c:v>4.0540000000000003</c:v>
                </c:pt>
                <c:pt idx="2">
                  <c:v>4.0640000000000001</c:v>
                </c:pt>
                <c:pt idx="3">
                  <c:v>4.0819999999999999</c:v>
                </c:pt>
                <c:pt idx="4">
                  <c:v>3.9980000000000002</c:v>
                </c:pt>
                <c:pt idx="5">
                  <c:v>4.1890000000000001</c:v>
                </c:pt>
                <c:pt idx="6">
                  <c:v>4.3360000000000003</c:v>
                </c:pt>
                <c:pt idx="7">
                  <c:v>3.9710000000000001</c:v>
                </c:pt>
                <c:pt idx="8">
                  <c:v>3.9950000000000001</c:v>
                </c:pt>
                <c:pt idx="9">
                  <c:v>3.9950000000000001</c:v>
                </c:pt>
                <c:pt idx="10">
                  <c:v>3.8889999999999998</c:v>
                </c:pt>
                <c:pt idx="11">
                  <c:v>3.9950000000000001</c:v>
                </c:pt>
                <c:pt idx="12">
                  <c:v>4.0309999999999997</c:v>
                </c:pt>
                <c:pt idx="13">
                  <c:v>4.0510000000000002</c:v>
                </c:pt>
                <c:pt idx="14">
                  <c:v>3.9159999999999999</c:v>
                </c:pt>
                <c:pt idx="15">
                  <c:v>4.077</c:v>
                </c:pt>
                <c:pt idx="16">
                  <c:v>4.0449999999999999</c:v>
                </c:pt>
                <c:pt idx="17">
                  <c:v>4.0960000000000001</c:v>
                </c:pt>
                <c:pt idx="18">
                  <c:v>4.6680000000000001</c:v>
                </c:pt>
                <c:pt idx="19">
                  <c:v>4.8319999999999999</c:v>
                </c:pt>
                <c:pt idx="20">
                  <c:v>5.03</c:v>
                </c:pt>
                <c:pt idx="21">
                  <c:v>5.2770000000000001</c:v>
                </c:pt>
                <c:pt idx="22">
                  <c:v>5.2610000000000001</c:v>
                </c:pt>
                <c:pt idx="23">
                  <c:v>5.3869999999999996</c:v>
                </c:pt>
                <c:pt idx="24">
                  <c:v>5.27</c:v>
                </c:pt>
                <c:pt idx="25">
                  <c:v>5.3</c:v>
                </c:pt>
                <c:pt idx="26">
                  <c:v>5.4249999999999998</c:v>
                </c:pt>
                <c:pt idx="27">
                  <c:v>5.45</c:v>
                </c:pt>
                <c:pt idx="28">
                  <c:v>5.6769999999999996</c:v>
                </c:pt>
                <c:pt idx="29">
                  <c:v>5.5940000000000003</c:v>
                </c:pt>
                <c:pt idx="30">
                  <c:v>5.6059999999999999</c:v>
                </c:pt>
                <c:pt idx="31">
                  <c:v>5.7629999999999999</c:v>
                </c:pt>
                <c:pt idx="32">
                  <c:v>5.8979999999999997</c:v>
                </c:pt>
                <c:pt idx="33">
                  <c:v>5.5949999999999998</c:v>
                </c:pt>
                <c:pt idx="34">
                  <c:v>5.88</c:v>
                </c:pt>
                <c:pt idx="35">
                  <c:v>5.8040000000000003</c:v>
                </c:pt>
                <c:pt idx="36">
                  <c:v>5.8719999999999999</c:v>
                </c:pt>
                <c:pt idx="37">
                  <c:v>6.133</c:v>
                </c:pt>
                <c:pt idx="38">
                  <c:v>6.0140000000000002</c:v>
                </c:pt>
                <c:pt idx="39">
                  <c:v>5.7670000000000003</c:v>
                </c:pt>
                <c:pt idx="40">
                  <c:v>3.129</c:v>
                </c:pt>
                <c:pt idx="41">
                  <c:v>3.2490000000000001</c:v>
                </c:pt>
                <c:pt idx="42">
                  <c:v>2.8220000000000001</c:v>
                </c:pt>
                <c:pt idx="43">
                  <c:v>2.1850000000000001</c:v>
                </c:pt>
                <c:pt idx="44">
                  <c:v>3.5910000000000002</c:v>
                </c:pt>
                <c:pt idx="45">
                  <c:v>3.1789999999999998</c:v>
                </c:pt>
                <c:pt idx="46">
                  <c:v>2.9449999999999998</c:v>
                </c:pt>
                <c:pt idx="47">
                  <c:v>2.1850000000000001</c:v>
                </c:pt>
                <c:pt idx="48">
                  <c:v>3.2749999999999999</c:v>
                </c:pt>
                <c:pt idx="49">
                  <c:v>4.3559999999999999</c:v>
                </c:pt>
                <c:pt idx="50">
                  <c:v>4.4240000000000004</c:v>
                </c:pt>
                <c:pt idx="51">
                  <c:v>4.5010000000000003</c:v>
                </c:pt>
                <c:pt idx="52">
                  <c:v>4.9379999999999997</c:v>
                </c:pt>
                <c:pt idx="53">
                  <c:v>5.4130000000000003</c:v>
                </c:pt>
                <c:pt idx="54">
                  <c:v>5.2380000000000004</c:v>
                </c:pt>
                <c:pt idx="55">
                  <c:v>5.3669029999999998</c:v>
                </c:pt>
                <c:pt idx="56">
                  <c:v>5.5279220000000002</c:v>
                </c:pt>
                <c:pt idx="57">
                  <c:v>5.664364</c:v>
                </c:pt>
                <c:pt idx="58">
                  <c:v>5.7894300000000003</c:v>
                </c:pt>
                <c:pt idx="59">
                  <c:v>5.9421790000000003</c:v>
                </c:pt>
                <c:pt idx="60">
                  <c:v>6.0766929999999997</c:v>
                </c:pt>
                <c:pt idx="61">
                  <c:v>6.1646349999999996</c:v>
                </c:pt>
                <c:pt idx="62">
                  <c:v>6.2507989999999998</c:v>
                </c:pt>
                <c:pt idx="63">
                  <c:v>6.3335650000000001</c:v>
                </c:pt>
                <c:pt idx="64">
                  <c:v>6.4138630000000001</c:v>
                </c:pt>
                <c:pt idx="65">
                  <c:v>6.4919979999999997</c:v>
                </c:pt>
                <c:pt idx="66">
                  <c:v>6.5686109999999998</c:v>
                </c:pt>
                <c:pt idx="67">
                  <c:v>6.643967</c:v>
                </c:pt>
                <c:pt idx="68">
                  <c:v>6.7182919999999999</c:v>
                </c:pt>
                <c:pt idx="69">
                  <c:v>6.7917110000000003</c:v>
                </c:pt>
                <c:pt idx="70">
                  <c:v>6.8639799999999997</c:v>
                </c:pt>
                <c:pt idx="71">
                  <c:v>6.9344029999999997</c:v>
                </c:pt>
                <c:pt idx="72">
                  <c:v>7.0037580000000004</c:v>
                </c:pt>
              </c:numCache>
            </c:numRef>
          </c:val>
          <c:smooth val="0"/>
          <c:extLst>
            <c:ext xmlns:c16="http://schemas.microsoft.com/office/drawing/2014/chart" uri="{C3380CC4-5D6E-409C-BE32-E72D297353CC}">
              <c16:uniqueId val="{00000001-603C-456E-A735-3762BB3214FF}"/>
            </c:ext>
          </c:extLst>
        </c:ser>
        <c:dLbls>
          <c:showLegendKey val="0"/>
          <c:showVal val="0"/>
          <c:showCatName val="0"/>
          <c:showSerName val="0"/>
          <c:showPercent val="0"/>
          <c:showBubbleSize val="0"/>
        </c:dLbls>
        <c:marker val="1"/>
        <c:smooth val="0"/>
        <c:axId val="776007951"/>
        <c:axId val="773495999"/>
      </c:lineChart>
      <c:dateAx>
        <c:axId val="771692783"/>
        <c:scaling>
          <c:orientation val="minMax"/>
          <c:min val="40330"/>
        </c:scaling>
        <c:delete val="0"/>
        <c:axPos val="b"/>
        <c:numFmt formatCode="mmm\-yy" sourceLinked="1"/>
        <c:majorTickMark val="out"/>
        <c:minorTickMark val="none"/>
        <c:tickLblPos val="low"/>
        <c:spPr>
          <a:ln>
            <a:solidFill>
              <a:srgbClr val="0D0D0D"/>
            </a:solidFill>
            <a:prstDash val="solid"/>
          </a:ln>
        </c:spPr>
        <c:txPr>
          <a:bodyPr rot="0" vert="horz"/>
          <a:lstStyle/>
          <a:p>
            <a:pPr>
              <a:defRPr sz="1800">
                <a:latin typeface="Arial"/>
                <a:ea typeface="Arial"/>
                <a:cs typeface="Arial"/>
              </a:defRPr>
            </a:pPr>
            <a:endParaRPr lang="en-US"/>
          </a:p>
        </c:txPr>
        <c:crossAx val="773505119"/>
        <c:crosses val="autoZero"/>
        <c:auto val="1"/>
        <c:lblOffset val="100"/>
        <c:baseTimeUnit val="months"/>
        <c:majorUnit val="24"/>
      </c:dateAx>
      <c:valAx>
        <c:axId val="773505119"/>
        <c:scaling>
          <c:orientation val="minMax"/>
          <c:max val="1500"/>
          <c:min val="0"/>
        </c:scaling>
        <c:delete val="0"/>
        <c:axPos val="l"/>
        <c:majorGridlines>
          <c:spPr>
            <a:ln>
              <a:solidFill>
                <a:srgbClr val="7F7F7F"/>
              </a:solidFill>
              <a:prstDash val="solid"/>
            </a:ln>
          </c:spPr>
        </c:majorGridlines>
        <c:numFmt formatCode="#,##0" sourceLinked="0"/>
        <c:majorTickMark val="none"/>
        <c:minorTickMark val="none"/>
        <c:tickLblPos val="low"/>
        <c:spPr>
          <a:noFill/>
          <a:ln w="9525">
            <a:solidFill>
              <a:srgbClr val="000000"/>
            </a:solidFill>
            <a:prstDash val="solid"/>
          </a:ln>
          <a:effectLst/>
        </c:spPr>
        <c:txPr>
          <a:bodyPr/>
          <a:lstStyle/>
          <a:p>
            <a:pPr>
              <a:defRPr sz="1800">
                <a:latin typeface="Arial"/>
                <a:ea typeface="Arial"/>
                <a:cs typeface="Arial"/>
              </a:defRPr>
            </a:pPr>
            <a:endParaRPr lang="en-US"/>
          </a:p>
        </c:txPr>
        <c:crossAx val="771692783"/>
        <c:crossesAt val="45336"/>
        <c:crossBetween val="between"/>
        <c:majorUnit val="300"/>
      </c:valAx>
      <c:valAx>
        <c:axId val="773495999"/>
        <c:scaling>
          <c:orientation val="minMax"/>
          <c:max val="10"/>
        </c:scaling>
        <c:delete val="0"/>
        <c:axPos val="r"/>
        <c:numFmt formatCode="0.0" sourceLinked="1"/>
        <c:majorTickMark val="out"/>
        <c:minorTickMark val="none"/>
        <c:tickLblPos val="nextTo"/>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1800">
                <a:latin typeface="Arial"/>
                <a:ea typeface="Arial"/>
                <a:cs typeface="Arial"/>
              </a:defRPr>
            </a:pPr>
            <a:endParaRPr lang="en-US"/>
          </a:p>
        </c:txPr>
        <c:crossAx val="776007951"/>
        <c:crosses val="max"/>
        <c:crossBetween val="between"/>
        <c:majorUnit val="2"/>
      </c:valAx>
      <c:dateAx>
        <c:axId val="776007951"/>
        <c:scaling>
          <c:orientation val="minMax"/>
        </c:scaling>
        <c:delete val="1"/>
        <c:axPos val="b"/>
        <c:numFmt formatCode="mmm\-yy" sourceLinked="1"/>
        <c:majorTickMark val="out"/>
        <c:minorTickMark val="none"/>
        <c:tickLblPos val="nextTo"/>
        <c:crossAx val="773495999"/>
        <c:crosses val="autoZero"/>
        <c:auto val="1"/>
        <c:lblOffset val="100"/>
        <c:baseTimeUnit val="months"/>
      </c:dateAx>
    </c:plotArea>
    <c:legend>
      <c:legendPos val="b"/>
      <c:overlay val="0"/>
      <c:txPr>
        <a:bodyPr/>
        <a:lstStyle/>
        <a:p>
          <a:pPr>
            <a:defRPr sz="1800">
              <a:latin typeface="Arial"/>
              <a:ea typeface="Arial"/>
              <a:cs typeface="Arial"/>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6.bin"/></Relationships>
</file>

<file path=xl/chartsheets/_rels/sheet12.xml.rels><?xml version="1.0" encoding="UTF-8" standalone="yes"?>
<Relationships xmlns="http://schemas.openxmlformats.org/package/2006/relationships"><Relationship Id="rId1" Type="http://schemas.openxmlformats.org/officeDocument/2006/relationships/drawing" Target="../drawings/drawing24.xml"/></Relationships>
</file>

<file path=xl/chartsheets/_rels/sheet13.xml.rels><?xml version="1.0" encoding="UTF-8" standalone="yes"?>
<Relationships xmlns="http://schemas.openxmlformats.org/package/2006/relationships"><Relationship Id="rId1" Type="http://schemas.openxmlformats.org/officeDocument/2006/relationships/drawing" Target="../drawings/drawing26.xml"/></Relationships>
</file>

<file path=xl/chartsheets/_rels/sheet14.xml.rels><?xml version="1.0" encoding="UTF-8" standalone="yes"?>
<Relationships xmlns="http://schemas.openxmlformats.org/package/2006/relationships"><Relationship Id="rId1" Type="http://schemas.openxmlformats.org/officeDocument/2006/relationships/drawing" Target="../drawings/drawing28.xml"/></Relationships>
</file>

<file path=xl/chartsheets/_rels/sheet15.xml.rels><?xml version="1.0" encoding="UTF-8" standalone="yes"?>
<Relationships xmlns="http://schemas.openxmlformats.org/package/2006/relationships"><Relationship Id="rId1" Type="http://schemas.openxmlformats.org/officeDocument/2006/relationships/drawing" Target="../drawings/drawing30.xml"/></Relationships>
</file>

<file path=xl/chartsheets/_rels/sheet16.xml.rels><?xml version="1.0" encoding="UTF-8" standalone="yes"?>
<Relationships xmlns="http://schemas.openxmlformats.org/package/2006/relationships"><Relationship Id="rId1" Type="http://schemas.openxmlformats.org/officeDocument/2006/relationships/drawing" Target="../drawings/drawing32.xml"/></Relationships>
</file>

<file path=xl/chartsheets/_rels/sheet1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0.bin"/></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2.bin"/></Relationships>
</file>

<file path=xl/chartsheets/_rels/sheet1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4.bin"/></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2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6.bin"/></Relationships>
</file>

<file path=xl/chartsheets/_rels/sheet2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8.bin"/></Relationships>
</file>

<file path=xl/chartsheets/_rels/sheet2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0.bin"/></Relationships>
</file>

<file path=xl/chartsheets/_rels/sheet2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2.bin"/></Relationships>
</file>

<file path=xl/chartsheets/_rels/sheet24.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4.bin"/></Relationships>
</file>

<file path=xl/chartsheets/_rels/sheet25.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6.bin"/></Relationships>
</file>

<file path=xl/chartsheets/_rels/sheet26.xml.rels><?xml version="1.0" encoding="UTF-8" standalone="yes"?>
<Relationships xmlns="http://schemas.openxmlformats.org/package/2006/relationships"><Relationship Id="rId1" Type="http://schemas.openxmlformats.org/officeDocument/2006/relationships/drawing" Target="../drawings/drawing52.xml"/></Relationships>
</file>

<file path=xl/chartsheets/_rels/sheet2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9.bin"/></Relationships>
</file>

<file path=xl/chartsheets/_rels/sheet28.xml.rels><?xml version="1.0" encoding="UTF-8" standalone="yes"?>
<Relationships xmlns="http://schemas.openxmlformats.org/package/2006/relationships"><Relationship Id="rId1" Type="http://schemas.openxmlformats.org/officeDocument/2006/relationships/drawing" Target="../drawings/drawing56.xml"/></Relationships>
</file>

<file path=xl/chartsheets/_rels/sheet2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1.bin"/></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3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3.bin"/></Relationships>
</file>

<file path=xl/chartsheets/_rels/sheet31.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5.bin"/></Relationships>
</file>

<file path=xl/chartsheets/_rels/sheet32.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7.bin"/></Relationships>
</file>

<file path=xl/chartsheets/_rels/sheet33.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9.bin"/></Relationships>
</file>

<file path=xl/chartsheets/_rels/sheet34.xml.rels><?xml version="1.0" encoding="UTF-8" standalone="yes"?>
<Relationships xmlns="http://schemas.openxmlformats.org/package/2006/relationships"><Relationship Id="rId1" Type="http://schemas.openxmlformats.org/officeDocument/2006/relationships/drawing" Target="../drawings/drawing68.xml"/></Relationships>
</file>

<file path=xl/chartsheets/_rels/sheet35.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1.bin"/></Relationships>
</file>

<file path=xl/chartsheets/_rels/sheet36.xml.rels><?xml version="1.0" encoding="UTF-8" standalone="yes"?>
<Relationships xmlns="http://schemas.openxmlformats.org/package/2006/relationships"><Relationship Id="rId1" Type="http://schemas.openxmlformats.org/officeDocument/2006/relationships/drawing" Target="../drawings/drawing71.xml"/></Relationships>
</file>

<file path=xl/chartsheets/_rels/sheet37.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43.bin"/></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10.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12.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14.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16.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18.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860444E-B453-4076-AEE2-4FD3CD853F80}">
  <sheetPr/>
  <sheetViews>
    <sheetView zoomScale="65" workbookViewId="0"/>
  </sheetViews>
  <pageMargins left="0.7" right="0.7" top="0.75" bottom="0.75" header="0.3" footer="0.3"/>
  <drawing r:id="rId1"/>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E5F14E3-3C82-4A86-A780-52514361D862}">
  <sheetPr/>
  <sheetViews>
    <sheetView zoomScale="94" workbookViewId="0"/>
  </sheetViews>
  <pageMargins left="0.7" right="0.7" top="0.75" bottom="0.75" header="0.3" footer="0.3"/>
  <pageSetup paperSize="9" orientation="landscape" r:id="rId1"/>
  <drawing r:id="rId2"/>
</chartsheet>
</file>

<file path=xl/chartsheets/sheet1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F70CBA5-67D8-4F47-8DEA-D4E6D0AB3F39}">
  <sheetPr/>
  <sheetViews>
    <sheetView zoomScale="85" workbookViewId="0"/>
  </sheetViews>
  <pageMargins left="0.7" right="0.7" top="0.75" bottom="0.75" header="0.3" footer="0.3"/>
  <pageSetup paperSize="9" orientation="landscape" r:id="rId1"/>
  <drawing r:id="rId2"/>
</chartsheet>
</file>

<file path=xl/chartsheets/sheet1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CC231FF-3195-4492-B6D7-ADCF865EA886}">
  <sheetPr/>
  <sheetViews>
    <sheetView zoomScale="80" workbookViewId="0"/>
  </sheetViews>
  <pageMargins left="0.7" right="0.7" top="0.75" bottom="0.75" header="0.3" footer="0.3"/>
  <drawing r:id="rId1"/>
</chartsheet>
</file>

<file path=xl/chartsheets/sheet1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A0783F4-D350-4752-B867-B112E467D680}">
  <sheetPr/>
  <sheetViews>
    <sheetView zoomScale="80" workbookViewId="0"/>
  </sheetViews>
  <pageMargins left="0.7" right="0.7" top="0.75" bottom="0.75" header="0.3" footer="0.3"/>
  <drawing r:id="rId1"/>
</chartsheet>
</file>

<file path=xl/chartsheets/sheet1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622E2D2-E7B2-4E11-BEC0-CF33315482D8}">
  <sheetPr/>
  <sheetViews>
    <sheetView zoomScale="80" workbookViewId="0"/>
  </sheetViews>
  <pageMargins left="0.7" right="0.7" top="0.75" bottom="0.75" header="0.3" footer="0.3"/>
  <drawing r:id="rId1"/>
</chartsheet>
</file>

<file path=xl/chartsheets/sheet1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8082CD3-B295-43FE-964A-B68EFAB01B4D}">
  <sheetPr/>
  <sheetViews>
    <sheetView zoomScale="80" workbookViewId="0"/>
  </sheetViews>
  <pageMargins left="0.7" right="0.7" top="0.75" bottom="0.75" header="0.3" footer="0.3"/>
  <drawing r:id="rId1"/>
</chartsheet>
</file>

<file path=xl/chartsheets/sheet1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81BF190-6FC3-4D64-821D-308F97C9011F}">
  <sheetPr/>
  <sheetViews>
    <sheetView zoomScale="80" workbookViewId="0"/>
  </sheetViews>
  <pageMargins left="0.7" right="0.7" top="0.75" bottom="0.75" header="0.3" footer="0.3"/>
  <drawing r:id="rId1"/>
</chartsheet>
</file>

<file path=xl/chartsheets/sheet1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7FB78F1-0DB4-4FD4-B74D-E81C14122ABA}">
  <sheetPr/>
  <sheetViews>
    <sheetView zoomScale="85" workbookViewId="0"/>
  </sheetViews>
  <pageMargins left="0.7" right="0.7" top="0.75" bottom="0.75" header="0.3" footer="0.3"/>
  <pageSetup paperSize="9" orientation="landscape" r:id="rId1"/>
  <drawing r:id="rId2"/>
</chartsheet>
</file>

<file path=xl/chartsheets/sheet1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861B8E9-F550-4B23-8584-2BC4A77A2449}">
  <sheetPr/>
  <sheetViews>
    <sheetView zoomScale="85" workbookViewId="0"/>
  </sheetViews>
  <pageMargins left="0.7" right="0.7" top="0.75" bottom="0.75" header="0.3" footer="0.3"/>
  <pageSetup paperSize="9" orientation="landscape" r:id="rId1"/>
  <drawing r:id="rId2"/>
</chartsheet>
</file>

<file path=xl/chartsheets/sheet1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B209339F-0A35-4A96-9B97-CDBBA98DC778}">
  <sheetPr>
    <tabColor rgb="FF92D050"/>
  </sheetPr>
  <sheetViews>
    <sheetView zoomScale="70" workbookViewId="0"/>
  </sheetViews>
  <pageMargins left="0.7" right="0.7" top="0.75" bottom="0.75" header="0.3" footer="0.3"/>
  <pageSetup paperSize="9" orientation="landscape"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D466D846-0855-459D-8BC0-DB1C972508D5}">
  <sheetPr/>
  <sheetViews>
    <sheetView zoomScale="80" workbookViewId="0"/>
  </sheetViews>
  <pageMargins left="0.7" right="0.7" top="0.75" bottom="0.75" header="0.3" footer="0.3"/>
  <drawing r:id="rId1"/>
</chartsheet>
</file>

<file path=xl/chartsheets/sheet2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E7550FE-D87E-4527-A1B9-96FCEE3D4AEA}">
  <sheetPr>
    <tabColor rgb="FF92D050"/>
  </sheetPr>
  <sheetViews>
    <sheetView zoomScale="70" workbookViewId="0"/>
  </sheetViews>
  <pageMargins left="0.7" right="0.7" top="0.75" bottom="0.75" header="0.3" footer="0.3"/>
  <pageSetup paperSize="9" orientation="landscape" horizontalDpi="300" verticalDpi="300" r:id="rId1"/>
  <drawing r:id="rId2"/>
</chartsheet>
</file>

<file path=xl/chartsheets/sheet2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C5AF996-1BDF-4F59-BA5A-B6FAFD7A2D39}">
  <sheetPr>
    <tabColor rgb="FF92D050"/>
  </sheetPr>
  <sheetViews>
    <sheetView zoomScale="70" workbookViewId="0"/>
  </sheetViews>
  <pageMargins left="0.7" right="0.7" top="0.75" bottom="0.75" header="0.3" footer="0.3"/>
  <pageSetup paperSize="9" orientation="landscape" horizontalDpi="300" verticalDpi="300" r:id="rId1"/>
  <drawing r:id="rId2"/>
</chartsheet>
</file>

<file path=xl/chartsheets/sheet2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17B5E8A-A74B-42C4-B546-B168FCF979FF}">
  <sheetPr>
    <tabColor rgb="FF92D050"/>
  </sheetPr>
  <sheetViews>
    <sheetView zoomScale="70" workbookViewId="0"/>
  </sheetViews>
  <pageMargins left="0.7" right="0.7" top="0.75" bottom="0.75" header="0.3" footer="0.3"/>
  <pageSetup paperSize="9" orientation="landscape" horizontalDpi="300" verticalDpi="300" r:id="rId1"/>
  <drawing r:id="rId2"/>
</chartsheet>
</file>

<file path=xl/chartsheets/sheet2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DFA54CD3-639B-4B67-BFDD-E195A2D7D0FA}">
  <sheetPr>
    <tabColor rgb="FF92D050"/>
  </sheetPr>
  <sheetViews>
    <sheetView zoomScale="70" workbookViewId="0"/>
  </sheetViews>
  <pageMargins left="0.7" right="0.7" top="0.75" bottom="0.75" header="0.3" footer="0.3"/>
  <pageSetup paperSize="9" orientation="landscape" r:id="rId1"/>
  <drawing r:id="rId2"/>
</chartsheet>
</file>

<file path=xl/chartsheets/sheet2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0D26F21-C71C-44E7-A7E0-224EEA275AA8}">
  <sheetPr>
    <tabColor rgb="FF92D050"/>
  </sheetPr>
  <sheetViews>
    <sheetView zoomScale="70" workbookViewId="0"/>
  </sheetViews>
  <pageMargins left="0.7" right="0.7" top="0.75" bottom="0.75" header="0.3" footer="0.3"/>
  <pageSetup paperSize="9" orientation="landscape" horizontalDpi="300" verticalDpi="300" r:id="rId1"/>
  <drawing r:id="rId2"/>
</chartsheet>
</file>

<file path=xl/chartsheets/sheet2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94B4CC6-B502-48E4-B7C7-6E0C3CD4A3BA}">
  <sheetPr>
    <tabColor rgb="FF92D050"/>
  </sheetPr>
  <sheetViews>
    <sheetView zoomScale="70" workbookViewId="0"/>
  </sheetViews>
  <pageMargins left="0.7" right="0.7" top="0.75" bottom="0.75" header="0.3" footer="0.3"/>
  <pageSetup paperSize="9" orientation="landscape" r:id="rId1"/>
  <drawing r:id="rId2"/>
</chartsheet>
</file>

<file path=xl/chartsheets/sheet2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D762B88-7AC5-4B41-A86A-FDB379AA4875}">
  <sheetPr>
    <tabColor rgb="FF92D050"/>
  </sheetPr>
  <sheetViews>
    <sheetView zoomScale="86" workbookViewId="0"/>
  </sheetViews>
  <pageMargins left="0.7" right="0.7" top="0.75" bottom="0.75" header="0.3" footer="0.3"/>
  <drawing r:id="rId1"/>
</chartsheet>
</file>

<file path=xl/chartsheets/sheet2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8E8C170-704B-4940-8958-23E8AB013D81}">
  <sheetPr>
    <tabColor rgb="FF92D050"/>
  </sheetPr>
  <sheetViews>
    <sheetView zoomScale="70" workbookViewId="0"/>
  </sheetViews>
  <pageMargins left="0.7" right="0.7" top="0.75" bottom="0.75" header="0.3" footer="0.3"/>
  <pageSetup paperSize="9" orientation="landscape" horizontalDpi="300" verticalDpi="300" r:id="rId1"/>
  <drawing r:id="rId2"/>
</chartsheet>
</file>

<file path=xl/chartsheets/sheet2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CADC8CC-FDD4-4BD7-A4E8-04ACF050F17D}">
  <sheetPr>
    <tabColor rgb="FF92D050"/>
  </sheetPr>
  <sheetViews>
    <sheetView zoomScale="78" workbookViewId="0"/>
  </sheetViews>
  <pageMargins left="0.7" right="0.7" top="0.75" bottom="0.75" header="0.3" footer="0.3"/>
  <drawing r:id="rId1"/>
</chartsheet>
</file>

<file path=xl/chartsheets/sheet2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081F46B-27A3-4025-BFBB-91FEAD46E2EC}">
  <sheetPr>
    <tabColor rgb="FF92D050"/>
  </sheetPr>
  <sheetViews>
    <sheetView zoomScale="70" workbookViewId="0"/>
  </sheetViews>
  <pageMargins left="0.7" right="0.7" top="0.75" bottom="0.75" header="0.3" footer="0.3"/>
  <pageSetup paperSize="9" orientation="landscape" r:id="rId1"/>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F1246AB-ACD2-46B1-9E9F-38F042B09C7A}">
  <sheetPr/>
  <sheetViews>
    <sheetView zoomScale="80" workbookViewId="0"/>
  </sheetViews>
  <pageMargins left="0.7" right="0.7" top="0.75" bottom="0.75" header="0.3" footer="0.3"/>
  <drawing r:id="rId1"/>
</chartsheet>
</file>

<file path=xl/chartsheets/sheet3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74FBE702-681F-4B38-9587-3A1B471ECA5B}">
  <sheetPr>
    <tabColor rgb="FF92D050"/>
  </sheetPr>
  <sheetViews>
    <sheetView zoomScale="70" workbookViewId="0"/>
  </sheetViews>
  <pageMargins left="0.7" right="0.7" top="0.75" bottom="0.75" header="0.3" footer="0.3"/>
  <pageSetup paperSize="9" orientation="landscape" horizontalDpi="300" verticalDpi="300" r:id="rId1"/>
  <drawing r:id="rId2"/>
</chartsheet>
</file>

<file path=xl/chartsheets/sheet3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DC79FDDA-06DD-4B52-992E-1C680C8A093A}">
  <sheetPr>
    <tabColor rgb="FF92D050"/>
  </sheetPr>
  <sheetViews>
    <sheetView zoomScale="70" workbookViewId="0"/>
  </sheetViews>
  <pageMargins left="0.7" right="0.7" top="0.75" bottom="0.75" header="0.3" footer="0.3"/>
  <pageSetup paperSize="9" orientation="landscape" horizontalDpi="300" verticalDpi="300" r:id="rId1"/>
  <drawing r:id="rId2"/>
</chartsheet>
</file>

<file path=xl/chartsheets/sheet3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D2704E50-A777-446A-914E-25910719836C}">
  <sheetPr>
    <tabColor rgb="FF92D050"/>
  </sheetPr>
  <sheetViews>
    <sheetView zoomScale="70" workbookViewId="0"/>
  </sheetViews>
  <pageMargins left="0.7" right="0.7" top="0.75" bottom="0.75" header="0.3" footer="0.3"/>
  <pageSetup paperSize="9" orientation="landscape" horizontalDpi="300" verticalDpi="300" r:id="rId1"/>
  <drawing r:id="rId2"/>
</chartsheet>
</file>

<file path=xl/chartsheets/sheet3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4BEF06A4-C3B5-4634-8D17-C082A4A05438}">
  <sheetPr>
    <tabColor rgb="FF92D050"/>
  </sheetPr>
  <sheetViews>
    <sheetView zoomScale="70" workbookViewId="0"/>
  </sheetViews>
  <pageMargins left="0.7" right="0.7" top="0.75" bottom="0.75" header="0.3" footer="0.3"/>
  <pageSetup paperSize="9" orientation="landscape" horizontalDpi="300" verticalDpi="300" r:id="rId1"/>
  <drawing r:id="rId2"/>
</chartsheet>
</file>

<file path=xl/chartsheets/sheet3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CBCF5292-69B2-4504-8C61-2D1FA3527071}">
  <sheetPr>
    <tabColor rgb="FF92D050"/>
  </sheetPr>
  <sheetViews>
    <sheetView workbookViewId="0"/>
  </sheetViews>
  <pageMargins left="0.7" right="0.7" top="0.75" bottom="0.75" header="0.3" footer="0.3"/>
  <drawing r:id="rId1"/>
</chartsheet>
</file>

<file path=xl/chartsheets/sheet3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9C16178-FA4D-4293-8E38-DCB86772D2EB}">
  <sheetPr>
    <tabColor rgb="FF92D050"/>
  </sheetPr>
  <sheetViews>
    <sheetView zoomScale="85" workbookViewId="0"/>
  </sheetViews>
  <pageMargins left="0.7" right="0.7" top="0.75" bottom="0.75" header="0.3" footer="0.3"/>
  <pageSetup paperSize="9" orientation="landscape" horizontalDpi="300" verticalDpi="300" r:id="rId1"/>
  <drawing r:id="rId2"/>
</chartsheet>
</file>

<file path=xl/chartsheets/sheet3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1ED85625-333B-4E23-80EF-3A98B75DDAB5}">
  <sheetPr>
    <tabColor rgb="FF92D050"/>
  </sheetPr>
  <sheetViews>
    <sheetView zoomScale="70" workbookViewId="0"/>
  </sheetViews>
  <pageMargins left="0.7" right="0.7" top="0.75" bottom="0.75" header="0.3" footer="0.3"/>
  <drawing r:id="rId1"/>
</chartsheet>
</file>

<file path=xl/chartsheets/sheet3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82D54A7-4DE7-4244-B029-C5F5B1CCD359}">
  <sheetPr>
    <tabColor rgb="FF92D050"/>
  </sheetPr>
  <sheetViews>
    <sheetView zoomScale="90" workbookViewId="0"/>
  </sheetViews>
  <pageMargins left="0.7" right="0.7" top="0.75" bottom="0.75" header="0.3" footer="0.3"/>
  <pageSetup paperSize="9" orientation="landscape" r:id="rId1"/>
  <drawing r:id="rId2"/>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364FE34C-40C6-4605-AF8F-85F368467179}">
  <sheetPr/>
  <sheetViews>
    <sheetView workbookViewId="0"/>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342987E-03D8-43BB-A513-8FDA290EE089}">
  <sheetPr/>
  <sheetViews>
    <sheetView zoomScale="80" workbookViewId="0"/>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887EAA49-A056-4B71-A826-7563361523CA}">
  <sheetPr/>
  <sheetViews>
    <sheetView zoomScale="80" workbookViewId="0"/>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EBE8CD5-000C-49E6-9EF0-7E00D98449D2}">
  <sheetPr/>
  <sheetViews>
    <sheetView zoomScale="80" workbookViewId="0"/>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4ED9E84-8A30-40A4-93D3-8CA8A269D401}">
  <sheetPr/>
  <sheetViews>
    <sheetView zoomScale="80" workbookViewId="0"/>
  </sheetViews>
  <pageMargins left="0.7" right="0.7" top="0.75" bottom="0.75" header="0.3" footer="0.3"/>
  <drawing r:id="rId1"/>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674772CE-6EC9-42D4-B2DE-71B0906073F4}">
  <sheetPr/>
  <sheetViews>
    <sheetView zoomScale="80"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59.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0</xdr:colOff>
      <xdr:row>11</xdr:row>
      <xdr:rowOff>0</xdr:rowOff>
    </xdr:from>
    <xdr:to>
      <xdr:col>0</xdr:col>
      <xdr:colOff>1019175</xdr:colOff>
      <xdr:row>12</xdr:row>
      <xdr:rowOff>171450</xdr:rowOff>
    </xdr:to>
    <xdr:pic>
      <xdr:nvPicPr>
        <xdr:cNvPr id="2" name="Picture 1" descr="cc-by">
          <a:extLst>
            <a:ext uri="{FF2B5EF4-FFF2-40B4-BE49-F238E27FC236}">
              <a16:creationId xmlns:a16="http://schemas.microsoft.com/office/drawing/2014/main" id="{DEE98783-5D39-4E6E-BF6A-AEB9EB787D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038350"/>
          <a:ext cx="10160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absoluteAnchor>
    <xdr:pos x="0" y="0"/>
    <xdr:ext cx="13930312" cy="9072562"/>
    <xdr:graphicFrame macro="">
      <xdr:nvGraphicFramePr>
        <xdr:cNvPr id="2" name="Chart 1">
          <a:extLst>
            <a:ext uri="{FF2B5EF4-FFF2-40B4-BE49-F238E27FC236}">
              <a16:creationId xmlns:a16="http://schemas.microsoft.com/office/drawing/2014/main" id="{784216AE-46F1-52CB-E474-BB9D6C3A8B9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0.00547</cdr:x>
      <cdr:y>0.00839</cdr:y>
    </cdr:from>
    <cdr:to>
      <cdr:x>0.23245</cdr:x>
      <cdr:y>0.06749</cdr:y>
    </cdr:to>
    <cdr:sp macro="" textlink="">
      <cdr:nvSpPr>
        <cdr:cNvPr id="2" name="TextBox 1">
          <a:extLst xmlns:a="http://schemas.openxmlformats.org/drawingml/2006/main">
            <a:ext uri="{FF2B5EF4-FFF2-40B4-BE49-F238E27FC236}">
              <a16:creationId xmlns:a16="http://schemas.microsoft.com/office/drawing/2014/main" id="{7E3902E0-D049-3E03-7E72-FA65FF7EF8B2}"/>
            </a:ext>
          </a:extLst>
        </cdr:cNvPr>
        <cdr:cNvSpPr txBox="1"/>
      </cdr:nvSpPr>
      <cdr:spPr>
        <a:xfrm xmlns:a="http://schemas.openxmlformats.org/drawingml/2006/main">
          <a:off x="50800" y="50800"/>
          <a:ext cx="2108462"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Annual % change</a:t>
          </a:r>
        </a:p>
      </cdr:txBody>
    </cdr:sp>
  </cdr:relSizeAnchor>
  <cdr:relSizeAnchor xmlns:cdr="http://schemas.openxmlformats.org/drawingml/2006/chartDrawing">
    <cdr:from>
      <cdr:x>0.42491</cdr:x>
      <cdr:y>0.84085</cdr:y>
    </cdr:from>
    <cdr:to>
      <cdr:x>0.55527</cdr:x>
      <cdr:y>0.89995</cdr:y>
    </cdr:to>
    <cdr:sp macro="" textlink="">
      <cdr:nvSpPr>
        <cdr:cNvPr id="3" name="TextBox 2">
          <a:extLst xmlns:a="http://schemas.openxmlformats.org/drawingml/2006/main">
            <a:ext uri="{FF2B5EF4-FFF2-40B4-BE49-F238E27FC236}">
              <a16:creationId xmlns:a16="http://schemas.microsoft.com/office/drawing/2014/main" id="{5D8DA928-3D5C-F74E-96F0-4A8BDC19C1E9}"/>
            </a:ext>
          </a:extLst>
        </cdr:cNvPr>
        <cdr:cNvSpPr txBox="1"/>
      </cdr:nvSpPr>
      <cdr:spPr>
        <a:xfrm xmlns:a="http://schemas.openxmlformats.org/drawingml/2006/main">
          <a:off x="3946086" y="5085774"/>
          <a:ext cx="1210637" cy="357458"/>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dr:relSizeAnchor xmlns:cdr="http://schemas.openxmlformats.org/drawingml/2006/chartDrawing">
    <cdr:from>
      <cdr:x>0.76855</cdr:x>
      <cdr:y>0.10343</cdr:y>
    </cdr:from>
    <cdr:to>
      <cdr:x>0.88512</cdr:x>
      <cdr:y>0.16258</cdr:y>
    </cdr:to>
    <cdr:sp macro="" textlink="">
      <cdr:nvSpPr>
        <cdr:cNvPr id="4" name="TextBox 3">
          <a:extLst xmlns:a="http://schemas.openxmlformats.org/drawingml/2006/main">
            <a:ext uri="{FF2B5EF4-FFF2-40B4-BE49-F238E27FC236}">
              <a16:creationId xmlns:a16="http://schemas.microsoft.com/office/drawing/2014/main" id="{6ECB6059-D6E1-9437-959B-1031A072C604}"/>
            </a:ext>
          </a:extLst>
        </cdr:cNvPr>
        <cdr:cNvSpPr txBox="1"/>
      </cdr:nvSpPr>
      <cdr:spPr>
        <a:xfrm xmlns:a="http://schemas.openxmlformats.org/drawingml/2006/main">
          <a:off x="7137428" y="625583"/>
          <a:ext cx="1082604"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userShapes>
</file>

<file path=xl/drawings/drawing12.xml><?xml version="1.0" encoding="utf-8"?>
<xdr:wsDr xmlns:xdr="http://schemas.openxmlformats.org/drawingml/2006/spreadsheetDrawing" xmlns:a="http://schemas.openxmlformats.org/drawingml/2006/main">
  <xdr:absoluteAnchor>
    <xdr:pos x="0" y="0"/>
    <xdr:ext cx="13930312" cy="9072562"/>
    <xdr:graphicFrame macro="">
      <xdr:nvGraphicFramePr>
        <xdr:cNvPr id="2" name="Chart 1">
          <a:extLst>
            <a:ext uri="{FF2B5EF4-FFF2-40B4-BE49-F238E27FC236}">
              <a16:creationId xmlns:a16="http://schemas.microsoft.com/office/drawing/2014/main" id="{1A639241-1625-6943-D984-12478846195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c:userShapes xmlns:c="http://schemas.openxmlformats.org/drawingml/2006/chart">
  <cdr:relSizeAnchor xmlns:cdr="http://schemas.openxmlformats.org/drawingml/2006/chartDrawing">
    <cdr:from>
      <cdr:x>0.00547</cdr:x>
      <cdr:y>0.00839</cdr:y>
    </cdr:from>
    <cdr:to>
      <cdr:x>0.2283</cdr:x>
      <cdr:y>0.06749</cdr:y>
    </cdr:to>
    <cdr:sp macro="" textlink="">
      <cdr:nvSpPr>
        <cdr:cNvPr id="2" name="TextBox 1">
          <a:extLst xmlns:a="http://schemas.openxmlformats.org/drawingml/2006/main">
            <a:ext uri="{FF2B5EF4-FFF2-40B4-BE49-F238E27FC236}">
              <a16:creationId xmlns:a16="http://schemas.microsoft.com/office/drawing/2014/main" id="{A19FA57C-308F-F1A8-85FE-57FED9DC0451}"/>
            </a:ext>
          </a:extLst>
        </cdr:cNvPr>
        <cdr:cNvSpPr txBox="1"/>
      </cdr:nvSpPr>
      <cdr:spPr>
        <a:xfrm xmlns:a="http://schemas.openxmlformats.org/drawingml/2006/main">
          <a:off x="50800" y="50800"/>
          <a:ext cx="2069926"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 of labour force</a:t>
          </a:r>
        </a:p>
      </cdr:txBody>
    </cdr:sp>
  </cdr:relSizeAnchor>
  <cdr:relSizeAnchor xmlns:cdr="http://schemas.openxmlformats.org/drawingml/2006/chartDrawing">
    <cdr:from>
      <cdr:x>0.44029</cdr:x>
      <cdr:y>0.86841</cdr:y>
    </cdr:from>
    <cdr:to>
      <cdr:x>0.57065</cdr:x>
      <cdr:y>0.92751</cdr:y>
    </cdr:to>
    <cdr:sp macro="" textlink="">
      <cdr:nvSpPr>
        <cdr:cNvPr id="3" name="TextBox 2">
          <a:extLst xmlns:a="http://schemas.openxmlformats.org/drawingml/2006/main">
            <a:ext uri="{FF2B5EF4-FFF2-40B4-BE49-F238E27FC236}">
              <a16:creationId xmlns:a16="http://schemas.microsoft.com/office/drawing/2014/main" id="{A15B2559-92A3-1808-0BB1-E746F6099A74}"/>
            </a:ext>
          </a:extLst>
        </cdr:cNvPr>
        <cdr:cNvSpPr txBox="1"/>
      </cdr:nvSpPr>
      <cdr:spPr>
        <a:xfrm xmlns:a="http://schemas.openxmlformats.org/drawingml/2006/main">
          <a:off x="4089930" y="5257800"/>
          <a:ext cx="1210973"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dr:relSizeAnchor xmlns:cdr="http://schemas.openxmlformats.org/drawingml/2006/chartDrawing">
    <cdr:from>
      <cdr:x>0.75648</cdr:x>
      <cdr:y>0.00839</cdr:y>
    </cdr:from>
    <cdr:to>
      <cdr:x>1</cdr:x>
      <cdr:y>0.06749</cdr:y>
    </cdr:to>
    <cdr:sp macro="" textlink="">
      <cdr:nvSpPr>
        <cdr:cNvPr id="4" name="TextBox 3">
          <a:extLst xmlns:a="http://schemas.openxmlformats.org/drawingml/2006/main">
            <a:ext uri="{FF2B5EF4-FFF2-40B4-BE49-F238E27FC236}">
              <a16:creationId xmlns:a16="http://schemas.microsoft.com/office/drawing/2014/main" id="{E5FE9DB1-B12C-47FD-DA35-E93819A1F8C8}"/>
            </a:ext>
          </a:extLst>
        </cdr:cNvPr>
        <cdr:cNvSpPr txBox="1"/>
      </cdr:nvSpPr>
      <cdr:spPr>
        <a:xfrm xmlns:a="http://schemas.openxmlformats.org/drawingml/2006/main">
          <a:off x="7077939" y="50800"/>
          <a:ext cx="2262094"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 of potential GDP</a:t>
          </a:r>
        </a:p>
      </cdr:txBody>
    </cdr:sp>
  </cdr:relSizeAnchor>
  <cdr:relSizeAnchor xmlns:cdr="http://schemas.openxmlformats.org/drawingml/2006/chartDrawing">
    <cdr:from>
      <cdr:x>0.76983</cdr:x>
      <cdr:y>0.09949</cdr:y>
    </cdr:from>
    <cdr:to>
      <cdr:x>0.8864</cdr:x>
      <cdr:y>0.15864</cdr:y>
    </cdr:to>
    <cdr:sp macro="" textlink="">
      <cdr:nvSpPr>
        <cdr:cNvPr id="5" name="TextBox 4">
          <a:extLst xmlns:a="http://schemas.openxmlformats.org/drawingml/2006/main">
            <a:ext uri="{FF2B5EF4-FFF2-40B4-BE49-F238E27FC236}">
              <a16:creationId xmlns:a16="http://schemas.microsoft.com/office/drawing/2014/main" id="{D91E90A2-ABC3-9F69-74ED-48F8B1B48BB1}"/>
            </a:ext>
          </a:extLst>
        </cdr:cNvPr>
        <cdr:cNvSpPr txBox="1"/>
      </cdr:nvSpPr>
      <cdr:spPr>
        <a:xfrm xmlns:a="http://schemas.openxmlformats.org/drawingml/2006/main">
          <a:off x="7149315" y="601753"/>
          <a:ext cx="1082604"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userShapes>
</file>

<file path=xl/drawings/drawing14.xml><?xml version="1.0" encoding="utf-8"?>
<xdr:wsDr xmlns:xdr="http://schemas.openxmlformats.org/drawingml/2006/spreadsheetDrawing" xmlns:a="http://schemas.openxmlformats.org/drawingml/2006/main">
  <xdr:absoluteAnchor>
    <xdr:pos x="0" y="0"/>
    <xdr:ext cx="13930312" cy="9072562"/>
    <xdr:graphicFrame macro="">
      <xdr:nvGraphicFramePr>
        <xdr:cNvPr id="2" name="Chart 1">
          <a:extLst>
            <a:ext uri="{FF2B5EF4-FFF2-40B4-BE49-F238E27FC236}">
              <a16:creationId xmlns:a16="http://schemas.microsoft.com/office/drawing/2014/main" id="{23D98CEE-527B-46CB-BDB1-605315A8EE1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c:userShapes xmlns:c="http://schemas.openxmlformats.org/drawingml/2006/chart">
  <cdr:relSizeAnchor xmlns:cdr="http://schemas.openxmlformats.org/drawingml/2006/chartDrawing">
    <cdr:from>
      <cdr:x>0.00547</cdr:x>
      <cdr:y>0.00839</cdr:y>
    </cdr:from>
    <cdr:to>
      <cdr:x>0.3084</cdr:x>
      <cdr:y>0.06749</cdr:y>
    </cdr:to>
    <cdr:sp macro="" textlink="">
      <cdr:nvSpPr>
        <cdr:cNvPr id="2" name="TextBox 1">
          <a:extLst xmlns:a="http://schemas.openxmlformats.org/drawingml/2006/main">
            <a:ext uri="{FF2B5EF4-FFF2-40B4-BE49-F238E27FC236}">
              <a16:creationId xmlns:a16="http://schemas.microsoft.com/office/drawing/2014/main" id="{78AEB316-34F7-C84C-B2C0-C4ADAC8C8290}"/>
            </a:ext>
          </a:extLst>
        </cdr:cNvPr>
        <cdr:cNvSpPr txBox="1"/>
      </cdr:nvSpPr>
      <cdr:spPr>
        <a:xfrm xmlns:a="http://schemas.openxmlformats.org/drawingml/2006/main">
          <a:off x="50800" y="50800"/>
          <a:ext cx="2813975"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 of disposable income</a:t>
          </a:r>
        </a:p>
      </cdr:txBody>
    </cdr:sp>
  </cdr:relSizeAnchor>
  <cdr:relSizeAnchor xmlns:cdr="http://schemas.openxmlformats.org/drawingml/2006/chartDrawing">
    <cdr:from>
      <cdr:x>0.44029</cdr:x>
      <cdr:y>0.86841</cdr:y>
    </cdr:from>
    <cdr:to>
      <cdr:x>0.57065</cdr:x>
      <cdr:y>0.92751</cdr:y>
    </cdr:to>
    <cdr:sp macro="" textlink="">
      <cdr:nvSpPr>
        <cdr:cNvPr id="3" name="TextBox 2">
          <a:extLst xmlns:a="http://schemas.openxmlformats.org/drawingml/2006/main">
            <a:ext uri="{FF2B5EF4-FFF2-40B4-BE49-F238E27FC236}">
              <a16:creationId xmlns:a16="http://schemas.microsoft.com/office/drawing/2014/main" id="{FB627DE2-22CA-DC32-D75F-C76DE291DD47}"/>
            </a:ext>
          </a:extLst>
        </cdr:cNvPr>
        <cdr:cNvSpPr txBox="1"/>
      </cdr:nvSpPr>
      <cdr:spPr>
        <a:xfrm xmlns:a="http://schemas.openxmlformats.org/drawingml/2006/main">
          <a:off x="4089930" y="5257800"/>
          <a:ext cx="1210973"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dr:relSizeAnchor xmlns:cdr="http://schemas.openxmlformats.org/drawingml/2006/chartDrawing">
    <cdr:from>
      <cdr:x>0.95112</cdr:x>
      <cdr:y>0.00839</cdr:y>
    </cdr:from>
    <cdr:to>
      <cdr:x>0.99311</cdr:x>
      <cdr:y>0.06754</cdr:y>
    </cdr:to>
    <cdr:sp macro="" textlink="">
      <cdr:nvSpPr>
        <cdr:cNvPr id="4" name="TextBox 3">
          <a:extLst xmlns:a="http://schemas.openxmlformats.org/drawingml/2006/main">
            <a:ext uri="{FF2B5EF4-FFF2-40B4-BE49-F238E27FC236}">
              <a16:creationId xmlns:a16="http://schemas.microsoft.com/office/drawing/2014/main" id="{1A58D994-D3F3-A220-9108-05E58999042B}"/>
            </a:ext>
          </a:extLst>
        </cdr:cNvPr>
        <cdr:cNvSpPr txBox="1"/>
      </cdr:nvSpPr>
      <cdr:spPr>
        <a:xfrm xmlns:a="http://schemas.openxmlformats.org/drawingml/2006/main">
          <a:off x="8832933" y="50746"/>
          <a:ext cx="389915"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a:t>
          </a:r>
        </a:p>
      </cdr:txBody>
    </cdr:sp>
  </cdr:relSizeAnchor>
  <cdr:relSizeAnchor xmlns:cdr="http://schemas.openxmlformats.org/drawingml/2006/chartDrawing">
    <cdr:from>
      <cdr:x>0.76727</cdr:x>
      <cdr:y>0.10736</cdr:y>
    </cdr:from>
    <cdr:to>
      <cdr:x>0.88384</cdr:x>
      <cdr:y>0.16651</cdr:y>
    </cdr:to>
    <cdr:sp macro="" textlink="">
      <cdr:nvSpPr>
        <cdr:cNvPr id="5" name="TextBox 4">
          <a:extLst xmlns:a="http://schemas.openxmlformats.org/drawingml/2006/main">
            <a:ext uri="{FF2B5EF4-FFF2-40B4-BE49-F238E27FC236}">
              <a16:creationId xmlns:a16="http://schemas.microsoft.com/office/drawing/2014/main" id="{7850A62E-4D82-6BD7-784E-0EB1D3A14874}"/>
            </a:ext>
          </a:extLst>
        </cdr:cNvPr>
        <cdr:cNvSpPr txBox="1"/>
      </cdr:nvSpPr>
      <cdr:spPr>
        <a:xfrm xmlns:a="http://schemas.openxmlformats.org/drawingml/2006/main">
          <a:off x="7125541" y="649354"/>
          <a:ext cx="1082604"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userShapes>
</file>

<file path=xl/drawings/drawing16.xml><?xml version="1.0" encoding="utf-8"?>
<xdr:wsDr xmlns:xdr="http://schemas.openxmlformats.org/drawingml/2006/spreadsheetDrawing" xmlns:a="http://schemas.openxmlformats.org/drawingml/2006/main">
  <xdr:absoluteAnchor>
    <xdr:pos x="0" y="0"/>
    <xdr:ext cx="13930312" cy="9072562"/>
    <xdr:graphicFrame macro="">
      <xdr:nvGraphicFramePr>
        <xdr:cNvPr id="2" name="Chart 1">
          <a:extLst>
            <a:ext uri="{FF2B5EF4-FFF2-40B4-BE49-F238E27FC236}">
              <a16:creationId xmlns:a16="http://schemas.microsoft.com/office/drawing/2014/main" id="{787ED0E6-A158-2D50-1DC3-DCB86C7798F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7.xml><?xml version="1.0" encoding="utf-8"?>
<c:userShapes xmlns:c="http://schemas.openxmlformats.org/drawingml/2006/chart">
  <cdr:relSizeAnchor xmlns:cdr="http://schemas.openxmlformats.org/drawingml/2006/chartDrawing">
    <cdr:from>
      <cdr:x>0.00547</cdr:x>
      <cdr:y>0.00839</cdr:y>
    </cdr:from>
    <cdr:to>
      <cdr:x>0.3084</cdr:x>
      <cdr:y>0.06749</cdr:y>
    </cdr:to>
    <cdr:sp macro="" textlink="">
      <cdr:nvSpPr>
        <cdr:cNvPr id="2" name="TextBox 1">
          <a:extLst xmlns:a="http://schemas.openxmlformats.org/drawingml/2006/main">
            <a:ext uri="{FF2B5EF4-FFF2-40B4-BE49-F238E27FC236}">
              <a16:creationId xmlns:a16="http://schemas.microsoft.com/office/drawing/2014/main" id="{CBA6E453-F28C-7FBF-794E-087F44B4AC78}"/>
            </a:ext>
          </a:extLst>
        </cdr:cNvPr>
        <cdr:cNvSpPr txBox="1"/>
      </cdr:nvSpPr>
      <cdr:spPr>
        <a:xfrm xmlns:a="http://schemas.openxmlformats.org/drawingml/2006/main">
          <a:off x="50800" y="50800"/>
          <a:ext cx="2813975"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 of disposable income</a:t>
          </a:r>
        </a:p>
      </cdr:txBody>
    </cdr:sp>
  </cdr:relSizeAnchor>
  <cdr:relSizeAnchor xmlns:cdr="http://schemas.openxmlformats.org/drawingml/2006/chartDrawing">
    <cdr:from>
      <cdr:x>0.44029</cdr:x>
      <cdr:y>0.86841</cdr:y>
    </cdr:from>
    <cdr:to>
      <cdr:x>0.57065</cdr:x>
      <cdr:y>0.92751</cdr:y>
    </cdr:to>
    <cdr:sp macro="" textlink="">
      <cdr:nvSpPr>
        <cdr:cNvPr id="3" name="TextBox 2">
          <a:extLst xmlns:a="http://schemas.openxmlformats.org/drawingml/2006/main">
            <a:ext uri="{FF2B5EF4-FFF2-40B4-BE49-F238E27FC236}">
              <a16:creationId xmlns:a16="http://schemas.microsoft.com/office/drawing/2014/main" id="{67B62633-5EC8-3F64-C7B0-45BA596BC481}"/>
            </a:ext>
          </a:extLst>
        </cdr:cNvPr>
        <cdr:cNvSpPr txBox="1"/>
      </cdr:nvSpPr>
      <cdr:spPr>
        <a:xfrm xmlns:a="http://schemas.openxmlformats.org/drawingml/2006/main">
          <a:off x="4089930" y="5257800"/>
          <a:ext cx="1210973"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dr:relSizeAnchor xmlns:cdr="http://schemas.openxmlformats.org/drawingml/2006/chartDrawing">
    <cdr:from>
      <cdr:x>0.9152</cdr:x>
      <cdr:y>0.00839</cdr:y>
    </cdr:from>
    <cdr:to>
      <cdr:x>1</cdr:x>
      <cdr:y>0.06754</cdr:y>
    </cdr:to>
    <cdr:sp macro="" textlink="">
      <cdr:nvSpPr>
        <cdr:cNvPr id="4" name="TextBox 3">
          <a:extLst xmlns:a="http://schemas.openxmlformats.org/drawingml/2006/main">
            <a:ext uri="{FF2B5EF4-FFF2-40B4-BE49-F238E27FC236}">
              <a16:creationId xmlns:a16="http://schemas.microsoft.com/office/drawing/2014/main" id="{EA3226F0-F66F-701C-7644-C6816A420CE8}"/>
            </a:ext>
          </a:extLst>
        </cdr:cNvPr>
        <cdr:cNvSpPr txBox="1"/>
      </cdr:nvSpPr>
      <cdr:spPr>
        <a:xfrm xmlns:a="http://schemas.openxmlformats.org/drawingml/2006/main">
          <a:off x="8627720" y="50746"/>
          <a:ext cx="787523"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Index</a:t>
          </a:r>
        </a:p>
      </cdr:txBody>
    </cdr:sp>
  </cdr:relSizeAnchor>
  <cdr:relSizeAnchor xmlns:cdr="http://schemas.openxmlformats.org/drawingml/2006/chartDrawing">
    <cdr:from>
      <cdr:x>0.78778</cdr:x>
      <cdr:y>0.10736</cdr:y>
    </cdr:from>
    <cdr:to>
      <cdr:x>0.90435</cdr:x>
      <cdr:y>0.16651</cdr:y>
    </cdr:to>
    <cdr:sp macro="" textlink="">
      <cdr:nvSpPr>
        <cdr:cNvPr id="5" name="TextBox 4">
          <a:extLst xmlns:a="http://schemas.openxmlformats.org/drawingml/2006/main">
            <a:ext uri="{FF2B5EF4-FFF2-40B4-BE49-F238E27FC236}">
              <a16:creationId xmlns:a16="http://schemas.microsoft.com/office/drawing/2014/main" id="{47249D50-C1BA-A6B6-26C5-2FF9E2E9586F}"/>
            </a:ext>
          </a:extLst>
        </cdr:cNvPr>
        <cdr:cNvSpPr txBox="1"/>
      </cdr:nvSpPr>
      <cdr:spPr>
        <a:xfrm xmlns:a="http://schemas.openxmlformats.org/drawingml/2006/main">
          <a:off x="7316014" y="649354"/>
          <a:ext cx="1082604"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userShapes>
</file>

<file path=xl/drawings/drawing18.xml><?xml version="1.0" encoding="utf-8"?>
<xdr:wsDr xmlns:xdr="http://schemas.openxmlformats.org/drawingml/2006/spreadsheetDrawing" xmlns:a="http://schemas.openxmlformats.org/drawingml/2006/main">
  <xdr:absoluteAnchor>
    <xdr:pos x="0" y="0"/>
    <xdr:ext cx="13930312" cy="9072562"/>
    <xdr:graphicFrame macro="">
      <xdr:nvGraphicFramePr>
        <xdr:cNvPr id="2" name="Chart 1">
          <a:extLst>
            <a:ext uri="{FF2B5EF4-FFF2-40B4-BE49-F238E27FC236}">
              <a16:creationId xmlns:a16="http://schemas.microsoft.com/office/drawing/2014/main" id="{971000E9-63FB-4626-3D3C-CBE3DAEF9AD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9.xml><?xml version="1.0" encoding="utf-8"?>
<c:userShapes xmlns:c="http://schemas.openxmlformats.org/drawingml/2006/chart">
  <cdr:relSizeAnchor xmlns:cdr="http://schemas.openxmlformats.org/drawingml/2006/chartDrawing">
    <cdr:from>
      <cdr:x>0.00547</cdr:x>
      <cdr:y>0.00839</cdr:y>
    </cdr:from>
    <cdr:to>
      <cdr:x>0.15788</cdr:x>
      <cdr:y>0.06749</cdr:y>
    </cdr:to>
    <cdr:sp macro="" textlink="">
      <cdr:nvSpPr>
        <cdr:cNvPr id="2" name="TextBox 1">
          <a:extLst xmlns:a="http://schemas.openxmlformats.org/drawingml/2006/main">
            <a:ext uri="{FF2B5EF4-FFF2-40B4-BE49-F238E27FC236}">
              <a16:creationId xmlns:a16="http://schemas.microsoft.com/office/drawing/2014/main" id="{8B2103EB-9C78-CA63-796B-B24B229B07D5}"/>
            </a:ext>
          </a:extLst>
        </cdr:cNvPr>
        <cdr:cNvSpPr txBox="1"/>
      </cdr:nvSpPr>
      <cdr:spPr>
        <a:xfrm xmlns:a="http://schemas.openxmlformats.org/drawingml/2006/main">
          <a:off x="50800" y="50800"/>
          <a:ext cx="1415772"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Thousands</a:t>
          </a:r>
        </a:p>
      </cdr:txBody>
    </cdr:sp>
  </cdr:relSizeAnchor>
  <cdr:relSizeAnchor xmlns:cdr="http://schemas.openxmlformats.org/drawingml/2006/chartDrawing">
    <cdr:from>
      <cdr:x>0.44029</cdr:x>
      <cdr:y>0.86841</cdr:y>
    </cdr:from>
    <cdr:to>
      <cdr:x>0.57065</cdr:x>
      <cdr:y>0.92751</cdr:y>
    </cdr:to>
    <cdr:sp macro="" textlink="">
      <cdr:nvSpPr>
        <cdr:cNvPr id="3" name="TextBox 2">
          <a:extLst xmlns:a="http://schemas.openxmlformats.org/drawingml/2006/main">
            <a:ext uri="{FF2B5EF4-FFF2-40B4-BE49-F238E27FC236}">
              <a16:creationId xmlns:a16="http://schemas.microsoft.com/office/drawing/2014/main" id="{7B1D4407-D648-EDF4-41C9-3CE37F76B99B}"/>
            </a:ext>
          </a:extLst>
        </cdr:cNvPr>
        <cdr:cNvSpPr txBox="1"/>
      </cdr:nvSpPr>
      <cdr:spPr>
        <a:xfrm xmlns:a="http://schemas.openxmlformats.org/drawingml/2006/main">
          <a:off x="4089930" y="5257800"/>
          <a:ext cx="1210973"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dr:relSizeAnchor xmlns:cdr="http://schemas.openxmlformats.org/drawingml/2006/chartDrawing">
    <cdr:from>
      <cdr:x>0.65641</cdr:x>
      <cdr:y>0.00839</cdr:y>
    </cdr:from>
    <cdr:to>
      <cdr:x>1</cdr:x>
      <cdr:y>0.06754</cdr:y>
    </cdr:to>
    <cdr:sp macro="" textlink="">
      <cdr:nvSpPr>
        <cdr:cNvPr id="4" name="TextBox 3">
          <a:extLst xmlns:a="http://schemas.openxmlformats.org/drawingml/2006/main">
            <a:ext uri="{FF2B5EF4-FFF2-40B4-BE49-F238E27FC236}">
              <a16:creationId xmlns:a16="http://schemas.microsoft.com/office/drawing/2014/main" id="{15493631-3313-685F-D863-31BA407EC490}"/>
            </a:ext>
          </a:extLst>
        </cdr:cNvPr>
        <cdr:cNvSpPr txBox="1"/>
      </cdr:nvSpPr>
      <cdr:spPr>
        <a:xfrm xmlns:a="http://schemas.openxmlformats.org/drawingml/2006/main">
          <a:off x="6096000" y="50746"/>
          <a:ext cx="3190875" cy="357790"/>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r>
            <a:rPr lang="en-NZ" sz="1800" b="1">
              <a:latin typeface="Arial" panose="020B0604020202020204" pitchFamily="34" charset="0"/>
            </a:rPr>
            <a:t>$billions</a:t>
          </a:r>
          <a:r>
            <a:rPr lang="en-NZ" sz="1800" b="1" baseline="0">
              <a:latin typeface="Arial" panose="020B0604020202020204" pitchFamily="34" charset="0"/>
            </a:rPr>
            <a:t> (2009/10 prices)</a:t>
          </a:r>
          <a:endParaRPr lang="en-NZ" sz="1800" b="1">
            <a:latin typeface="Arial" panose="020B0604020202020204" pitchFamily="34" charset="0"/>
          </a:endParaRPr>
        </a:p>
      </cdr:txBody>
    </cdr:sp>
  </cdr:relSizeAnchor>
  <cdr:relSizeAnchor xmlns:cdr="http://schemas.openxmlformats.org/drawingml/2006/chartDrawing">
    <cdr:from>
      <cdr:x>0.74034</cdr:x>
      <cdr:y>0.1113</cdr:y>
    </cdr:from>
    <cdr:to>
      <cdr:x>0.85691</cdr:x>
      <cdr:y>0.17045</cdr:y>
    </cdr:to>
    <cdr:sp macro="" textlink="">
      <cdr:nvSpPr>
        <cdr:cNvPr id="5" name="TextBox 4">
          <a:extLst xmlns:a="http://schemas.openxmlformats.org/drawingml/2006/main">
            <a:ext uri="{FF2B5EF4-FFF2-40B4-BE49-F238E27FC236}">
              <a16:creationId xmlns:a16="http://schemas.microsoft.com/office/drawing/2014/main" id="{60183FBE-4C96-B74B-9C57-A186E0480961}"/>
            </a:ext>
          </a:extLst>
        </cdr:cNvPr>
        <cdr:cNvSpPr txBox="1"/>
      </cdr:nvSpPr>
      <cdr:spPr>
        <a:xfrm xmlns:a="http://schemas.openxmlformats.org/drawingml/2006/main">
          <a:off x="6875445" y="673184"/>
          <a:ext cx="1082604"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userShapes>
</file>

<file path=xl/drawings/drawing2.xml><?xml version="1.0" encoding="utf-8"?>
<xdr:wsDr xmlns:xdr="http://schemas.openxmlformats.org/drawingml/2006/spreadsheetDrawing" xmlns:a="http://schemas.openxmlformats.org/drawingml/2006/main">
  <xdr:absoluteAnchor>
    <xdr:pos x="0" y="0"/>
    <xdr:ext cx="9290538" cy="6052038"/>
    <xdr:graphicFrame macro="">
      <xdr:nvGraphicFramePr>
        <xdr:cNvPr id="2" name="Chart 1">
          <a:extLst>
            <a:ext uri="{FF2B5EF4-FFF2-40B4-BE49-F238E27FC236}">
              <a16:creationId xmlns:a16="http://schemas.microsoft.com/office/drawing/2014/main" id="{44672BDB-8FE9-0A38-A2D6-AF53DF5DEEA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0.xml><?xml version="1.0" encoding="utf-8"?>
<xdr:wsDr xmlns:xdr="http://schemas.openxmlformats.org/drawingml/2006/spreadsheetDrawing" xmlns:a="http://schemas.openxmlformats.org/drawingml/2006/main">
  <xdr:absoluteAnchor>
    <xdr:pos x="0" y="0"/>
    <xdr:ext cx="13912580" cy="9058883"/>
    <xdr:graphicFrame macro="">
      <xdr:nvGraphicFramePr>
        <xdr:cNvPr id="2" name="Chart 1">
          <a:extLst>
            <a:ext uri="{FF2B5EF4-FFF2-40B4-BE49-F238E27FC236}">
              <a16:creationId xmlns:a16="http://schemas.microsoft.com/office/drawing/2014/main" id="{8B848D5B-1475-B148-49D6-5F66DE49C8D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c:userShapes xmlns:c="http://schemas.openxmlformats.org/drawingml/2006/chart">
  <cdr:relSizeAnchor xmlns:cdr="http://schemas.openxmlformats.org/drawingml/2006/chartDrawing">
    <cdr:from>
      <cdr:x>0.00546</cdr:x>
      <cdr:y>0.00836</cdr:y>
    </cdr:from>
    <cdr:to>
      <cdr:x>0.2325</cdr:x>
      <cdr:y>0.06742</cdr:y>
    </cdr:to>
    <cdr:sp macro="" textlink="">
      <cdr:nvSpPr>
        <cdr:cNvPr id="2" name="TextBox 1">
          <a:extLst xmlns:a="http://schemas.openxmlformats.org/drawingml/2006/main">
            <a:ext uri="{FF2B5EF4-FFF2-40B4-BE49-F238E27FC236}">
              <a16:creationId xmlns:a16="http://schemas.microsoft.com/office/drawing/2014/main" id="{6EAB4EFB-1047-8AD4-00CF-27DA017B9725}"/>
            </a:ext>
          </a:extLst>
        </cdr:cNvPr>
        <cdr:cNvSpPr txBox="1"/>
      </cdr:nvSpPr>
      <cdr:spPr>
        <a:xfrm xmlns:a="http://schemas.openxmlformats.org/drawingml/2006/main">
          <a:off x="50706" y="50644"/>
          <a:ext cx="2108462"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Annual % change</a:t>
          </a:r>
        </a:p>
      </cdr:txBody>
    </cdr:sp>
  </cdr:relSizeAnchor>
  <cdr:relSizeAnchor xmlns:cdr="http://schemas.openxmlformats.org/drawingml/2006/chartDrawing">
    <cdr:from>
      <cdr:x>0.42521</cdr:x>
      <cdr:y>0.85628</cdr:y>
    </cdr:from>
    <cdr:to>
      <cdr:x>0.55539</cdr:x>
      <cdr:y>0.91516</cdr:y>
    </cdr:to>
    <cdr:sp macro="" textlink="">
      <cdr:nvSpPr>
        <cdr:cNvPr id="3" name="TextBox 2">
          <a:extLst xmlns:a="http://schemas.openxmlformats.org/drawingml/2006/main">
            <a:ext uri="{FF2B5EF4-FFF2-40B4-BE49-F238E27FC236}">
              <a16:creationId xmlns:a16="http://schemas.microsoft.com/office/drawing/2014/main" id="{BBFF3B54-85F3-1644-1207-16394F8BEDB5}"/>
            </a:ext>
          </a:extLst>
        </cdr:cNvPr>
        <cdr:cNvSpPr txBox="1"/>
      </cdr:nvSpPr>
      <cdr:spPr>
        <a:xfrm xmlns:a="http://schemas.openxmlformats.org/drawingml/2006/main">
          <a:off x="3946718" y="5179971"/>
          <a:ext cx="1208306" cy="356187"/>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userShapes>
</file>

<file path=xl/drawings/drawing22.xml><?xml version="1.0" encoding="utf-8"?>
<xdr:wsDr xmlns:xdr="http://schemas.openxmlformats.org/drawingml/2006/spreadsheetDrawing" xmlns:a="http://schemas.openxmlformats.org/drawingml/2006/main">
  <xdr:absoluteAnchor>
    <xdr:pos x="0" y="0"/>
    <xdr:ext cx="13917706" cy="9065559"/>
    <xdr:graphicFrame macro="">
      <xdr:nvGraphicFramePr>
        <xdr:cNvPr id="2" name="Chart 1">
          <a:extLst>
            <a:ext uri="{FF2B5EF4-FFF2-40B4-BE49-F238E27FC236}">
              <a16:creationId xmlns:a16="http://schemas.microsoft.com/office/drawing/2014/main" id="{A0145FF6-8788-15F3-1DB4-AACF141C252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3.xml><?xml version="1.0" encoding="utf-8"?>
<c:userShapes xmlns:c="http://schemas.openxmlformats.org/drawingml/2006/chart">
  <cdr:relSizeAnchor xmlns:cdr="http://schemas.openxmlformats.org/drawingml/2006/chartDrawing">
    <cdr:from>
      <cdr:x>0.0012</cdr:x>
      <cdr:y>0.0089</cdr:y>
    </cdr:from>
    <cdr:to>
      <cdr:x>0.32941</cdr:x>
      <cdr:y>0.06812</cdr:y>
    </cdr:to>
    <cdr:sp macro="" textlink="">
      <cdr:nvSpPr>
        <cdr:cNvPr id="2" name="TextBox 1">
          <a:extLst xmlns:a="http://schemas.openxmlformats.org/drawingml/2006/main">
            <a:ext uri="{FF2B5EF4-FFF2-40B4-BE49-F238E27FC236}">
              <a16:creationId xmlns:a16="http://schemas.microsoft.com/office/drawing/2014/main" id="{31DF038C-E936-422B-9572-4009E409ED14}"/>
            </a:ext>
          </a:extLst>
        </cdr:cNvPr>
        <cdr:cNvSpPr txBox="1"/>
      </cdr:nvSpPr>
      <cdr:spPr>
        <a:xfrm xmlns:a="http://schemas.openxmlformats.org/drawingml/2006/main">
          <a:off x="11206" y="53954"/>
          <a:ext cx="3052642" cy="359014"/>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Annual average % change</a:t>
          </a:r>
        </a:p>
      </cdr:txBody>
    </cdr:sp>
  </cdr:relSizeAnchor>
  <cdr:relSizeAnchor xmlns:cdr="http://schemas.openxmlformats.org/drawingml/2006/chartDrawing">
    <cdr:from>
      <cdr:x>0.35006</cdr:x>
      <cdr:y>0.8008</cdr:y>
    </cdr:from>
    <cdr:to>
      <cdr:x>0.48126</cdr:x>
      <cdr:y>0.86582</cdr:y>
    </cdr:to>
    <cdr:sp macro="" textlink="">
      <cdr:nvSpPr>
        <cdr:cNvPr id="3" name="TextBox 2">
          <a:extLst xmlns:a="http://schemas.openxmlformats.org/drawingml/2006/main">
            <a:ext uri="{FF2B5EF4-FFF2-40B4-BE49-F238E27FC236}">
              <a16:creationId xmlns:a16="http://schemas.microsoft.com/office/drawing/2014/main" id="{0DE53671-AFC2-4F87-8CD7-4264D3CBA005}"/>
            </a:ext>
          </a:extLst>
        </cdr:cNvPr>
        <cdr:cNvSpPr txBox="1"/>
      </cdr:nvSpPr>
      <cdr:spPr>
        <a:xfrm xmlns:a="http://schemas.openxmlformats.org/drawingml/2006/main">
          <a:off x="3247990" y="4860140"/>
          <a:ext cx="1217335" cy="394613"/>
        </a:xfrm>
        <a:prstGeom xmlns:a="http://schemas.openxmlformats.org/drawingml/2006/main" prst="rect">
          <a:avLst/>
        </a:prstGeom>
      </cdr:spPr>
      <cdr:txBody>
        <a:bodyPr xmlns:a="http://schemas.openxmlformats.org/drawingml/2006/main" vertOverflow="clip" vert="horz" wrap="none" rtlCol="0">
          <a:noAutofit/>
        </a:bodyPr>
        <a:lstStyle xmlns:a="http://schemas.openxmlformats.org/drawingml/2006/main"/>
        <a:p xmlns:a="http://schemas.openxmlformats.org/drawingml/2006/main">
          <a:r>
            <a:rPr lang="en-NZ" sz="1800" b="1">
              <a:latin typeface="Arial" panose="020B0604020202020204" pitchFamily="34" charset="0"/>
            </a:rPr>
            <a:t>Years ending June</a:t>
          </a:r>
        </a:p>
      </cdr:txBody>
    </cdr:sp>
  </cdr:relSizeAnchor>
  <cdr:relSizeAnchor xmlns:cdr="http://schemas.openxmlformats.org/drawingml/2006/chartDrawing">
    <cdr:from>
      <cdr:x>0.6705</cdr:x>
      <cdr:y>0.01583</cdr:y>
    </cdr:from>
    <cdr:to>
      <cdr:x>0.69041</cdr:x>
      <cdr:y>0.07505</cdr:y>
    </cdr:to>
    <cdr:sp macro="" textlink="">
      <cdr:nvSpPr>
        <cdr:cNvPr id="5" name="TextBox 1">
          <a:extLst xmlns:a="http://schemas.openxmlformats.org/drawingml/2006/main">
            <a:ext uri="{FF2B5EF4-FFF2-40B4-BE49-F238E27FC236}">
              <a16:creationId xmlns:a16="http://schemas.microsoft.com/office/drawing/2014/main" id="{BC7231DA-44AC-4CF9-AC8F-51478C63414A}"/>
            </a:ext>
          </a:extLst>
        </cdr:cNvPr>
        <cdr:cNvSpPr txBox="1"/>
      </cdr:nvSpPr>
      <cdr:spPr>
        <a:xfrm xmlns:a="http://schemas.openxmlformats.org/drawingml/2006/main">
          <a:off x="6221215" y="95648"/>
          <a:ext cx="184731" cy="357790"/>
        </a:xfrm>
        <a:prstGeom xmlns:a="http://schemas.openxmlformats.org/drawingml/2006/main" prst="rect">
          <a:avLst/>
        </a:prstGeom>
      </cdr:spPr>
      <cdr:txBody>
        <a:bodyPr xmlns:a="http://schemas.openxmlformats.org/drawingml/2006/main" vert="horz"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NZ" sz="1800" b="1">
            <a:latin typeface="Arial" panose="020B0604020202020204" pitchFamily="34" charset="0"/>
          </a:endParaRPr>
        </a:p>
      </cdr:txBody>
    </cdr:sp>
  </cdr:relSizeAnchor>
  <cdr:relSizeAnchor xmlns:cdr="http://schemas.openxmlformats.org/drawingml/2006/chartDrawing">
    <cdr:from>
      <cdr:x>0.74144</cdr:x>
      <cdr:y>0.12822</cdr:y>
    </cdr:from>
    <cdr:to>
      <cdr:x>0.89179</cdr:x>
      <cdr:y>0.18725</cdr:y>
    </cdr:to>
    <cdr:sp macro="" textlink="">
      <cdr:nvSpPr>
        <cdr:cNvPr id="4" name="TextBox 1">
          <a:extLst xmlns:a="http://schemas.openxmlformats.org/drawingml/2006/main">
            <a:ext uri="{FF2B5EF4-FFF2-40B4-BE49-F238E27FC236}">
              <a16:creationId xmlns:a16="http://schemas.microsoft.com/office/drawing/2014/main" id="{DBDA541F-B73B-79C2-1F8C-22D0E7F2F4A2}"/>
            </a:ext>
          </a:extLst>
        </cdr:cNvPr>
        <cdr:cNvSpPr txBox="1"/>
      </cdr:nvSpPr>
      <cdr:spPr>
        <a:xfrm xmlns:a="http://schemas.openxmlformats.org/drawingml/2006/main">
          <a:off x="6879406" y="774716"/>
          <a:ext cx="1395018" cy="356672"/>
        </a:xfrm>
        <a:prstGeom xmlns:a="http://schemas.openxmlformats.org/drawingml/2006/main" prst="rect">
          <a:avLst/>
        </a:prstGeom>
      </cdr:spPr>
      <cdr:txBody>
        <a:bodyPr xmlns:a="http://schemas.openxmlformats.org/drawingml/2006/main" vert="horz"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800" b="0">
              <a:latin typeface="Arial" panose="020B0604020202020204" pitchFamily="34" charset="0"/>
            </a:rPr>
            <a:t>Forecast</a:t>
          </a:r>
        </a:p>
      </cdr:txBody>
    </cdr:sp>
  </cdr:relSizeAnchor>
</c:userShapes>
</file>

<file path=xl/drawings/drawing24.xml><?xml version="1.0" encoding="utf-8"?>
<xdr:wsDr xmlns:xdr="http://schemas.openxmlformats.org/drawingml/2006/spreadsheetDrawing" xmlns:a="http://schemas.openxmlformats.org/drawingml/2006/main">
  <xdr:absoluteAnchor>
    <xdr:pos x="0" y="0"/>
    <xdr:ext cx="13930312" cy="9072562"/>
    <xdr:graphicFrame macro="">
      <xdr:nvGraphicFramePr>
        <xdr:cNvPr id="2" name="Chart 1">
          <a:extLst>
            <a:ext uri="{FF2B5EF4-FFF2-40B4-BE49-F238E27FC236}">
              <a16:creationId xmlns:a16="http://schemas.microsoft.com/office/drawing/2014/main" id="{98D8D941-EC07-1FF4-3EDB-15555D1789D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c:userShapes xmlns:c="http://schemas.openxmlformats.org/drawingml/2006/chart">
  <cdr:relSizeAnchor xmlns:cdr="http://schemas.openxmlformats.org/drawingml/2006/chartDrawing">
    <cdr:from>
      <cdr:x>0.00547</cdr:x>
      <cdr:y>0.00839</cdr:y>
    </cdr:from>
    <cdr:to>
      <cdr:x>0.09025</cdr:x>
      <cdr:y>0.06749</cdr:y>
    </cdr:to>
    <cdr:sp macro="" textlink="">
      <cdr:nvSpPr>
        <cdr:cNvPr id="2" name="TextBox 1">
          <a:extLst xmlns:a="http://schemas.openxmlformats.org/drawingml/2006/main">
            <a:ext uri="{FF2B5EF4-FFF2-40B4-BE49-F238E27FC236}">
              <a16:creationId xmlns:a16="http://schemas.microsoft.com/office/drawing/2014/main" id="{709247FD-0ADF-AF1E-4450-4159728E9CD1}"/>
            </a:ext>
          </a:extLst>
        </cdr:cNvPr>
        <cdr:cNvSpPr txBox="1"/>
      </cdr:nvSpPr>
      <cdr:spPr>
        <a:xfrm xmlns:a="http://schemas.openxmlformats.org/drawingml/2006/main">
          <a:off x="50800" y="50800"/>
          <a:ext cx="787523"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Index</a:t>
          </a:r>
        </a:p>
      </cdr:txBody>
    </cdr:sp>
  </cdr:relSizeAnchor>
  <cdr:relSizeAnchor xmlns:cdr="http://schemas.openxmlformats.org/drawingml/2006/chartDrawing">
    <cdr:from>
      <cdr:x>0.44029</cdr:x>
      <cdr:y>0.86841</cdr:y>
    </cdr:from>
    <cdr:to>
      <cdr:x>0.57065</cdr:x>
      <cdr:y>0.92751</cdr:y>
    </cdr:to>
    <cdr:sp macro="" textlink="">
      <cdr:nvSpPr>
        <cdr:cNvPr id="3" name="TextBox 2">
          <a:extLst xmlns:a="http://schemas.openxmlformats.org/drawingml/2006/main">
            <a:ext uri="{FF2B5EF4-FFF2-40B4-BE49-F238E27FC236}">
              <a16:creationId xmlns:a16="http://schemas.microsoft.com/office/drawing/2014/main" id="{95C03566-D1F5-3414-5F27-81DF8B1D26B8}"/>
            </a:ext>
          </a:extLst>
        </cdr:cNvPr>
        <cdr:cNvSpPr txBox="1"/>
      </cdr:nvSpPr>
      <cdr:spPr>
        <a:xfrm xmlns:a="http://schemas.openxmlformats.org/drawingml/2006/main">
          <a:off x="4089930" y="5257800"/>
          <a:ext cx="1210973"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dr:relSizeAnchor xmlns:cdr="http://schemas.openxmlformats.org/drawingml/2006/chartDrawing">
    <cdr:from>
      <cdr:x>0.80701</cdr:x>
      <cdr:y>0.10933</cdr:y>
    </cdr:from>
    <cdr:to>
      <cdr:x>0.92358</cdr:x>
      <cdr:y>0.16848</cdr:y>
    </cdr:to>
    <cdr:sp macro="" textlink="">
      <cdr:nvSpPr>
        <cdr:cNvPr id="4" name="TextBox 3">
          <a:extLst xmlns:a="http://schemas.openxmlformats.org/drawingml/2006/main">
            <a:ext uri="{FF2B5EF4-FFF2-40B4-BE49-F238E27FC236}">
              <a16:creationId xmlns:a16="http://schemas.microsoft.com/office/drawing/2014/main" id="{36C66D7E-B257-D345-F12B-4B9067EA3AF4}"/>
            </a:ext>
          </a:extLst>
        </cdr:cNvPr>
        <cdr:cNvSpPr txBox="1"/>
      </cdr:nvSpPr>
      <cdr:spPr>
        <a:xfrm xmlns:a="http://schemas.openxmlformats.org/drawingml/2006/main">
          <a:off x="7494601" y="661269"/>
          <a:ext cx="1082604"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userShapes>
</file>

<file path=xl/drawings/drawing26.xml><?xml version="1.0" encoding="utf-8"?>
<xdr:wsDr xmlns:xdr="http://schemas.openxmlformats.org/drawingml/2006/spreadsheetDrawing" xmlns:a="http://schemas.openxmlformats.org/drawingml/2006/main">
  <xdr:absoluteAnchor>
    <xdr:pos x="0" y="0"/>
    <xdr:ext cx="13930312" cy="9072562"/>
    <xdr:graphicFrame macro="">
      <xdr:nvGraphicFramePr>
        <xdr:cNvPr id="2" name="Chart 1">
          <a:extLst>
            <a:ext uri="{FF2B5EF4-FFF2-40B4-BE49-F238E27FC236}">
              <a16:creationId xmlns:a16="http://schemas.microsoft.com/office/drawing/2014/main" id="{2CC42A15-1EBF-0ED2-7BC5-FB689113023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c:userShapes xmlns:c="http://schemas.openxmlformats.org/drawingml/2006/chart">
  <cdr:relSizeAnchor xmlns:cdr="http://schemas.openxmlformats.org/drawingml/2006/chartDrawing">
    <cdr:from>
      <cdr:x>0.00547</cdr:x>
      <cdr:y>0.00839</cdr:y>
    </cdr:from>
    <cdr:to>
      <cdr:x>0.23255</cdr:x>
      <cdr:y>0.06749</cdr:y>
    </cdr:to>
    <cdr:sp macro="" textlink="">
      <cdr:nvSpPr>
        <cdr:cNvPr id="2" name="TextBox 1">
          <a:extLst xmlns:a="http://schemas.openxmlformats.org/drawingml/2006/main">
            <a:ext uri="{FF2B5EF4-FFF2-40B4-BE49-F238E27FC236}">
              <a16:creationId xmlns:a16="http://schemas.microsoft.com/office/drawing/2014/main" id="{56044592-BD62-D6D1-086D-393F3349ACA6}"/>
            </a:ext>
          </a:extLst>
        </cdr:cNvPr>
        <cdr:cNvSpPr txBox="1"/>
      </cdr:nvSpPr>
      <cdr:spPr>
        <a:xfrm xmlns:a="http://schemas.openxmlformats.org/drawingml/2006/main">
          <a:off x="50800" y="50800"/>
          <a:ext cx="2109424"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 (2009/10 prices)</a:t>
          </a:r>
        </a:p>
      </cdr:txBody>
    </cdr:sp>
  </cdr:relSizeAnchor>
  <cdr:relSizeAnchor xmlns:cdr="http://schemas.openxmlformats.org/drawingml/2006/chartDrawing">
    <cdr:from>
      <cdr:x>0.44029</cdr:x>
      <cdr:y>0.86841</cdr:y>
    </cdr:from>
    <cdr:to>
      <cdr:x>0.57065</cdr:x>
      <cdr:y>0.92751</cdr:y>
    </cdr:to>
    <cdr:sp macro="" textlink="">
      <cdr:nvSpPr>
        <cdr:cNvPr id="3" name="TextBox 2">
          <a:extLst xmlns:a="http://schemas.openxmlformats.org/drawingml/2006/main">
            <a:ext uri="{FF2B5EF4-FFF2-40B4-BE49-F238E27FC236}">
              <a16:creationId xmlns:a16="http://schemas.microsoft.com/office/drawing/2014/main" id="{FB73F1F7-6628-283A-15AF-6605C4D5F698}"/>
            </a:ext>
          </a:extLst>
        </cdr:cNvPr>
        <cdr:cNvSpPr txBox="1"/>
      </cdr:nvSpPr>
      <cdr:spPr>
        <a:xfrm xmlns:a="http://schemas.openxmlformats.org/drawingml/2006/main">
          <a:off x="4089930" y="5257800"/>
          <a:ext cx="1210973"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dr:relSizeAnchor xmlns:cdr="http://schemas.openxmlformats.org/drawingml/2006/chartDrawing">
    <cdr:from>
      <cdr:x>0.82496</cdr:x>
      <cdr:y>0.10736</cdr:y>
    </cdr:from>
    <cdr:to>
      <cdr:x>0.94153</cdr:x>
      <cdr:y>0.16651</cdr:y>
    </cdr:to>
    <cdr:sp macro="" textlink="">
      <cdr:nvSpPr>
        <cdr:cNvPr id="4" name="TextBox 3">
          <a:extLst xmlns:a="http://schemas.openxmlformats.org/drawingml/2006/main">
            <a:ext uri="{FF2B5EF4-FFF2-40B4-BE49-F238E27FC236}">
              <a16:creationId xmlns:a16="http://schemas.microsoft.com/office/drawing/2014/main" id="{1FB7B262-F0EA-F47C-34B6-679106658F31}"/>
            </a:ext>
          </a:extLst>
        </cdr:cNvPr>
        <cdr:cNvSpPr txBox="1"/>
      </cdr:nvSpPr>
      <cdr:spPr>
        <a:xfrm xmlns:a="http://schemas.openxmlformats.org/drawingml/2006/main">
          <a:off x="7661300" y="649354"/>
          <a:ext cx="1082604"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userShapes>
</file>

<file path=xl/drawings/drawing28.xml><?xml version="1.0" encoding="utf-8"?>
<xdr:wsDr xmlns:xdr="http://schemas.openxmlformats.org/drawingml/2006/spreadsheetDrawing" xmlns:a="http://schemas.openxmlformats.org/drawingml/2006/main">
  <xdr:absoluteAnchor>
    <xdr:pos x="0" y="0"/>
    <xdr:ext cx="13930312" cy="9072562"/>
    <xdr:graphicFrame macro="">
      <xdr:nvGraphicFramePr>
        <xdr:cNvPr id="2" name="Chart 1">
          <a:extLst>
            <a:ext uri="{FF2B5EF4-FFF2-40B4-BE49-F238E27FC236}">
              <a16:creationId xmlns:a16="http://schemas.microsoft.com/office/drawing/2014/main" id="{94E54283-28EE-92B9-70A8-03B6C68A477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9.xml><?xml version="1.0" encoding="utf-8"?>
<c:userShapes xmlns:c="http://schemas.openxmlformats.org/drawingml/2006/chart">
  <cdr:relSizeAnchor xmlns:cdr="http://schemas.openxmlformats.org/drawingml/2006/chartDrawing">
    <cdr:from>
      <cdr:x>0.00547</cdr:x>
      <cdr:y>0.00839</cdr:y>
    </cdr:from>
    <cdr:to>
      <cdr:x>0.31952</cdr:x>
      <cdr:y>0.06749</cdr:y>
    </cdr:to>
    <cdr:sp macro="" textlink="">
      <cdr:nvSpPr>
        <cdr:cNvPr id="2" name="TextBox 1">
          <a:extLst xmlns:a="http://schemas.openxmlformats.org/drawingml/2006/main">
            <a:ext uri="{FF2B5EF4-FFF2-40B4-BE49-F238E27FC236}">
              <a16:creationId xmlns:a16="http://schemas.microsoft.com/office/drawing/2014/main" id="{9861C83B-8202-9A3A-7175-EDB6D803A9F5}"/>
            </a:ext>
          </a:extLst>
        </cdr:cNvPr>
        <cdr:cNvSpPr txBox="1"/>
      </cdr:nvSpPr>
      <cdr:spPr>
        <a:xfrm xmlns:a="http://schemas.openxmlformats.org/drawingml/2006/main">
          <a:off x="50800" y="50800"/>
          <a:ext cx="2917273"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$billions (2009/10 prices)</a:t>
          </a:r>
        </a:p>
      </cdr:txBody>
    </cdr:sp>
  </cdr:relSizeAnchor>
  <cdr:relSizeAnchor xmlns:cdr="http://schemas.openxmlformats.org/drawingml/2006/chartDrawing">
    <cdr:from>
      <cdr:x>0.44029</cdr:x>
      <cdr:y>0.86841</cdr:y>
    </cdr:from>
    <cdr:to>
      <cdr:x>0.57065</cdr:x>
      <cdr:y>0.92751</cdr:y>
    </cdr:to>
    <cdr:sp macro="" textlink="">
      <cdr:nvSpPr>
        <cdr:cNvPr id="3" name="TextBox 2">
          <a:extLst xmlns:a="http://schemas.openxmlformats.org/drawingml/2006/main">
            <a:ext uri="{FF2B5EF4-FFF2-40B4-BE49-F238E27FC236}">
              <a16:creationId xmlns:a16="http://schemas.microsoft.com/office/drawing/2014/main" id="{8B07F2CE-DBE0-BA05-7E09-653C73CA6B32}"/>
            </a:ext>
          </a:extLst>
        </cdr:cNvPr>
        <cdr:cNvSpPr txBox="1"/>
      </cdr:nvSpPr>
      <cdr:spPr>
        <a:xfrm xmlns:a="http://schemas.openxmlformats.org/drawingml/2006/main">
          <a:off x="4089930" y="5257800"/>
          <a:ext cx="1210973"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dr:relSizeAnchor xmlns:cdr="http://schemas.openxmlformats.org/drawingml/2006/chartDrawing">
    <cdr:from>
      <cdr:x>0.8862</cdr:x>
      <cdr:y>0.00839</cdr:y>
    </cdr:from>
    <cdr:to>
      <cdr:x>1</cdr:x>
      <cdr:y>0.06754</cdr:y>
    </cdr:to>
    <cdr:sp macro="" textlink="">
      <cdr:nvSpPr>
        <cdr:cNvPr id="4" name="TextBox 3">
          <a:extLst xmlns:a="http://schemas.openxmlformats.org/drawingml/2006/main">
            <a:ext uri="{FF2B5EF4-FFF2-40B4-BE49-F238E27FC236}">
              <a16:creationId xmlns:a16="http://schemas.microsoft.com/office/drawing/2014/main" id="{B06CE1D1-756E-45E2-5D04-7188D2BC4A31}"/>
            </a:ext>
          </a:extLst>
        </cdr:cNvPr>
        <cdr:cNvSpPr txBox="1"/>
      </cdr:nvSpPr>
      <cdr:spPr>
        <a:xfrm xmlns:a="http://schemas.openxmlformats.org/drawingml/2006/main">
          <a:off x="8319879" y="50746"/>
          <a:ext cx="1056828"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Number</a:t>
          </a:r>
        </a:p>
      </cdr:txBody>
    </cdr:sp>
  </cdr:relSizeAnchor>
  <cdr:relSizeAnchor xmlns:cdr="http://schemas.openxmlformats.org/drawingml/2006/chartDrawing">
    <cdr:from>
      <cdr:x>0.7006</cdr:x>
      <cdr:y>0.11327</cdr:y>
    </cdr:from>
    <cdr:to>
      <cdr:x>0.81717</cdr:x>
      <cdr:y>0.17242</cdr:y>
    </cdr:to>
    <cdr:sp macro="" textlink="">
      <cdr:nvSpPr>
        <cdr:cNvPr id="5" name="TextBox 4">
          <a:extLst xmlns:a="http://schemas.openxmlformats.org/drawingml/2006/main">
            <a:ext uri="{FF2B5EF4-FFF2-40B4-BE49-F238E27FC236}">
              <a16:creationId xmlns:a16="http://schemas.microsoft.com/office/drawing/2014/main" id="{5DF122AA-0500-41C1-CB31-D363C39520AB}"/>
            </a:ext>
          </a:extLst>
        </cdr:cNvPr>
        <cdr:cNvSpPr txBox="1"/>
      </cdr:nvSpPr>
      <cdr:spPr>
        <a:xfrm xmlns:a="http://schemas.openxmlformats.org/drawingml/2006/main">
          <a:off x="6506370" y="685099"/>
          <a:ext cx="1082571" cy="357762"/>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userShapes>
</file>

<file path=xl/drawings/drawing3.xml><?xml version="1.0" encoding="utf-8"?>
<c:userShapes xmlns:c="http://schemas.openxmlformats.org/drawingml/2006/chart">
  <cdr:relSizeAnchor xmlns:cdr="http://schemas.openxmlformats.org/drawingml/2006/chartDrawing">
    <cdr:from>
      <cdr:x>0.35867</cdr:x>
      <cdr:y>0.86587</cdr:y>
    </cdr:from>
    <cdr:to>
      <cdr:x>0.65276</cdr:x>
      <cdr:y>0.93145</cdr:y>
    </cdr:to>
    <cdr:sp macro="" textlink="">
      <cdr:nvSpPr>
        <cdr:cNvPr id="2" name="TextBox 1">
          <a:extLst xmlns:a="http://schemas.openxmlformats.org/drawingml/2006/main">
            <a:ext uri="{FF2B5EF4-FFF2-40B4-BE49-F238E27FC236}">
              <a16:creationId xmlns:a16="http://schemas.microsoft.com/office/drawing/2014/main" id="{F0178824-81F6-4FDD-9181-E3DBD241ECD2}"/>
            </a:ext>
          </a:extLst>
        </cdr:cNvPr>
        <cdr:cNvSpPr txBox="1"/>
      </cdr:nvSpPr>
      <cdr:spPr>
        <a:xfrm xmlns:a="http://schemas.openxmlformats.org/drawingml/2006/main">
          <a:off x="3107985" y="5447522"/>
          <a:ext cx="2548399" cy="4125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solidFill>
                <a:sysClr val="windowText" lastClr="000000"/>
              </a:solidFill>
              <a:latin typeface="Arial "/>
            </a:rPr>
            <a:t>Year ending 30 June</a:t>
          </a:r>
        </a:p>
      </cdr:txBody>
    </cdr:sp>
  </cdr:relSizeAnchor>
  <cdr:relSizeAnchor xmlns:cdr="http://schemas.openxmlformats.org/drawingml/2006/chartDrawing">
    <cdr:from>
      <cdr:x>0.0039</cdr:x>
      <cdr:y>0.01994</cdr:y>
    </cdr:from>
    <cdr:to>
      <cdr:x>0.13353</cdr:x>
      <cdr:y>0.07061</cdr:y>
    </cdr:to>
    <cdr:sp macro="" textlink="">
      <cdr:nvSpPr>
        <cdr:cNvPr id="3" name="TextBox 2">
          <a:extLst xmlns:a="http://schemas.openxmlformats.org/drawingml/2006/main">
            <a:ext uri="{FF2B5EF4-FFF2-40B4-BE49-F238E27FC236}">
              <a16:creationId xmlns:a16="http://schemas.microsoft.com/office/drawing/2014/main" id="{5E54B091-68EC-4DDB-A6C9-7548F15616F1}"/>
            </a:ext>
          </a:extLst>
        </cdr:cNvPr>
        <cdr:cNvSpPr txBox="1"/>
      </cdr:nvSpPr>
      <cdr:spPr>
        <a:xfrm xmlns:a="http://schemas.openxmlformats.org/drawingml/2006/main">
          <a:off x="36233" y="120667"/>
          <a:ext cx="1204333" cy="3066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
            </a:rPr>
            <a:t>$billions</a:t>
          </a:r>
        </a:p>
      </cdr:txBody>
    </cdr:sp>
  </cdr:relSizeAnchor>
  <cdr:relSizeAnchor xmlns:cdr="http://schemas.openxmlformats.org/drawingml/2006/chartDrawing">
    <cdr:from>
      <cdr:x>0.84329</cdr:x>
      <cdr:y>0.0266</cdr:y>
    </cdr:from>
    <cdr:to>
      <cdr:x>0.99766</cdr:x>
      <cdr:y>0.08485</cdr:y>
    </cdr:to>
    <cdr:sp macro="" textlink="">
      <cdr:nvSpPr>
        <cdr:cNvPr id="4" name="TextBox 1">
          <a:extLst xmlns:a="http://schemas.openxmlformats.org/drawingml/2006/main">
            <a:ext uri="{FF2B5EF4-FFF2-40B4-BE49-F238E27FC236}">
              <a16:creationId xmlns:a16="http://schemas.microsoft.com/office/drawing/2014/main" id="{01EC51E6-6D4F-4352-9FFC-861F710D4403}"/>
            </a:ext>
          </a:extLst>
        </cdr:cNvPr>
        <cdr:cNvSpPr txBox="1"/>
      </cdr:nvSpPr>
      <cdr:spPr>
        <a:xfrm xmlns:a="http://schemas.openxmlformats.org/drawingml/2006/main">
          <a:off x="7834618" y="160996"/>
          <a:ext cx="1434180" cy="3525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800" b="1">
              <a:latin typeface="Arial "/>
            </a:rPr>
            <a:t>%</a:t>
          </a:r>
          <a:r>
            <a:rPr lang="en-NZ" sz="1800" b="1" baseline="0">
              <a:latin typeface="Arial "/>
            </a:rPr>
            <a:t> of GDP</a:t>
          </a:r>
          <a:endParaRPr lang="en-NZ" sz="1800" b="1">
            <a:latin typeface="Arial "/>
          </a:endParaRPr>
        </a:p>
      </cdr:txBody>
    </cdr:sp>
  </cdr:relSizeAnchor>
  <cdr:relSizeAnchor xmlns:cdr="http://schemas.openxmlformats.org/drawingml/2006/chartDrawing">
    <cdr:from>
      <cdr:x>0.58917</cdr:x>
      <cdr:y>0.12221</cdr:y>
    </cdr:from>
    <cdr:to>
      <cdr:x>0.72952</cdr:x>
      <cdr:y>0.17288</cdr:y>
    </cdr:to>
    <cdr:sp macro="" textlink="">
      <cdr:nvSpPr>
        <cdr:cNvPr id="5" name="TextBox 4">
          <a:extLst xmlns:a="http://schemas.openxmlformats.org/drawingml/2006/main">
            <a:ext uri="{FF2B5EF4-FFF2-40B4-BE49-F238E27FC236}">
              <a16:creationId xmlns:a16="http://schemas.microsoft.com/office/drawing/2014/main" id="{6FF3DC33-2C1A-4B27-A89A-4BB51D3F87B4}"/>
            </a:ext>
          </a:extLst>
        </cdr:cNvPr>
        <cdr:cNvSpPr txBox="1"/>
      </cdr:nvSpPr>
      <cdr:spPr>
        <a:xfrm xmlns:a="http://schemas.openxmlformats.org/drawingml/2006/main">
          <a:off x="5105329" y="768870"/>
          <a:ext cx="1216176" cy="3187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0">
              <a:latin typeface="Arial "/>
            </a:rPr>
            <a:t>Forecast</a:t>
          </a:r>
        </a:p>
      </cdr:txBody>
    </cdr:sp>
  </cdr:relSizeAnchor>
</c:userShapes>
</file>

<file path=xl/drawings/drawing30.xml><?xml version="1.0" encoding="utf-8"?>
<xdr:wsDr xmlns:xdr="http://schemas.openxmlformats.org/drawingml/2006/spreadsheetDrawing" xmlns:a="http://schemas.openxmlformats.org/drawingml/2006/main">
  <xdr:absoluteAnchor>
    <xdr:pos x="0" y="0"/>
    <xdr:ext cx="13930312" cy="9072562"/>
    <xdr:graphicFrame macro="">
      <xdr:nvGraphicFramePr>
        <xdr:cNvPr id="2" name="Chart 1">
          <a:extLst>
            <a:ext uri="{FF2B5EF4-FFF2-40B4-BE49-F238E27FC236}">
              <a16:creationId xmlns:a16="http://schemas.microsoft.com/office/drawing/2014/main" id="{DCAB5463-7ABD-0A44-3380-7B184F74B0B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1.xml><?xml version="1.0" encoding="utf-8"?>
<c:userShapes xmlns:c="http://schemas.openxmlformats.org/drawingml/2006/chart">
  <cdr:relSizeAnchor xmlns:cdr="http://schemas.openxmlformats.org/drawingml/2006/chartDrawing">
    <cdr:from>
      <cdr:x>0.00547</cdr:x>
      <cdr:y>0.00839</cdr:y>
    </cdr:from>
    <cdr:to>
      <cdr:x>0.13855</cdr:x>
      <cdr:y>0.06749</cdr:y>
    </cdr:to>
    <cdr:sp macro="" textlink="">
      <cdr:nvSpPr>
        <cdr:cNvPr id="2" name="TextBox 1">
          <a:extLst xmlns:a="http://schemas.openxmlformats.org/drawingml/2006/main">
            <a:ext uri="{FF2B5EF4-FFF2-40B4-BE49-F238E27FC236}">
              <a16:creationId xmlns:a16="http://schemas.microsoft.com/office/drawing/2014/main" id="{F600C88F-3687-7650-B7F8-FB4EA10D0652}"/>
            </a:ext>
          </a:extLst>
        </cdr:cNvPr>
        <cdr:cNvSpPr txBox="1"/>
      </cdr:nvSpPr>
      <cdr:spPr>
        <a:xfrm xmlns:a="http://schemas.openxmlformats.org/drawingml/2006/main">
          <a:off x="50800" y="50800"/>
          <a:ext cx="1236236"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 of GDP</a:t>
          </a:r>
        </a:p>
      </cdr:txBody>
    </cdr:sp>
  </cdr:relSizeAnchor>
  <cdr:relSizeAnchor xmlns:cdr="http://schemas.openxmlformats.org/drawingml/2006/chartDrawing">
    <cdr:from>
      <cdr:x>0.44029</cdr:x>
      <cdr:y>0.86841</cdr:y>
    </cdr:from>
    <cdr:to>
      <cdr:x>0.57065</cdr:x>
      <cdr:y>0.92751</cdr:y>
    </cdr:to>
    <cdr:sp macro="" textlink="">
      <cdr:nvSpPr>
        <cdr:cNvPr id="3" name="TextBox 2">
          <a:extLst xmlns:a="http://schemas.openxmlformats.org/drawingml/2006/main">
            <a:ext uri="{FF2B5EF4-FFF2-40B4-BE49-F238E27FC236}">
              <a16:creationId xmlns:a16="http://schemas.microsoft.com/office/drawing/2014/main" id="{14123BAF-FE2E-510A-53A1-C703696CB714}"/>
            </a:ext>
          </a:extLst>
        </cdr:cNvPr>
        <cdr:cNvSpPr txBox="1"/>
      </cdr:nvSpPr>
      <cdr:spPr>
        <a:xfrm xmlns:a="http://schemas.openxmlformats.org/drawingml/2006/main">
          <a:off x="4089930" y="5257800"/>
          <a:ext cx="1210973"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dr:relSizeAnchor xmlns:cdr="http://schemas.openxmlformats.org/drawingml/2006/chartDrawing">
    <cdr:from>
      <cdr:x>0.76214</cdr:x>
      <cdr:y>0.17823</cdr:y>
    </cdr:from>
    <cdr:to>
      <cdr:x>0.87871</cdr:x>
      <cdr:y>0.23738</cdr:y>
    </cdr:to>
    <cdr:sp macro="" textlink="">
      <cdr:nvSpPr>
        <cdr:cNvPr id="4" name="TextBox 3">
          <a:extLst xmlns:a="http://schemas.openxmlformats.org/drawingml/2006/main">
            <a:ext uri="{FF2B5EF4-FFF2-40B4-BE49-F238E27FC236}">
              <a16:creationId xmlns:a16="http://schemas.microsoft.com/office/drawing/2014/main" id="{1645666F-5B97-DFDE-D678-E8D841782573}"/>
            </a:ext>
          </a:extLst>
        </cdr:cNvPr>
        <cdr:cNvSpPr txBox="1"/>
      </cdr:nvSpPr>
      <cdr:spPr>
        <a:xfrm xmlns:a="http://schemas.openxmlformats.org/drawingml/2006/main">
          <a:off x="7077899" y="1078002"/>
          <a:ext cx="1082604"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userShapes>
</file>

<file path=xl/drawings/drawing32.xml><?xml version="1.0" encoding="utf-8"?>
<xdr:wsDr xmlns:xdr="http://schemas.openxmlformats.org/drawingml/2006/spreadsheetDrawing" xmlns:a="http://schemas.openxmlformats.org/drawingml/2006/main">
  <xdr:absoluteAnchor>
    <xdr:pos x="0" y="0"/>
    <xdr:ext cx="13930312" cy="9072562"/>
    <xdr:graphicFrame macro="">
      <xdr:nvGraphicFramePr>
        <xdr:cNvPr id="2" name="Chart 1">
          <a:extLst>
            <a:ext uri="{FF2B5EF4-FFF2-40B4-BE49-F238E27FC236}">
              <a16:creationId xmlns:a16="http://schemas.microsoft.com/office/drawing/2014/main" id="{F23DF9ED-B7E3-2927-B05C-3795186860A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3.xml><?xml version="1.0" encoding="utf-8"?>
<c:userShapes xmlns:c="http://schemas.openxmlformats.org/drawingml/2006/chart">
  <cdr:relSizeAnchor xmlns:cdr="http://schemas.openxmlformats.org/drawingml/2006/chartDrawing">
    <cdr:from>
      <cdr:x>0.00547</cdr:x>
      <cdr:y>0.00839</cdr:y>
    </cdr:from>
    <cdr:to>
      <cdr:x>0.3333</cdr:x>
      <cdr:y>0.06749</cdr:y>
    </cdr:to>
    <cdr:sp macro="" textlink="">
      <cdr:nvSpPr>
        <cdr:cNvPr id="2" name="TextBox 1">
          <a:extLst xmlns:a="http://schemas.openxmlformats.org/drawingml/2006/main">
            <a:ext uri="{FF2B5EF4-FFF2-40B4-BE49-F238E27FC236}">
              <a16:creationId xmlns:a16="http://schemas.microsoft.com/office/drawing/2014/main" id="{3CC23E1B-7DDC-21D8-6D57-A9194C27CD09}"/>
            </a:ext>
          </a:extLst>
        </cdr:cNvPr>
        <cdr:cNvSpPr txBox="1"/>
      </cdr:nvSpPr>
      <cdr:spPr>
        <a:xfrm xmlns:a="http://schemas.openxmlformats.org/drawingml/2006/main">
          <a:off x="50800" y="50800"/>
          <a:ext cx="3045257"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Annual average % change</a:t>
          </a:r>
        </a:p>
      </cdr:txBody>
    </cdr:sp>
  </cdr:relSizeAnchor>
  <cdr:relSizeAnchor xmlns:cdr="http://schemas.openxmlformats.org/drawingml/2006/chartDrawing">
    <cdr:from>
      <cdr:x>0.37179</cdr:x>
      <cdr:y>0.86841</cdr:y>
    </cdr:from>
    <cdr:to>
      <cdr:x>0.64872</cdr:x>
      <cdr:y>0.92751</cdr:y>
    </cdr:to>
    <cdr:sp macro="" textlink="">
      <cdr:nvSpPr>
        <cdr:cNvPr id="3" name="TextBox 2">
          <a:extLst xmlns:a="http://schemas.openxmlformats.org/drawingml/2006/main">
            <a:ext uri="{FF2B5EF4-FFF2-40B4-BE49-F238E27FC236}">
              <a16:creationId xmlns:a16="http://schemas.microsoft.com/office/drawing/2014/main" id="{8A8DF0E5-5CB1-8988-03CD-2605140ADDEA}"/>
            </a:ext>
          </a:extLst>
        </cdr:cNvPr>
        <cdr:cNvSpPr txBox="1"/>
      </cdr:nvSpPr>
      <cdr:spPr>
        <a:xfrm xmlns:a="http://schemas.openxmlformats.org/drawingml/2006/main">
          <a:off x="3452812" y="5252469"/>
          <a:ext cx="2571750" cy="357459"/>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r>
            <a:rPr lang="en-NZ" sz="1800" b="1">
              <a:latin typeface="Arial" panose="020B0604020202020204" pitchFamily="34" charset="0"/>
            </a:rPr>
            <a:t>Years</a:t>
          </a:r>
          <a:r>
            <a:rPr lang="en-NZ" sz="1800" b="1" baseline="0">
              <a:latin typeface="Arial" panose="020B0604020202020204" pitchFamily="34" charset="0"/>
            </a:rPr>
            <a:t> ending June</a:t>
          </a:r>
          <a:endParaRPr lang="en-NZ" sz="1800" b="1">
            <a:latin typeface="Arial" panose="020B0604020202020204" pitchFamily="34" charset="0"/>
          </a:endParaRPr>
        </a:p>
      </cdr:txBody>
    </cdr:sp>
  </cdr:relSizeAnchor>
  <cdr:relSizeAnchor xmlns:cdr="http://schemas.openxmlformats.org/drawingml/2006/chartDrawing">
    <cdr:from>
      <cdr:x>0.68906</cdr:x>
      <cdr:y>0.11327</cdr:y>
    </cdr:from>
    <cdr:to>
      <cdr:x>0.80563</cdr:x>
      <cdr:y>0.17242</cdr:y>
    </cdr:to>
    <cdr:sp macro="" textlink="">
      <cdr:nvSpPr>
        <cdr:cNvPr id="4" name="TextBox 3">
          <a:extLst xmlns:a="http://schemas.openxmlformats.org/drawingml/2006/main">
            <a:ext uri="{FF2B5EF4-FFF2-40B4-BE49-F238E27FC236}">
              <a16:creationId xmlns:a16="http://schemas.microsoft.com/office/drawing/2014/main" id="{8CAE0D83-2835-6331-384F-4ABBA81B86C3}"/>
            </a:ext>
          </a:extLst>
        </cdr:cNvPr>
        <cdr:cNvSpPr txBox="1"/>
      </cdr:nvSpPr>
      <cdr:spPr>
        <a:xfrm xmlns:a="http://schemas.openxmlformats.org/drawingml/2006/main">
          <a:off x="6399214" y="685099"/>
          <a:ext cx="1082604"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userShapes>
</file>

<file path=xl/drawings/drawing34.xml><?xml version="1.0" encoding="utf-8"?>
<xdr:wsDr xmlns:xdr="http://schemas.openxmlformats.org/drawingml/2006/spreadsheetDrawing" xmlns:a="http://schemas.openxmlformats.org/drawingml/2006/main">
  <xdr:absoluteAnchor>
    <xdr:pos x="0" y="0"/>
    <xdr:ext cx="13917706" cy="9065559"/>
    <xdr:graphicFrame macro="">
      <xdr:nvGraphicFramePr>
        <xdr:cNvPr id="2" name="Chart 1">
          <a:extLst>
            <a:ext uri="{FF2B5EF4-FFF2-40B4-BE49-F238E27FC236}">
              <a16:creationId xmlns:a16="http://schemas.microsoft.com/office/drawing/2014/main" id="{1289A05B-04B1-E34E-CC60-E82CB69DAD9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5.xml><?xml version="1.0" encoding="utf-8"?>
<c:userShapes xmlns:c="http://schemas.openxmlformats.org/drawingml/2006/chart">
  <cdr:relSizeAnchor xmlns:cdr="http://schemas.openxmlformats.org/drawingml/2006/chartDrawing">
    <cdr:from>
      <cdr:x>0.4403</cdr:x>
      <cdr:y>0.86971</cdr:y>
    </cdr:from>
    <cdr:to>
      <cdr:x>0.57063</cdr:x>
      <cdr:y>0.92889</cdr:y>
    </cdr:to>
    <cdr:sp macro="" textlink="">
      <cdr:nvSpPr>
        <cdr:cNvPr id="3" name="TextBox 2">
          <a:extLst xmlns:a="http://schemas.openxmlformats.org/drawingml/2006/main">
            <a:ext uri="{FF2B5EF4-FFF2-40B4-BE49-F238E27FC236}">
              <a16:creationId xmlns:a16="http://schemas.microsoft.com/office/drawing/2014/main" id="{C8693AAB-ECE6-44CD-8B43-A58BEF3D1623}"/>
            </a:ext>
          </a:extLst>
        </cdr:cNvPr>
        <cdr:cNvSpPr txBox="1"/>
      </cdr:nvSpPr>
      <cdr:spPr>
        <a:xfrm xmlns:a="http://schemas.openxmlformats.org/drawingml/2006/main">
          <a:off x="4091181" y="5257800"/>
          <a:ext cx="1210973"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dr:relSizeAnchor xmlns:cdr="http://schemas.openxmlformats.org/drawingml/2006/chartDrawing">
    <cdr:from>
      <cdr:x>0.5786</cdr:x>
      <cdr:y>0.1063</cdr:y>
    </cdr:from>
    <cdr:to>
      <cdr:x>0.67195</cdr:x>
      <cdr:y>0.15367</cdr:y>
    </cdr:to>
    <cdr:sp macro="" textlink="">
      <cdr:nvSpPr>
        <cdr:cNvPr id="4" name="TextBox 3">
          <a:extLst xmlns:a="http://schemas.openxmlformats.org/drawingml/2006/main">
            <a:ext uri="{FF2B5EF4-FFF2-40B4-BE49-F238E27FC236}">
              <a16:creationId xmlns:a16="http://schemas.microsoft.com/office/drawing/2014/main" id="{CC07B95B-AD36-4395-BE50-B7FDCEAA4067}"/>
            </a:ext>
          </a:extLst>
        </cdr:cNvPr>
        <cdr:cNvSpPr txBox="1"/>
      </cdr:nvSpPr>
      <cdr:spPr>
        <a:xfrm xmlns:a="http://schemas.openxmlformats.org/drawingml/2006/main">
          <a:off x="5388011" y="646804"/>
          <a:ext cx="869284" cy="288236"/>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dr:relSizeAnchor xmlns:cdr="http://schemas.openxmlformats.org/drawingml/2006/chartDrawing">
    <cdr:from>
      <cdr:x>0</cdr:x>
      <cdr:y>0</cdr:y>
    </cdr:from>
    <cdr:to>
      <cdr:x>0.12741</cdr:x>
      <cdr:y>0.05902</cdr:y>
    </cdr:to>
    <cdr:sp macro="" textlink="">
      <cdr:nvSpPr>
        <cdr:cNvPr id="5" name="TextBox 1">
          <a:extLst xmlns:a="http://schemas.openxmlformats.org/drawingml/2006/main">
            <a:ext uri="{FF2B5EF4-FFF2-40B4-BE49-F238E27FC236}">
              <a16:creationId xmlns:a16="http://schemas.microsoft.com/office/drawing/2014/main" id="{D88460AD-A482-BC51-4911-914D1B5B1AE4}"/>
            </a:ext>
          </a:extLst>
        </cdr:cNvPr>
        <cdr:cNvSpPr txBox="1"/>
      </cdr:nvSpPr>
      <cdr:spPr>
        <a:xfrm xmlns:a="http://schemas.openxmlformats.org/drawingml/2006/main">
          <a:off x="0" y="0"/>
          <a:ext cx="1185004" cy="357790"/>
        </a:xfrm>
        <a:prstGeom xmlns:a="http://schemas.openxmlformats.org/drawingml/2006/main" prst="rect">
          <a:avLst/>
        </a:prstGeom>
      </cdr:spPr>
      <cdr:txBody>
        <a:bodyPr xmlns:a="http://schemas.openxmlformats.org/drawingml/2006/main" vert="horz"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800" b="1">
              <a:latin typeface="Arial" panose="020B0604020202020204" pitchFamily="34" charset="0"/>
            </a:rPr>
            <a:t>$billions </a:t>
          </a:r>
        </a:p>
      </cdr:txBody>
    </cdr:sp>
  </cdr:relSizeAnchor>
</c:userShapes>
</file>

<file path=xl/drawings/drawing36.xml><?xml version="1.0" encoding="utf-8"?>
<xdr:wsDr xmlns:xdr="http://schemas.openxmlformats.org/drawingml/2006/spreadsheetDrawing" xmlns:a="http://schemas.openxmlformats.org/drawingml/2006/main">
  <xdr:absoluteAnchor>
    <xdr:pos x="0" y="0"/>
    <xdr:ext cx="13917706" cy="9065559"/>
    <xdr:graphicFrame macro="">
      <xdr:nvGraphicFramePr>
        <xdr:cNvPr id="2" name="Chart 1">
          <a:extLst>
            <a:ext uri="{FF2B5EF4-FFF2-40B4-BE49-F238E27FC236}">
              <a16:creationId xmlns:a16="http://schemas.microsoft.com/office/drawing/2014/main" id="{A1C85971-EEAB-3008-908F-AFC40E769B2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7.xml><?xml version="1.0" encoding="utf-8"?>
<c:userShapes xmlns:c="http://schemas.openxmlformats.org/drawingml/2006/chart">
  <cdr:relSizeAnchor xmlns:cdr="http://schemas.openxmlformats.org/drawingml/2006/chartDrawing">
    <cdr:from>
      <cdr:x>0.4403</cdr:x>
      <cdr:y>0.86971</cdr:y>
    </cdr:from>
    <cdr:to>
      <cdr:x>0.68082</cdr:x>
      <cdr:y>0.92873</cdr:y>
    </cdr:to>
    <cdr:sp macro="" textlink="">
      <cdr:nvSpPr>
        <cdr:cNvPr id="3" name="TextBox 2">
          <a:extLst xmlns:a="http://schemas.openxmlformats.org/drawingml/2006/main">
            <a:ext uri="{FF2B5EF4-FFF2-40B4-BE49-F238E27FC236}">
              <a16:creationId xmlns:a16="http://schemas.microsoft.com/office/drawing/2014/main" id="{C8693AAB-ECE6-44CD-8B43-A58BEF3D1623}"/>
            </a:ext>
          </a:extLst>
        </cdr:cNvPr>
        <cdr:cNvSpPr txBox="1"/>
      </cdr:nvSpPr>
      <cdr:spPr>
        <a:xfrm xmlns:a="http://schemas.openxmlformats.org/drawingml/2006/main">
          <a:off x="4095178" y="5272514"/>
          <a:ext cx="2237023"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Years ending June</a:t>
          </a:r>
        </a:p>
      </cdr:txBody>
    </cdr:sp>
  </cdr:relSizeAnchor>
  <cdr:relSizeAnchor xmlns:cdr="http://schemas.openxmlformats.org/drawingml/2006/chartDrawing">
    <cdr:from>
      <cdr:x>0.53523</cdr:x>
      <cdr:y>0.14142</cdr:y>
    </cdr:from>
    <cdr:to>
      <cdr:x>0.62858</cdr:x>
      <cdr:y>0.18879</cdr:y>
    </cdr:to>
    <cdr:sp macro="" textlink="">
      <cdr:nvSpPr>
        <cdr:cNvPr id="4" name="TextBox 3">
          <a:extLst xmlns:a="http://schemas.openxmlformats.org/drawingml/2006/main">
            <a:ext uri="{FF2B5EF4-FFF2-40B4-BE49-F238E27FC236}">
              <a16:creationId xmlns:a16="http://schemas.microsoft.com/office/drawing/2014/main" id="{CC07B95B-AD36-4395-BE50-B7FDCEAA4067}"/>
            </a:ext>
          </a:extLst>
        </cdr:cNvPr>
        <cdr:cNvSpPr txBox="1"/>
      </cdr:nvSpPr>
      <cdr:spPr>
        <a:xfrm xmlns:a="http://schemas.openxmlformats.org/drawingml/2006/main">
          <a:off x="4978078" y="857342"/>
          <a:ext cx="868238" cy="287175"/>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dr:relSizeAnchor xmlns:cdr="http://schemas.openxmlformats.org/drawingml/2006/chartDrawing">
    <cdr:from>
      <cdr:x>0</cdr:x>
      <cdr:y>0</cdr:y>
    </cdr:from>
    <cdr:to>
      <cdr:x>0.12741</cdr:x>
      <cdr:y>0.05902</cdr:y>
    </cdr:to>
    <cdr:sp macro="" textlink="">
      <cdr:nvSpPr>
        <cdr:cNvPr id="5" name="TextBox 1">
          <a:extLst xmlns:a="http://schemas.openxmlformats.org/drawingml/2006/main">
            <a:ext uri="{FF2B5EF4-FFF2-40B4-BE49-F238E27FC236}">
              <a16:creationId xmlns:a16="http://schemas.microsoft.com/office/drawing/2014/main" id="{D88460AD-A482-BC51-4911-914D1B5B1AE4}"/>
            </a:ext>
          </a:extLst>
        </cdr:cNvPr>
        <cdr:cNvSpPr txBox="1"/>
      </cdr:nvSpPr>
      <cdr:spPr>
        <a:xfrm xmlns:a="http://schemas.openxmlformats.org/drawingml/2006/main">
          <a:off x="0" y="0"/>
          <a:ext cx="1185004" cy="357790"/>
        </a:xfrm>
        <a:prstGeom xmlns:a="http://schemas.openxmlformats.org/drawingml/2006/main" prst="rect">
          <a:avLst/>
        </a:prstGeom>
      </cdr:spPr>
      <cdr:txBody>
        <a:bodyPr xmlns:a="http://schemas.openxmlformats.org/drawingml/2006/main" vert="horz"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800" b="1">
              <a:latin typeface="Arial" panose="020B0604020202020204" pitchFamily="34" charset="0"/>
            </a:rPr>
            <a:t>$billions </a:t>
          </a:r>
        </a:p>
      </cdr:txBody>
    </cdr:sp>
  </cdr:relSizeAnchor>
</c:userShapes>
</file>

<file path=xl/drawings/drawing38.xml><?xml version="1.0" encoding="utf-8"?>
<xdr:wsDr xmlns:xdr="http://schemas.openxmlformats.org/drawingml/2006/spreadsheetDrawing" xmlns:a="http://schemas.openxmlformats.org/drawingml/2006/main">
  <xdr:absoluteAnchor>
    <xdr:pos x="0" y="0"/>
    <xdr:ext cx="13920107" cy="9062357"/>
    <xdr:graphicFrame macro="">
      <xdr:nvGraphicFramePr>
        <xdr:cNvPr id="2" name="Chart 1">
          <a:extLst>
            <a:ext uri="{FF2B5EF4-FFF2-40B4-BE49-F238E27FC236}">
              <a16:creationId xmlns:a16="http://schemas.microsoft.com/office/drawing/2014/main" id="{A7856DA9-2DB2-442B-3FF4-B0941CE535B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9.xml><?xml version="1.0" encoding="utf-8"?>
<c:userShapes xmlns:c="http://schemas.openxmlformats.org/drawingml/2006/chart">
  <cdr:relSizeAnchor xmlns:cdr="http://schemas.openxmlformats.org/drawingml/2006/chartDrawing">
    <cdr:from>
      <cdr:x>0.79118</cdr:x>
      <cdr:y>0.08836</cdr:y>
    </cdr:from>
    <cdr:to>
      <cdr:x>0.92916</cdr:x>
      <cdr:y>0.16269</cdr:y>
    </cdr:to>
    <cdr:sp macro="" textlink="">
      <cdr:nvSpPr>
        <cdr:cNvPr id="2" name="TextBox 1"/>
        <cdr:cNvSpPr txBox="1"/>
      </cdr:nvSpPr>
      <cdr:spPr>
        <a:xfrm xmlns:a="http://schemas.openxmlformats.org/drawingml/2006/main">
          <a:off x="7377698" y="526382"/>
          <a:ext cx="1286710" cy="4428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0.75754</cdr:x>
      <cdr:y>0.08868</cdr:y>
    </cdr:from>
    <cdr:to>
      <cdr:x>0.97146</cdr:x>
      <cdr:y>0.21649</cdr:y>
    </cdr:to>
    <cdr:sp macro="" textlink="">
      <cdr:nvSpPr>
        <cdr:cNvPr id="4"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9"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0.75448</cdr:x>
      <cdr:y>0.09028</cdr:y>
    </cdr:from>
    <cdr:to>
      <cdr:x>0.9684</cdr:x>
      <cdr:y>0.21809</cdr:y>
    </cdr:to>
    <cdr:sp macro="" textlink="">
      <cdr:nvSpPr>
        <cdr:cNvPr id="15" name="TextBox 1"/>
        <cdr:cNvSpPr txBox="1"/>
      </cdr:nvSpPr>
      <cdr:spPr>
        <a:xfrm xmlns:a="http://schemas.openxmlformats.org/drawingml/2006/main">
          <a:off x="7035466" y="537819"/>
          <a:ext cx="1994798" cy="7614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6"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7"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8"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0"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1"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0.0132</cdr:x>
      <cdr:y>0.02027</cdr:y>
    </cdr:from>
    <cdr:to>
      <cdr:x>0.3783</cdr:x>
      <cdr:y>0.08559</cdr:y>
    </cdr:to>
    <cdr:sp macro="" textlink="">
      <cdr:nvSpPr>
        <cdr:cNvPr id="14" name="TextBox 13">
          <a:extLst xmlns:a="http://schemas.openxmlformats.org/drawingml/2006/main">
            <a:ext uri="{FF2B5EF4-FFF2-40B4-BE49-F238E27FC236}">
              <a16:creationId xmlns:a16="http://schemas.microsoft.com/office/drawing/2014/main" id="{EDD96181-819C-2AB6-911B-46DC2BEEECE7}"/>
            </a:ext>
          </a:extLst>
        </cdr:cNvPr>
        <cdr:cNvSpPr txBox="1"/>
      </cdr:nvSpPr>
      <cdr:spPr>
        <a:xfrm xmlns:a="http://schemas.openxmlformats.org/drawingml/2006/main">
          <a:off x="122464" y="122465"/>
          <a:ext cx="3388179"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en-NZ" sz="1800" b="1" i="0" baseline="0">
              <a:effectLst/>
              <a:latin typeface="Arial" panose="020B0604020202020204" pitchFamily="34" charset="0"/>
              <a:ea typeface="+mn-ea"/>
              <a:cs typeface="Arial" panose="020B0604020202020204" pitchFamily="34" charset="0"/>
            </a:rPr>
            <a:t>$billions, average per annum</a:t>
          </a:r>
          <a:endParaRPr lang="en-NZ" sz="1800">
            <a:effectLst/>
            <a:latin typeface="Arial" panose="020B0604020202020204" pitchFamily="34" charset="0"/>
            <a:cs typeface="Arial" panose="020B0604020202020204" pitchFamily="34" charset="0"/>
          </a:endParaRPr>
        </a:p>
        <a:p xmlns:a="http://schemas.openxmlformats.org/drawingml/2006/main">
          <a:endParaRPr lang="en-NZ" sz="1100"/>
        </a:p>
      </cdr:txBody>
    </cdr:sp>
  </cdr:relSizeAnchor>
</c:userShapes>
</file>

<file path=xl/drawings/drawing4.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D629D72C-F95F-25C8-32BD-05DF6651955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0.xml><?xml version="1.0" encoding="utf-8"?>
<xdr:wsDr xmlns:xdr="http://schemas.openxmlformats.org/drawingml/2006/spreadsheetDrawing" xmlns:a="http://schemas.openxmlformats.org/drawingml/2006/main">
  <xdr:absoluteAnchor>
    <xdr:pos x="0" y="0"/>
    <xdr:ext cx="13920107" cy="9062357"/>
    <xdr:graphicFrame macro="">
      <xdr:nvGraphicFramePr>
        <xdr:cNvPr id="2" name="Chart 1">
          <a:extLst>
            <a:ext uri="{FF2B5EF4-FFF2-40B4-BE49-F238E27FC236}">
              <a16:creationId xmlns:a16="http://schemas.microsoft.com/office/drawing/2014/main" id="{3C8FBC29-D96D-B0C2-0881-76DA31B3798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1.xml><?xml version="1.0" encoding="utf-8"?>
<c:userShapes xmlns:c="http://schemas.openxmlformats.org/drawingml/2006/chart">
  <cdr:relSizeAnchor xmlns:cdr="http://schemas.openxmlformats.org/drawingml/2006/chartDrawing">
    <cdr:from>
      <cdr:x>0.75754</cdr:x>
      <cdr:y>0.08868</cdr:y>
    </cdr:from>
    <cdr:to>
      <cdr:x>0.97146</cdr:x>
      <cdr:y>0.21649</cdr:y>
    </cdr:to>
    <cdr:sp macro="" textlink="">
      <cdr:nvSpPr>
        <cdr:cNvPr id="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9"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0.63609</cdr:x>
      <cdr:y>0.12217</cdr:y>
    </cdr:from>
    <cdr:to>
      <cdr:x>0.77939</cdr:x>
      <cdr:y>0.17779</cdr:y>
    </cdr:to>
    <cdr:sp macro="" textlink="">
      <cdr:nvSpPr>
        <cdr:cNvPr id="17" name="TextBox 1"/>
        <cdr:cNvSpPr txBox="1"/>
      </cdr:nvSpPr>
      <cdr:spPr>
        <a:xfrm xmlns:a="http://schemas.openxmlformats.org/drawingml/2006/main">
          <a:off x="5911604" y="741428"/>
          <a:ext cx="1331784" cy="3375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NZ" sz="1800" b="0">
              <a:latin typeface="Arial" pitchFamily="34" charset="0"/>
              <a:cs typeface="Arial" pitchFamily="34" charset="0"/>
            </a:rPr>
            <a:t>Forecast</a:t>
          </a:r>
        </a:p>
      </cdr:txBody>
    </cdr:sp>
  </cdr:relSizeAnchor>
  <cdr:relSizeAnchor xmlns:cdr="http://schemas.openxmlformats.org/drawingml/2006/chartDrawing">
    <cdr:from>
      <cdr:x>0</cdr:x>
      <cdr:y>0.01558</cdr:y>
    </cdr:from>
    <cdr:to>
      <cdr:x>0.14089</cdr:x>
      <cdr:y>0.06352</cdr:y>
    </cdr:to>
    <cdr:sp macro="" textlink="">
      <cdr:nvSpPr>
        <cdr:cNvPr id="20" name="TextBox 19"/>
        <cdr:cNvSpPr txBox="1"/>
      </cdr:nvSpPr>
      <cdr:spPr>
        <a:xfrm xmlns:a="http://schemas.openxmlformats.org/drawingml/2006/main">
          <a:off x="-62193" y="94703"/>
          <a:ext cx="1311112" cy="2913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NZ" sz="1800" b="1">
              <a:latin typeface="Arial" pitchFamily="34" charset="0"/>
              <a:cs typeface="Arial" pitchFamily="34" charset="0"/>
            </a:rPr>
            <a:t>$billions</a:t>
          </a:r>
        </a:p>
      </cdr:txBody>
    </cdr:sp>
  </cdr:relSizeAnchor>
  <cdr:relSizeAnchor xmlns:cdr="http://schemas.openxmlformats.org/drawingml/2006/chartDrawing">
    <cdr:from>
      <cdr:x>0</cdr:x>
      <cdr:y>0</cdr:y>
    </cdr:from>
    <cdr:to>
      <cdr:x>0</cdr:x>
      <cdr:y>0</cdr:y>
    </cdr:to>
    <cdr:sp macro="" textlink="">
      <cdr:nvSpPr>
        <cdr:cNvPr id="21" name="Straight Connector 20"/>
        <cdr:cNvSpPr/>
      </cdr:nvSpPr>
      <cdr:spPr>
        <a:xfrm xmlns:a="http://schemas.openxmlformats.org/drawingml/2006/main" flipV="1">
          <a:off x="-17992" y="-2490"/>
          <a:ext cx="0"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42.xml><?xml version="1.0" encoding="utf-8"?>
<xdr:wsDr xmlns:xdr="http://schemas.openxmlformats.org/drawingml/2006/spreadsheetDrawing" xmlns:a="http://schemas.openxmlformats.org/drawingml/2006/main">
  <xdr:absoluteAnchor>
    <xdr:pos x="0" y="0"/>
    <xdr:ext cx="13920107" cy="9062357"/>
    <xdr:graphicFrame macro="">
      <xdr:nvGraphicFramePr>
        <xdr:cNvPr id="2" name="Chart 1">
          <a:extLst>
            <a:ext uri="{FF2B5EF4-FFF2-40B4-BE49-F238E27FC236}">
              <a16:creationId xmlns:a16="http://schemas.microsoft.com/office/drawing/2014/main" id="{ACE0B547-0A7B-98A7-4FD4-1228AF79298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3.xml><?xml version="1.0" encoding="utf-8"?>
<c:userShapes xmlns:c="http://schemas.openxmlformats.org/drawingml/2006/chart">
  <cdr:relSizeAnchor xmlns:cdr="http://schemas.openxmlformats.org/drawingml/2006/chartDrawing">
    <cdr:from>
      <cdr:x>0.75754</cdr:x>
      <cdr:y>0.08868</cdr:y>
    </cdr:from>
    <cdr:to>
      <cdr:x>0.97146</cdr:x>
      <cdr:y>0.21649</cdr:y>
    </cdr:to>
    <cdr:sp macro="" textlink="">
      <cdr:nvSpPr>
        <cdr:cNvPr id="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9"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0.63755</cdr:x>
      <cdr:y>0.12217</cdr:y>
    </cdr:from>
    <cdr:to>
      <cdr:x>0.78085</cdr:x>
      <cdr:y>0.17779</cdr:y>
    </cdr:to>
    <cdr:sp macro="" textlink="">
      <cdr:nvSpPr>
        <cdr:cNvPr id="17" name="TextBox 1"/>
        <cdr:cNvSpPr txBox="1"/>
      </cdr:nvSpPr>
      <cdr:spPr>
        <a:xfrm xmlns:a="http://schemas.openxmlformats.org/drawingml/2006/main">
          <a:off x="5925212" y="741428"/>
          <a:ext cx="1331784" cy="3375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NZ" sz="1800" b="0">
              <a:latin typeface="Arial" pitchFamily="34" charset="0"/>
              <a:cs typeface="Arial" pitchFamily="34" charset="0"/>
            </a:rPr>
            <a:t>Forecast</a:t>
          </a:r>
        </a:p>
      </cdr:txBody>
    </cdr:sp>
  </cdr:relSizeAnchor>
  <cdr:relSizeAnchor xmlns:cdr="http://schemas.openxmlformats.org/drawingml/2006/chartDrawing">
    <cdr:from>
      <cdr:x>0</cdr:x>
      <cdr:y>0.01558</cdr:y>
    </cdr:from>
    <cdr:to>
      <cdr:x>0.14089</cdr:x>
      <cdr:y>0.06352</cdr:y>
    </cdr:to>
    <cdr:sp macro="" textlink="">
      <cdr:nvSpPr>
        <cdr:cNvPr id="20" name="TextBox 19"/>
        <cdr:cNvSpPr txBox="1"/>
      </cdr:nvSpPr>
      <cdr:spPr>
        <a:xfrm xmlns:a="http://schemas.openxmlformats.org/drawingml/2006/main">
          <a:off x="-62193" y="94703"/>
          <a:ext cx="1311112" cy="2913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NZ" sz="1800" b="1">
              <a:latin typeface="Arial" pitchFamily="34" charset="0"/>
              <a:cs typeface="Arial" pitchFamily="34" charset="0"/>
            </a:rPr>
            <a:t>$billions</a:t>
          </a:r>
        </a:p>
      </cdr:txBody>
    </cdr:sp>
  </cdr:relSizeAnchor>
  <cdr:relSizeAnchor xmlns:cdr="http://schemas.openxmlformats.org/drawingml/2006/chartDrawing">
    <cdr:from>
      <cdr:x>0</cdr:x>
      <cdr:y>0</cdr:y>
    </cdr:from>
    <cdr:to>
      <cdr:x>0</cdr:x>
      <cdr:y>0</cdr:y>
    </cdr:to>
    <cdr:sp macro="" textlink="">
      <cdr:nvSpPr>
        <cdr:cNvPr id="21" name="Straight Connector 20"/>
        <cdr:cNvSpPr/>
      </cdr:nvSpPr>
      <cdr:spPr>
        <a:xfrm xmlns:a="http://schemas.openxmlformats.org/drawingml/2006/main" flipV="1">
          <a:off x="-17992" y="-2490"/>
          <a:ext cx="0"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44.xml><?xml version="1.0" encoding="utf-8"?>
<xdr:wsDr xmlns:xdr="http://schemas.openxmlformats.org/drawingml/2006/spreadsheetDrawing" xmlns:a="http://schemas.openxmlformats.org/drawingml/2006/main">
  <xdr:absoluteAnchor>
    <xdr:pos x="0" y="0"/>
    <xdr:ext cx="13920107" cy="9062357"/>
    <xdr:graphicFrame macro="">
      <xdr:nvGraphicFramePr>
        <xdr:cNvPr id="2" name="Chart 1">
          <a:extLst>
            <a:ext uri="{FF2B5EF4-FFF2-40B4-BE49-F238E27FC236}">
              <a16:creationId xmlns:a16="http://schemas.microsoft.com/office/drawing/2014/main" id="{38674C29-3334-4A5A-B19C-D462A71F0ED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5.xml><?xml version="1.0" encoding="utf-8"?>
<c:userShapes xmlns:c="http://schemas.openxmlformats.org/drawingml/2006/chart">
  <cdr:relSizeAnchor xmlns:cdr="http://schemas.openxmlformats.org/drawingml/2006/chartDrawing">
    <cdr:from>
      <cdr:x>0.75754</cdr:x>
      <cdr:y>0.08868</cdr:y>
    </cdr:from>
    <cdr:to>
      <cdr:x>0.97146</cdr:x>
      <cdr:y>0.21649</cdr:y>
    </cdr:to>
    <cdr:sp macro="" textlink="">
      <cdr:nvSpPr>
        <cdr:cNvPr id="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9"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0.64113</cdr:x>
      <cdr:y>0.12448</cdr:y>
    </cdr:from>
    <cdr:to>
      <cdr:x>0.78443</cdr:x>
      <cdr:y>0.1801</cdr:y>
    </cdr:to>
    <cdr:sp macro="" textlink="">
      <cdr:nvSpPr>
        <cdr:cNvPr id="17" name="TextBox 1"/>
        <cdr:cNvSpPr txBox="1"/>
      </cdr:nvSpPr>
      <cdr:spPr>
        <a:xfrm xmlns:a="http://schemas.openxmlformats.org/drawingml/2006/main">
          <a:off x="5958456" y="755446"/>
          <a:ext cx="1331785" cy="3375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NZ" sz="1800" b="0">
              <a:latin typeface="Arial" pitchFamily="34" charset="0"/>
              <a:cs typeface="Arial" pitchFamily="34" charset="0"/>
            </a:rPr>
            <a:t>Forecast</a:t>
          </a:r>
        </a:p>
      </cdr:txBody>
    </cdr:sp>
  </cdr:relSizeAnchor>
  <cdr:relSizeAnchor xmlns:cdr="http://schemas.openxmlformats.org/drawingml/2006/chartDrawing">
    <cdr:from>
      <cdr:x>0</cdr:x>
      <cdr:y>0.01558</cdr:y>
    </cdr:from>
    <cdr:to>
      <cdr:x>0.14089</cdr:x>
      <cdr:y>0.06352</cdr:y>
    </cdr:to>
    <cdr:sp macro="" textlink="">
      <cdr:nvSpPr>
        <cdr:cNvPr id="20" name="TextBox 19"/>
        <cdr:cNvSpPr txBox="1"/>
      </cdr:nvSpPr>
      <cdr:spPr>
        <a:xfrm xmlns:a="http://schemas.openxmlformats.org/drawingml/2006/main">
          <a:off x="-62193" y="94703"/>
          <a:ext cx="1311112" cy="2913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NZ" sz="1800" b="1">
              <a:latin typeface="Arial" pitchFamily="34" charset="0"/>
              <a:cs typeface="Arial" pitchFamily="34" charset="0"/>
            </a:rPr>
            <a:t>$billions</a:t>
          </a:r>
        </a:p>
      </cdr:txBody>
    </cdr:sp>
  </cdr:relSizeAnchor>
  <cdr:relSizeAnchor xmlns:cdr="http://schemas.openxmlformats.org/drawingml/2006/chartDrawing">
    <cdr:from>
      <cdr:x>0</cdr:x>
      <cdr:y>0</cdr:y>
    </cdr:from>
    <cdr:to>
      <cdr:x>0</cdr:x>
      <cdr:y>0</cdr:y>
    </cdr:to>
    <cdr:sp macro="" textlink="">
      <cdr:nvSpPr>
        <cdr:cNvPr id="21" name="Straight Connector 20"/>
        <cdr:cNvSpPr/>
      </cdr:nvSpPr>
      <cdr:spPr>
        <a:xfrm xmlns:a="http://schemas.openxmlformats.org/drawingml/2006/main" flipV="1">
          <a:off x="-17992" y="-2490"/>
          <a:ext cx="0"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0.85911</cdr:x>
      <cdr:y>0.01915</cdr:y>
    </cdr:from>
    <cdr:to>
      <cdr:x>1</cdr:x>
      <cdr:y>0.06709</cdr:y>
    </cdr:to>
    <cdr:sp macro="" textlink="">
      <cdr:nvSpPr>
        <cdr:cNvPr id="22" name="TextBox 1">
          <a:extLst xmlns:a="http://schemas.openxmlformats.org/drawingml/2006/main">
            <a:ext uri="{FF2B5EF4-FFF2-40B4-BE49-F238E27FC236}">
              <a16:creationId xmlns:a16="http://schemas.microsoft.com/office/drawing/2014/main" id="{39F8780C-E041-450E-9294-9B02C606EFBF}"/>
            </a:ext>
          </a:extLst>
        </cdr:cNvPr>
        <cdr:cNvSpPr txBox="1"/>
      </cdr:nvSpPr>
      <cdr:spPr>
        <a:xfrm xmlns:a="http://schemas.openxmlformats.org/drawingml/2006/main">
          <a:off x="7977278" y="116114"/>
          <a:ext cx="1308236" cy="29067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800" b="1">
              <a:latin typeface="Arial" pitchFamily="34" charset="0"/>
              <a:cs typeface="Arial" pitchFamily="34" charset="0"/>
            </a:rPr>
            <a:t>% of GDP</a:t>
          </a:r>
        </a:p>
      </cdr:txBody>
    </cdr:sp>
  </cdr:relSizeAnchor>
</c:userShapes>
</file>

<file path=xl/drawings/drawing46.xml><?xml version="1.0" encoding="utf-8"?>
<xdr:wsDr xmlns:xdr="http://schemas.openxmlformats.org/drawingml/2006/spreadsheetDrawing" xmlns:a="http://schemas.openxmlformats.org/drawingml/2006/main">
  <xdr:absoluteAnchor>
    <xdr:pos x="0" y="0"/>
    <xdr:ext cx="13920107" cy="9062357"/>
    <xdr:graphicFrame macro="">
      <xdr:nvGraphicFramePr>
        <xdr:cNvPr id="2" name="Chart 1">
          <a:extLst>
            <a:ext uri="{FF2B5EF4-FFF2-40B4-BE49-F238E27FC236}">
              <a16:creationId xmlns:a16="http://schemas.microsoft.com/office/drawing/2014/main" id="{BB5EC69D-9D84-4D0D-68CF-F23547EDAEB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7.xml><?xml version="1.0" encoding="utf-8"?>
<c:userShapes xmlns:c="http://schemas.openxmlformats.org/drawingml/2006/chart">
  <cdr:relSizeAnchor xmlns:cdr="http://schemas.openxmlformats.org/drawingml/2006/chartDrawing">
    <cdr:from>
      <cdr:x>0.79118</cdr:x>
      <cdr:y>0.08836</cdr:y>
    </cdr:from>
    <cdr:to>
      <cdr:x>0.92916</cdr:x>
      <cdr:y>0.16269</cdr:y>
    </cdr:to>
    <cdr:sp macro="" textlink="">
      <cdr:nvSpPr>
        <cdr:cNvPr id="2" name="TextBox 1"/>
        <cdr:cNvSpPr txBox="1"/>
      </cdr:nvSpPr>
      <cdr:spPr>
        <a:xfrm xmlns:a="http://schemas.openxmlformats.org/drawingml/2006/main">
          <a:off x="7377698" y="526382"/>
          <a:ext cx="1286710" cy="4428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0.75754</cdr:x>
      <cdr:y>0.08868</cdr:y>
    </cdr:from>
    <cdr:to>
      <cdr:x>0.97146</cdr:x>
      <cdr:y>0.21649</cdr:y>
    </cdr:to>
    <cdr:sp macro="" textlink="">
      <cdr:nvSpPr>
        <cdr:cNvPr id="4"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9"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0.75448</cdr:x>
      <cdr:y>0.09028</cdr:y>
    </cdr:from>
    <cdr:to>
      <cdr:x>0.9684</cdr:x>
      <cdr:y>0.21809</cdr:y>
    </cdr:to>
    <cdr:sp macro="" textlink="">
      <cdr:nvSpPr>
        <cdr:cNvPr id="15" name="TextBox 1"/>
        <cdr:cNvSpPr txBox="1"/>
      </cdr:nvSpPr>
      <cdr:spPr>
        <a:xfrm xmlns:a="http://schemas.openxmlformats.org/drawingml/2006/main">
          <a:off x="7035466" y="537819"/>
          <a:ext cx="1994798" cy="7614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6"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7"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8"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0"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1"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userShapes>
</file>

<file path=xl/drawings/drawing48.xml><?xml version="1.0" encoding="utf-8"?>
<xdr:wsDr xmlns:xdr="http://schemas.openxmlformats.org/drawingml/2006/spreadsheetDrawing" xmlns:a="http://schemas.openxmlformats.org/drawingml/2006/main">
  <xdr:absoluteAnchor>
    <xdr:pos x="0" y="0"/>
    <xdr:ext cx="13920107" cy="9062357"/>
    <xdr:graphicFrame macro="">
      <xdr:nvGraphicFramePr>
        <xdr:cNvPr id="2" name="Chart 1">
          <a:extLst>
            <a:ext uri="{FF2B5EF4-FFF2-40B4-BE49-F238E27FC236}">
              <a16:creationId xmlns:a16="http://schemas.microsoft.com/office/drawing/2014/main" id="{3D604730-5AE2-4CE7-B68A-1A6BCA6DB3C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9.xml><?xml version="1.0" encoding="utf-8"?>
<c:userShapes xmlns:c="http://schemas.openxmlformats.org/drawingml/2006/chart">
  <cdr:relSizeAnchor xmlns:cdr="http://schemas.openxmlformats.org/drawingml/2006/chartDrawing">
    <cdr:from>
      <cdr:x>0.75754</cdr:x>
      <cdr:y>0.08868</cdr:y>
    </cdr:from>
    <cdr:to>
      <cdr:x>0.97146</cdr:x>
      <cdr:y>0.21649</cdr:y>
    </cdr:to>
    <cdr:sp macro="" textlink="">
      <cdr:nvSpPr>
        <cdr:cNvPr id="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9"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0.63362</cdr:x>
      <cdr:y>0.10685</cdr:y>
    </cdr:from>
    <cdr:to>
      <cdr:x>0.77692</cdr:x>
      <cdr:y>0.16247</cdr:y>
    </cdr:to>
    <cdr:sp macro="" textlink="">
      <cdr:nvSpPr>
        <cdr:cNvPr id="17" name="TextBox 1"/>
        <cdr:cNvSpPr txBox="1"/>
      </cdr:nvSpPr>
      <cdr:spPr>
        <a:xfrm xmlns:a="http://schemas.openxmlformats.org/drawingml/2006/main">
          <a:off x="5888623" y="648459"/>
          <a:ext cx="1331784" cy="3375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NZ" sz="1800" b="0">
              <a:latin typeface="Arial" pitchFamily="34" charset="0"/>
              <a:cs typeface="Arial" pitchFamily="34" charset="0"/>
            </a:rPr>
            <a:t>Forecast</a:t>
          </a:r>
        </a:p>
      </cdr:txBody>
    </cdr:sp>
  </cdr:relSizeAnchor>
  <cdr:relSizeAnchor xmlns:cdr="http://schemas.openxmlformats.org/drawingml/2006/chartDrawing">
    <cdr:from>
      <cdr:x>0</cdr:x>
      <cdr:y>0.01558</cdr:y>
    </cdr:from>
    <cdr:to>
      <cdr:x>0.14089</cdr:x>
      <cdr:y>0.06352</cdr:y>
    </cdr:to>
    <cdr:sp macro="" textlink="">
      <cdr:nvSpPr>
        <cdr:cNvPr id="20" name="TextBox 19"/>
        <cdr:cNvSpPr txBox="1"/>
      </cdr:nvSpPr>
      <cdr:spPr>
        <a:xfrm xmlns:a="http://schemas.openxmlformats.org/drawingml/2006/main">
          <a:off x="-62193" y="94703"/>
          <a:ext cx="1311112" cy="2913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NZ" sz="1800" b="1">
              <a:latin typeface="Arial" pitchFamily="34" charset="0"/>
              <a:cs typeface="Arial" pitchFamily="34" charset="0"/>
            </a:rPr>
            <a:t>$billions</a:t>
          </a:r>
        </a:p>
      </cdr:txBody>
    </cdr:sp>
  </cdr:relSizeAnchor>
  <cdr:relSizeAnchor xmlns:cdr="http://schemas.openxmlformats.org/drawingml/2006/chartDrawing">
    <cdr:from>
      <cdr:x>0</cdr:x>
      <cdr:y>0</cdr:y>
    </cdr:from>
    <cdr:to>
      <cdr:x>0</cdr:x>
      <cdr:y>0</cdr:y>
    </cdr:to>
    <cdr:sp macro="" textlink="">
      <cdr:nvSpPr>
        <cdr:cNvPr id="21" name="Straight Connector 20"/>
        <cdr:cNvSpPr/>
      </cdr:nvSpPr>
      <cdr:spPr>
        <a:xfrm xmlns:a="http://schemas.openxmlformats.org/drawingml/2006/main" flipV="1">
          <a:off x="-17992" y="-2490"/>
          <a:ext cx="0"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5.xml><?xml version="1.0" encoding="utf-8"?>
<c:userShapes xmlns:c="http://schemas.openxmlformats.org/drawingml/2006/chart">
  <cdr:relSizeAnchor xmlns:cdr="http://schemas.openxmlformats.org/drawingml/2006/chartDrawing">
    <cdr:from>
      <cdr:x>0.00547</cdr:x>
      <cdr:y>0.00839</cdr:y>
    </cdr:from>
    <cdr:to>
      <cdr:x>0.31952</cdr:x>
      <cdr:y>0.06749</cdr:y>
    </cdr:to>
    <cdr:sp macro="" textlink="">
      <cdr:nvSpPr>
        <cdr:cNvPr id="2" name="TextBox 1">
          <a:extLst xmlns:a="http://schemas.openxmlformats.org/drawingml/2006/main">
            <a:ext uri="{FF2B5EF4-FFF2-40B4-BE49-F238E27FC236}">
              <a16:creationId xmlns:a16="http://schemas.microsoft.com/office/drawing/2014/main" id="{EDD96EC1-ABFC-F90C-2FDB-DC8CFC4C7F16}"/>
            </a:ext>
          </a:extLst>
        </cdr:cNvPr>
        <cdr:cNvSpPr txBox="1"/>
      </cdr:nvSpPr>
      <cdr:spPr>
        <a:xfrm xmlns:a="http://schemas.openxmlformats.org/drawingml/2006/main">
          <a:off x="50800" y="50800"/>
          <a:ext cx="2917273"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$billions (2009/10 prices)</a:t>
          </a:r>
        </a:p>
      </cdr:txBody>
    </cdr:sp>
  </cdr:relSizeAnchor>
  <cdr:relSizeAnchor xmlns:cdr="http://schemas.openxmlformats.org/drawingml/2006/chartDrawing">
    <cdr:from>
      <cdr:x>0.44029</cdr:x>
      <cdr:y>0.86841</cdr:y>
    </cdr:from>
    <cdr:to>
      <cdr:x>0.57065</cdr:x>
      <cdr:y>0.92751</cdr:y>
    </cdr:to>
    <cdr:sp macro="" textlink="">
      <cdr:nvSpPr>
        <cdr:cNvPr id="3" name="TextBox 2">
          <a:extLst xmlns:a="http://schemas.openxmlformats.org/drawingml/2006/main">
            <a:ext uri="{FF2B5EF4-FFF2-40B4-BE49-F238E27FC236}">
              <a16:creationId xmlns:a16="http://schemas.microsoft.com/office/drawing/2014/main" id="{0C547EC7-EDAD-5209-9DC1-E610902912CE}"/>
            </a:ext>
          </a:extLst>
        </cdr:cNvPr>
        <cdr:cNvSpPr txBox="1"/>
      </cdr:nvSpPr>
      <cdr:spPr>
        <a:xfrm xmlns:a="http://schemas.openxmlformats.org/drawingml/2006/main">
          <a:off x="4089930" y="5257800"/>
          <a:ext cx="1210973"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dr:relSizeAnchor xmlns:cdr="http://schemas.openxmlformats.org/drawingml/2006/chartDrawing">
    <cdr:from>
      <cdr:x>0.63718</cdr:x>
      <cdr:y>0.00839</cdr:y>
    </cdr:from>
    <cdr:to>
      <cdr:x>1</cdr:x>
      <cdr:y>0.04783</cdr:y>
    </cdr:to>
    <cdr:sp macro="" textlink="">
      <cdr:nvSpPr>
        <cdr:cNvPr id="4" name="TextBox 3">
          <a:extLst xmlns:a="http://schemas.openxmlformats.org/drawingml/2006/main">
            <a:ext uri="{FF2B5EF4-FFF2-40B4-BE49-F238E27FC236}">
              <a16:creationId xmlns:a16="http://schemas.microsoft.com/office/drawing/2014/main" id="{42E72309-C632-4D56-AA6D-B671FAD424DA}"/>
            </a:ext>
          </a:extLst>
        </cdr:cNvPr>
        <cdr:cNvSpPr txBox="1"/>
      </cdr:nvSpPr>
      <cdr:spPr>
        <a:xfrm xmlns:a="http://schemas.openxmlformats.org/drawingml/2006/main">
          <a:off x="8876116" y="76119"/>
          <a:ext cx="5054196" cy="357790"/>
        </a:xfrm>
        <a:prstGeom xmlns:a="http://schemas.openxmlformats.org/drawingml/2006/main" prst="rect">
          <a:avLst/>
        </a:prstGeom>
      </cdr:spPr>
      <cdr:txBody>
        <a:bodyPr xmlns:a="http://schemas.openxmlformats.org/drawingml/2006/main" vertOverflow="clip" vert="horz" wrap="square" rtlCol="0">
          <a:spAutoFit/>
        </a:bodyPr>
        <a:lstStyle xmlns:a="http://schemas.openxmlformats.org/drawingml/2006/main"/>
        <a:p xmlns:a="http://schemas.openxmlformats.org/drawingml/2006/main">
          <a:pPr algn="r"/>
          <a:r>
            <a:rPr lang="en-NZ" sz="1800" b="1">
              <a:latin typeface="Arial" panose="020B0604020202020204" pitchFamily="34" charset="0"/>
            </a:rPr>
            <a:t>$thousands</a:t>
          </a:r>
          <a:r>
            <a:rPr lang="en-NZ" sz="1800" b="1" baseline="0">
              <a:latin typeface="Arial" panose="020B0604020202020204" pitchFamily="34" charset="0"/>
            </a:rPr>
            <a:t> (2009/10 prices)</a:t>
          </a:r>
          <a:endParaRPr lang="en-NZ" sz="1800" b="1">
            <a:latin typeface="Arial" panose="020B0604020202020204" pitchFamily="34" charset="0"/>
          </a:endParaRPr>
        </a:p>
      </cdr:txBody>
    </cdr:sp>
  </cdr:relSizeAnchor>
  <cdr:relSizeAnchor xmlns:cdr="http://schemas.openxmlformats.org/drawingml/2006/chartDrawing">
    <cdr:from>
      <cdr:x>0.73265</cdr:x>
      <cdr:y>0.1113</cdr:y>
    </cdr:from>
    <cdr:to>
      <cdr:x>0.84922</cdr:x>
      <cdr:y>0.17045</cdr:y>
    </cdr:to>
    <cdr:sp macro="" textlink="">
      <cdr:nvSpPr>
        <cdr:cNvPr id="5" name="TextBox 4">
          <a:extLst xmlns:a="http://schemas.openxmlformats.org/drawingml/2006/main">
            <a:ext uri="{FF2B5EF4-FFF2-40B4-BE49-F238E27FC236}">
              <a16:creationId xmlns:a16="http://schemas.microsoft.com/office/drawing/2014/main" id="{FB2C134D-C80C-5313-841E-70F13D850269}"/>
            </a:ext>
          </a:extLst>
        </cdr:cNvPr>
        <cdr:cNvSpPr txBox="1"/>
      </cdr:nvSpPr>
      <cdr:spPr>
        <a:xfrm xmlns:a="http://schemas.openxmlformats.org/drawingml/2006/main">
          <a:off x="6804029" y="673184"/>
          <a:ext cx="1082604"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userShapes>
</file>

<file path=xl/drawings/drawing50.xml><?xml version="1.0" encoding="utf-8"?>
<xdr:wsDr xmlns:xdr="http://schemas.openxmlformats.org/drawingml/2006/spreadsheetDrawing" xmlns:a="http://schemas.openxmlformats.org/drawingml/2006/main">
  <xdr:absoluteAnchor>
    <xdr:pos x="0" y="0"/>
    <xdr:ext cx="13920107" cy="9062357"/>
    <xdr:graphicFrame macro="">
      <xdr:nvGraphicFramePr>
        <xdr:cNvPr id="2" name="Chart 1">
          <a:extLst>
            <a:ext uri="{FF2B5EF4-FFF2-40B4-BE49-F238E27FC236}">
              <a16:creationId xmlns:a16="http://schemas.microsoft.com/office/drawing/2014/main" id="{C037D76E-D6A5-2C36-AA28-C118E059945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1.xml><?xml version="1.0" encoding="utf-8"?>
<c:userShapes xmlns:c="http://schemas.openxmlformats.org/drawingml/2006/chart">
  <cdr:relSizeAnchor xmlns:cdr="http://schemas.openxmlformats.org/drawingml/2006/chartDrawing">
    <cdr:from>
      <cdr:x>0.26863</cdr:x>
      <cdr:y>0.11349</cdr:y>
    </cdr:from>
    <cdr:to>
      <cdr:x>0.40421</cdr:x>
      <cdr:y>0.1781</cdr:y>
    </cdr:to>
    <cdr:sp macro="" textlink="">
      <cdr:nvSpPr>
        <cdr:cNvPr id="5" name="TextBox 4"/>
        <cdr:cNvSpPr txBox="1"/>
      </cdr:nvSpPr>
      <cdr:spPr>
        <a:xfrm xmlns:a="http://schemas.openxmlformats.org/drawingml/2006/main">
          <a:off x="2495217" y="687917"/>
          <a:ext cx="1259417" cy="391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80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6"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8"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0.78369</cdr:x>
      <cdr:y>0.09722</cdr:y>
    </cdr:from>
    <cdr:to>
      <cdr:x>0.91927</cdr:x>
      <cdr:y>0.16183</cdr:y>
    </cdr:to>
    <cdr:sp macro="" textlink="">
      <cdr:nvSpPr>
        <cdr:cNvPr id="3" name="TextBox 4"/>
        <cdr:cNvSpPr txBox="1"/>
      </cdr:nvSpPr>
      <cdr:spPr>
        <a:xfrm xmlns:a="http://schemas.openxmlformats.org/drawingml/2006/main">
          <a:off x="7272737" y="587388"/>
          <a:ext cx="1258192" cy="3903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a:latin typeface="Arial" pitchFamily="34" charset="0"/>
              <a:cs typeface="Arial" pitchFamily="34" charset="0"/>
            </a:rPr>
            <a:t>Forecast</a:t>
          </a:r>
        </a:p>
      </cdr:txBody>
    </cdr:sp>
  </cdr:relSizeAnchor>
  <cdr:relSizeAnchor xmlns:cdr="http://schemas.openxmlformats.org/drawingml/2006/chartDrawing">
    <cdr:from>
      <cdr:x>0.75754</cdr:x>
      <cdr:y>0.08868</cdr:y>
    </cdr:from>
    <cdr:to>
      <cdr:x>0.97146</cdr:x>
      <cdr:y>0.21649</cdr:y>
    </cdr:to>
    <cdr:sp macro="" textlink="">
      <cdr:nvSpPr>
        <cdr:cNvPr id="7"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0"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0.00788</cdr:x>
      <cdr:y>0</cdr:y>
    </cdr:from>
    <cdr:to>
      <cdr:x>0.16857</cdr:x>
      <cdr:y>0.05562</cdr:y>
    </cdr:to>
    <cdr:sp macro="" textlink="">
      <cdr:nvSpPr>
        <cdr:cNvPr id="11" name="TextBox 1"/>
        <cdr:cNvSpPr txBox="1"/>
      </cdr:nvSpPr>
      <cdr:spPr>
        <a:xfrm xmlns:a="http://schemas.openxmlformats.org/drawingml/2006/main">
          <a:off x="73092" y="0"/>
          <a:ext cx="1491215" cy="3360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r>
            <a:rPr lang="en-NZ" sz="1800" b="1">
              <a:latin typeface="Arial" pitchFamily="34" charset="0"/>
              <a:cs typeface="Arial" pitchFamily="34" charset="0"/>
            </a:rPr>
            <a:t>$billions</a:t>
          </a:r>
        </a:p>
      </cdr:txBody>
    </cdr:sp>
  </cdr:relSizeAnchor>
</c:userShapes>
</file>

<file path=xl/drawings/drawing52.xml><?xml version="1.0" encoding="utf-8"?>
<xdr:wsDr xmlns:xdr="http://schemas.openxmlformats.org/drawingml/2006/spreadsheetDrawing" xmlns:a="http://schemas.openxmlformats.org/drawingml/2006/main">
  <xdr:absoluteAnchor>
    <xdr:pos x="0" y="0"/>
    <xdr:ext cx="13922006" cy="9059826"/>
    <xdr:graphicFrame macro="">
      <xdr:nvGraphicFramePr>
        <xdr:cNvPr id="2" name="Chart 1">
          <a:extLst>
            <a:ext uri="{FF2B5EF4-FFF2-40B4-BE49-F238E27FC236}">
              <a16:creationId xmlns:a16="http://schemas.microsoft.com/office/drawing/2014/main" id="{503603F2-93E7-DAE8-AA0D-E62032CE670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3.xml><?xml version="1.0" encoding="utf-8"?>
<c:userShapes xmlns:c="http://schemas.openxmlformats.org/drawingml/2006/chart">
  <cdr:relSizeAnchor xmlns:cdr="http://schemas.openxmlformats.org/drawingml/2006/chartDrawing">
    <cdr:from>
      <cdr:x>0.47417</cdr:x>
      <cdr:y>0.17934</cdr:y>
    </cdr:from>
    <cdr:to>
      <cdr:x>0.59453</cdr:x>
      <cdr:y>0.23667</cdr:y>
    </cdr:to>
    <cdr:sp macro="" textlink="">
      <cdr:nvSpPr>
        <cdr:cNvPr id="7" name="TextBox 6">
          <a:extLst xmlns:a="http://schemas.openxmlformats.org/drawingml/2006/main">
            <a:ext uri="{FF2B5EF4-FFF2-40B4-BE49-F238E27FC236}">
              <a16:creationId xmlns:a16="http://schemas.microsoft.com/office/drawing/2014/main" id="{60CBF5A7-7287-6E0E-49A1-D565A71B6F2F}"/>
            </a:ext>
          </a:extLst>
        </cdr:cNvPr>
        <cdr:cNvSpPr txBox="1"/>
      </cdr:nvSpPr>
      <cdr:spPr>
        <a:xfrm xmlns:a="http://schemas.openxmlformats.org/drawingml/2006/main">
          <a:off x="4416661" y="1090476"/>
          <a:ext cx="1121130" cy="3485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a:latin typeface="Arial" panose="020B0604020202020204" pitchFamily="34" charset="0"/>
              <a:cs typeface="Arial" panose="020B0604020202020204" pitchFamily="34" charset="0"/>
            </a:rPr>
            <a:t>Forecast</a:t>
          </a:r>
        </a:p>
      </cdr:txBody>
    </cdr:sp>
  </cdr:relSizeAnchor>
  <cdr:relSizeAnchor xmlns:cdr="http://schemas.openxmlformats.org/drawingml/2006/chartDrawing">
    <cdr:from>
      <cdr:x>0.40174</cdr:x>
      <cdr:y>0.82667</cdr:y>
    </cdr:from>
    <cdr:to>
      <cdr:x>0.76783</cdr:x>
      <cdr:y>0.884</cdr:y>
    </cdr:to>
    <cdr:sp macro="" textlink="">
      <cdr:nvSpPr>
        <cdr:cNvPr id="8" name="TextBox 7">
          <a:extLst xmlns:a="http://schemas.openxmlformats.org/drawingml/2006/main">
            <a:ext uri="{FF2B5EF4-FFF2-40B4-BE49-F238E27FC236}">
              <a16:creationId xmlns:a16="http://schemas.microsoft.com/office/drawing/2014/main" id="{BDBEC2D0-B548-EF04-A2EC-A34B0AFE1F00}"/>
            </a:ext>
          </a:extLst>
        </cdr:cNvPr>
        <cdr:cNvSpPr txBox="1"/>
      </cdr:nvSpPr>
      <cdr:spPr>
        <a:xfrm xmlns:a="http://schemas.openxmlformats.org/drawingml/2006/main">
          <a:off x="3729280" y="5004661"/>
          <a:ext cx="3398326" cy="347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NZ" sz="1800" b="1">
              <a:effectLst/>
              <a:latin typeface="Arial" panose="020B0604020202020204" pitchFamily="34" charset="0"/>
              <a:ea typeface="+mn-ea"/>
              <a:cs typeface="Arial" panose="020B0604020202020204" pitchFamily="34" charset="0"/>
            </a:rPr>
            <a:t>Year ending 30 June</a:t>
          </a:r>
          <a:endParaRPr lang="en-NZ" sz="1800">
            <a:latin typeface="Arial" panose="020B0604020202020204" pitchFamily="34" charset="0"/>
            <a:cs typeface="Arial" panose="020B0604020202020204" pitchFamily="34" charset="0"/>
          </a:endParaRPr>
        </a:p>
      </cdr:txBody>
    </cdr:sp>
  </cdr:relSizeAnchor>
</c:userShapes>
</file>

<file path=xl/drawings/drawing54.xml><?xml version="1.0" encoding="utf-8"?>
<xdr:wsDr xmlns:xdr="http://schemas.openxmlformats.org/drawingml/2006/spreadsheetDrawing" xmlns:a="http://schemas.openxmlformats.org/drawingml/2006/main">
  <xdr:absoluteAnchor>
    <xdr:pos x="0" y="0"/>
    <xdr:ext cx="13920107" cy="9062357"/>
    <xdr:graphicFrame macro="">
      <xdr:nvGraphicFramePr>
        <xdr:cNvPr id="2" name="Chart 1">
          <a:extLst>
            <a:ext uri="{FF2B5EF4-FFF2-40B4-BE49-F238E27FC236}">
              <a16:creationId xmlns:a16="http://schemas.microsoft.com/office/drawing/2014/main" id="{2E665C10-FD2C-0143-39DD-5D360D2B516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5.xml><?xml version="1.0" encoding="utf-8"?>
<c:userShapes xmlns:c="http://schemas.openxmlformats.org/drawingml/2006/chart">
  <cdr:relSizeAnchor xmlns:cdr="http://schemas.openxmlformats.org/drawingml/2006/chartDrawing">
    <cdr:from>
      <cdr:x>0.75754</cdr:x>
      <cdr:y>0.08868</cdr:y>
    </cdr:from>
    <cdr:to>
      <cdr:x>0.97146</cdr:x>
      <cdr:y>0.21649</cdr:y>
    </cdr:to>
    <cdr:sp macro="" textlink="">
      <cdr:nvSpPr>
        <cdr:cNvPr id="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9"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0.84384</cdr:x>
      <cdr:y>0.01457</cdr:y>
    </cdr:from>
    <cdr:to>
      <cdr:x>0.98473</cdr:x>
      <cdr:y>0.06251</cdr:y>
    </cdr:to>
    <cdr:sp macro="" textlink="">
      <cdr:nvSpPr>
        <cdr:cNvPr id="20" name="TextBox 19"/>
        <cdr:cNvSpPr txBox="1"/>
      </cdr:nvSpPr>
      <cdr:spPr>
        <a:xfrm xmlns:a="http://schemas.openxmlformats.org/drawingml/2006/main">
          <a:off x="7830857" y="88026"/>
          <a:ext cx="1307469" cy="28963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NZ" sz="1800" b="1">
              <a:latin typeface="Arial" pitchFamily="34" charset="0"/>
              <a:cs typeface="Arial" pitchFamily="34" charset="0"/>
            </a:rPr>
            <a:t>% of GDP</a:t>
          </a:r>
        </a:p>
      </cdr:txBody>
    </cdr:sp>
  </cdr:relSizeAnchor>
  <cdr:relSizeAnchor xmlns:cdr="http://schemas.openxmlformats.org/drawingml/2006/chartDrawing">
    <cdr:from>
      <cdr:x>0.69428</cdr:x>
      <cdr:y>0.11301</cdr:y>
    </cdr:from>
    <cdr:to>
      <cdr:x>0.83758</cdr:x>
      <cdr:y>0.16863</cdr:y>
    </cdr:to>
    <cdr:sp macro="" textlink="">
      <cdr:nvSpPr>
        <cdr:cNvPr id="10" name="TextBox 1">
          <a:extLst xmlns:a="http://schemas.openxmlformats.org/drawingml/2006/main">
            <a:ext uri="{FF2B5EF4-FFF2-40B4-BE49-F238E27FC236}">
              <a16:creationId xmlns:a16="http://schemas.microsoft.com/office/drawing/2014/main" id="{91E218BC-0F65-4995-9070-EA90A46F2499}"/>
            </a:ext>
          </a:extLst>
        </cdr:cNvPr>
        <cdr:cNvSpPr txBox="1"/>
      </cdr:nvSpPr>
      <cdr:spPr>
        <a:xfrm xmlns:a="http://schemas.openxmlformats.org/drawingml/2006/main">
          <a:off x="6442968" y="682758"/>
          <a:ext cx="1329834" cy="3360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800" b="0">
              <a:latin typeface="Arial" pitchFamily="34" charset="0"/>
              <a:cs typeface="Arial" pitchFamily="34" charset="0"/>
            </a:rPr>
            <a:t>Forecast</a:t>
          </a:r>
        </a:p>
      </cdr:txBody>
    </cdr:sp>
  </cdr:relSizeAnchor>
</c:userShapes>
</file>

<file path=xl/drawings/drawing56.xml><?xml version="1.0" encoding="utf-8"?>
<xdr:wsDr xmlns:xdr="http://schemas.openxmlformats.org/drawingml/2006/spreadsheetDrawing" xmlns:a="http://schemas.openxmlformats.org/drawingml/2006/main">
  <xdr:absoluteAnchor>
    <xdr:pos x="0" y="0"/>
    <xdr:ext cx="13933365" cy="9073173"/>
    <xdr:graphicFrame macro="">
      <xdr:nvGraphicFramePr>
        <xdr:cNvPr id="2" name="Chart 1">
          <a:extLst>
            <a:ext uri="{FF2B5EF4-FFF2-40B4-BE49-F238E27FC236}">
              <a16:creationId xmlns:a16="http://schemas.microsoft.com/office/drawing/2014/main" id="{9467C3A2-18FF-331F-462E-835DA94EDB2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7.xml><?xml version="1.0" encoding="utf-8"?>
<c:userShapes xmlns:c="http://schemas.openxmlformats.org/drawingml/2006/chart">
  <cdr:relSizeAnchor xmlns:cdr="http://schemas.openxmlformats.org/drawingml/2006/chartDrawing">
    <cdr:from>
      <cdr:x>0.74558</cdr:x>
      <cdr:y>0.10722</cdr:y>
    </cdr:from>
    <cdr:to>
      <cdr:x>0.86607</cdr:x>
      <cdr:y>0.16465</cdr:y>
    </cdr:to>
    <cdr:sp macro="" textlink="">
      <cdr:nvSpPr>
        <cdr:cNvPr id="2" name="TextBox 1">
          <a:extLst xmlns:a="http://schemas.openxmlformats.org/drawingml/2006/main">
            <a:ext uri="{FF2B5EF4-FFF2-40B4-BE49-F238E27FC236}">
              <a16:creationId xmlns:a16="http://schemas.microsoft.com/office/drawing/2014/main" id="{0BD2BE19-E007-5A28-0EF6-7B0E94B8D360}"/>
            </a:ext>
          </a:extLst>
        </cdr:cNvPr>
        <cdr:cNvSpPr txBox="1"/>
      </cdr:nvSpPr>
      <cdr:spPr>
        <a:xfrm xmlns:a="http://schemas.openxmlformats.org/drawingml/2006/main">
          <a:off x="6928688" y="648092"/>
          <a:ext cx="1119711" cy="3471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800">
              <a:latin typeface="Arial" panose="020B0604020202020204" pitchFamily="34" charset="0"/>
              <a:cs typeface="Arial" panose="020B0604020202020204" pitchFamily="34" charset="0"/>
            </a:rPr>
            <a:t>Forecast</a:t>
          </a:r>
        </a:p>
      </cdr:txBody>
    </cdr:sp>
  </cdr:relSizeAnchor>
  <cdr:relSizeAnchor xmlns:cdr="http://schemas.openxmlformats.org/drawingml/2006/chartDrawing">
    <cdr:from>
      <cdr:x>0.65754</cdr:x>
      <cdr:y>0.10504</cdr:y>
    </cdr:from>
    <cdr:to>
      <cdr:x>0.66011</cdr:x>
      <cdr:y>0.72031</cdr:y>
    </cdr:to>
    <cdr:cxnSp macro="">
      <cdr:nvCxnSpPr>
        <cdr:cNvPr id="5" name="Straight Connector 4">
          <a:extLst xmlns:a="http://schemas.openxmlformats.org/drawingml/2006/main">
            <a:ext uri="{FF2B5EF4-FFF2-40B4-BE49-F238E27FC236}">
              <a16:creationId xmlns:a16="http://schemas.microsoft.com/office/drawing/2014/main" id="{9BC6AEDB-B74E-BF80-3A9E-AAF058519DCD}"/>
            </a:ext>
          </a:extLst>
        </cdr:cNvPr>
        <cdr:cNvCxnSpPr/>
      </cdr:nvCxnSpPr>
      <cdr:spPr>
        <a:xfrm xmlns:a="http://schemas.openxmlformats.org/drawingml/2006/main" flipH="1" flipV="1">
          <a:off x="6110508" y="634935"/>
          <a:ext cx="23883" cy="371913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58.xml><?xml version="1.0" encoding="utf-8"?>
<xdr:wsDr xmlns:xdr="http://schemas.openxmlformats.org/drawingml/2006/spreadsheetDrawing" xmlns:a="http://schemas.openxmlformats.org/drawingml/2006/main">
  <xdr:absoluteAnchor>
    <xdr:pos x="0" y="0"/>
    <xdr:ext cx="13920107" cy="9062357"/>
    <xdr:graphicFrame macro="">
      <xdr:nvGraphicFramePr>
        <xdr:cNvPr id="2" name="Chart 1">
          <a:extLst>
            <a:ext uri="{FF2B5EF4-FFF2-40B4-BE49-F238E27FC236}">
              <a16:creationId xmlns:a16="http://schemas.microsoft.com/office/drawing/2014/main" id="{F27D5DAE-4CBE-B09F-9F1E-6E8F03793D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9.xml><?xml version="1.0" encoding="utf-8"?>
<c:userShapes xmlns:c="http://schemas.openxmlformats.org/drawingml/2006/chart">
  <cdr:relSizeAnchor xmlns:cdr="http://schemas.openxmlformats.org/drawingml/2006/chartDrawing">
    <cdr:from>
      <cdr:x>0.20485</cdr:x>
      <cdr:y>0.12428</cdr:y>
    </cdr:from>
    <cdr:to>
      <cdr:x>0.41354</cdr:x>
      <cdr:y>0.20051</cdr:y>
    </cdr:to>
    <cdr:sp macro="" textlink="">
      <cdr:nvSpPr>
        <cdr:cNvPr id="2" name="TextBox 1"/>
        <cdr:cNvSpPr txBox="1"/>
      </cdr:nvSpPr>
      <cdr:spPr>
        <a:xfrm xmlns:a="http://schemas.openxmlformats.org/drawingml/2006/main">
          <a:off x="1905000" y="756987"/>
          <a:ext cx="1940719" cy="46434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800" b="0">
            <a:latin typeface="Arial" pitchFamily="34" charset="0"/>
            <a:cs typeface="Arial" pitchFamily="34" charset="0"/>
          </a:endParaRPr>
        </a:p>
      </cdr:txBody>
    </cdr:sp>
  </cdr:relSizeAnchor>
  <cdr:relSizeAnchor xmlns:cdr="http://schemas.openxmlformats.org/drawingml/2006/chartDrawing">
    <cdr:from>
      <cdr:x>0.18565</cdr:x>
      <cdr:y>0.63529</cdr:y>
    </cdr:from>
    <cdr:to>
      <cdr:x>0.39434</cdr:x>
      <cdr:y>0.71152</cdr:y>
    </cdr:to>
    <cdr:sp macro="" textlink="">
      <cdr:nvSpPr>
        <cdr:cNvPr id="3" name="TextBox 1"/>
        <cdr:cNvSpPr txBox="1"/>
      </cdr:nvSpPr>
      <cdr:spPr>
        <a:xfrm xmlns:a="http://schemas.openxmlformats.org/drawingml/2006/main">
          <a:off x="1726407" y="3869531"/>
          <a:ext cx="1940719" cy="46434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en-NZ" sz="1800" b="0">
            <a:latin typeface="Arial" pitchFamily="34" charset="0"/>
            <a:cs typeface="Arial" pitchFamily="34" charset="0"/>
          </a:endParaRPr>
        </a:p>
      </cdr:txBody>
    </cdr:sp>
  </cdr:relSizeAnchor>
  <cdr:relSizeAnchor xmlns:cdr="http://schemas.openxmlformats.org/drawingml/2006/chartDrawing">
    <cdr:from>
      <cdr:x>0.45711</cdr:x>
      <cdr:y>0.10554</cdr:y>
    </cdr:from>
    <cdr:to>
      <cdr:x>0.5843</cdr:x>
      <cdr:y>0.16259</cdr:y>
    </cdr:to>
    <cdr:pic>
      <cdr:nvPicPr>
        <cdr:cNvPr id="5" name="chart">
          <a:extLst xmlns:a="http://schemas.openxmlformats.org/drawingml/2006/main">
            <a:ext uri="{FF2B5EF4-FFF2-40B4-BE49-F238E27FC236}">
              <a16:creationId xmlns:a16="http://schemas.microsoft.com/office/drawing/2014/main" id="{82B60454-8977-4954-B8BB-466519CB08E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4248189" y="640526"/>
          <a:ext cx="1182063" cy="346224"/>
        </a:xfrm>
        <a:prstGeom xmlns:a="http://schemas.openxmlformats.org/drawingml/2006/main" prst="rect">
          <a:avLst/>
        </a:prstGeom>
      </cdr:spPr>
    </cdr:pic>
  </cdr:relSizeAnchor>
  <cdr:relSizeAnchor xmlns:cdr="http://schemas.openxmlformats.org/drawingml/2006/chartDrawing">
    <cdr:from>
      <cdr:x>0.38498</cdr:x>
      <cdr:y>0.87568</cdr:y>
    </cdr:from>
    <cdr:to>
      <cdr:x>0.62793</cdr:x>
      <cdr:y>0.92072</cdr:y>
    </cdr:to>
    <cdr:sp macro="" textlink="">
      <cdr:nvSpPr>
        <cdr:cNvPr id="10" name="TextBox 9">
          <a:extLst xmlns:a="http://schemas.openxmlformats.org/drawingml/2006/main">
            <a:ext uri="{FF2B5EF4-FFF2-40B4-BE49-F238E27FC236}">
              <a16:creationId xmlns:a16="http://schemas.microsoft.com/office/drawing/2014/main" id="{A8E7BCA4-5AA1-7B16-9751-0428FAE94EA3}"/>
            </a:ext>
          </a:extLst>
        </cdr:cNvPr>
        <cdr:cNvSpPr txBox="1"/>
      </cdr:nvSpPr>
      <cdr:spPr>
        <a:xfrm xmlns:a="http://schemas.openxmlformats.org/drawingml/2006/main">
          <a:off x="4463143" y="6613071"/>
          <a:ext cx="2816678" cy="34017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dr:relSizeAnchor xmlns:cdr="http://schemas.openxmlformats.org/drawingml/2006/chartDrawing">
    <cdr:from>
      <cdr:x>0.39671</cdr:x>
      <cdr:y>0.87027</cdr:y>
    </cdr:from>
    <cdr:to>
      <cdr:x>0.74413</cdr:x>
      <cdr:y>0.94595</cdr:y>
    </cdr:to>
    <cdr:sp macro="" textlink="">
      <cdr:nvSpPr>
        <cdr:cNvPr id="13" name="TextBox 12">
          <a:extLst xmlns:a="http://schemas.openxmlformats.org/drawingml/2006/main">
            <a:ext uri="{FF2B5EF4-FFF2-40B4-BE49-F238E27FC236}">
              <a16:creationId xmlns:a16="http://schemas.microsoft.com/office/drawing/2014/main" id="{461C0BD5-3CAE-6990-5829-2DF8BCD89851}"/>
            </a:ext>
          </a:extLst>
        </cdr:cNvPr>
        <cdr:cNvSpPr txBox="1"/>
      </cdr:nvSpPr>
      <cdr:spPr>
        <a:xfrm xmlns:a="http://schemas.openxmlformats.org/drawingml/2006/main">
          <a:off x="3679338" y="5257798"/>
          <a:ext cx="3222205" cy="457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Year</a:t>
          </a:r>
          <a:r>
            <a:rPr lang="en-NZ" sz="1800" b="1" baseline="0">
              <a:latin typeface="Arial" panose="020B0604020202020204" pitchFamily="34" charset="0"/>
              <a:cs typeface="Arial" panose="020B0604020202020204" pitchFamily="34" charset="0"/>
            </a:rPr>
            <a:t> ending 30 June</a:t>
          </a:r>
          <a:endParaRPr lang="en-NZ" sz="1800" b="1">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absoluteAnchor>
    <xdr:pos x="0" y="0"/>
    <xdr:ext cx="9286875" cy="6048375"/>
    <xdr:graphicFrame macro="">
      <xdr:nvGraphicFramePr>
        <xdr:cNvPr id="2" name="Chart 1">
          <a:extLst>
            <a:ext uri="{FF2B5EF4-FFF2-40B4-BE49-F238E27FC236}">
              <a16:creationId xmlns:a16="http://schemas.microsoft.com/office/drawing/2014/main" id="{8CD71359-CBBC-56D9-3D87-BE5ADEE2231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0.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15730F9A-1B12-7AC3-EE3A-A68C06EA973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1.xml><?xml version="1.0" encoding="utf-8"?>
<c:userShapes xmlns:c="http://schemas.openxmlformats.org/drawingml/2006/chart">
  <cdr:relSizeAnchor xmlns:cdr="http://schemas.openxmlformats.org/drawingml/2006/chartDrawing">
    <cdr:from>
      <cdr:x>0.75754</cdr:x>
      <cdr:y>0.08868</cdr:y>
    </cdr:from>
    <cdr:to>
      <cdr:x>0.97146</cdr:x>
      <cdr:y>0.21649</cdr:y>
    </cdr:to>
    <cdr:sp macro="" textlink="">
      <cdr:nvSpPr>
        <cdr:cNvPr id="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9"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cdr:x>
      <cdr:y>0.01558</cdr:y>
    </cdr:from>
    <cdr:to>
      <cdr:x>0.14089</cdr:x>
      <cdr:y>0.06352</cdr:y>
    </cdr:to>
    <cdr:sp macro="" textlink="">
      <cdr:nvSpPr>
        <cdr:cNvPr id="20" name="TextBox 19"/>
        <cdr:cNvSpPr txBox="1"/>
      </cdr:nvSpPr>
      <cdr:spPr>
        <a:xfrm xmlns:a="http://schemas.openxmlformats.org/drawingml/2006/main">
          <a:off x="-62193" y="94703"/>
          <a:ext cx="1311112" cy="2913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NZ" sz="1800" b="1">
              <a:latin typeface="Arial" pitchFamily="34" charset="0"/>
              <a:cs typeface="Arial" pitchFamily="34" charset="0"/>
            </a:rPr>
            <a:t>$billions</a:t>
          </a:r>
        </a:p>
      </cdr:txBody>
    </cdr:sp>
  </cdr:relSizeAnchor>
  <cdr:relSizeAnchor xmlns:cdr="http://schemas.openxmlformats.org/drawingml/2006/chartDrawing">
    <cdr:from>
      <cdr:x>0</cdr:x>
      <cdr:y>0</cdr:y>
    </cdr:from>
    <cdr:to>
      <cdr:x>0</cdr:x>
      <cdr:y>0</cdr:y>
    </cdr:to>
    <cdr:sp macro="" textlink="">
      <cdr:nvSpPr>
        <cdr:cNvPr id="21" name="Straight Connector 20"/>
        <cdr:cNvSpPr/>
      </cdr:nvSpPr>
      <cdr:spPr>
        <a:xfrm xmlns:a="http://schemas.openxmlformats.org/drawingml/2006/main" flipV="1">
          <a:off x="-17992" y="-2490"/>
          <a:ext cx="0"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0.45168</cdr:x>
      <cdr:y>0.11073</cdr:y>
    </cdr:from>
    <cdr:to>
      <cdr:x>0.59498</cdr:x>
      <cdr:y>0.16635</cdr:y>
    </cdr:to>
    <cdr:sp macro="" textlink="">
      <cdr:nvSpPr>
        <cdr:cNvPr id="11" name="TextBox 1">
          <a:extLst xmlns:a="http://schemas.openxmlformats.org/drawingml/2006/main">
            <a:ext uri="{FF2B5EF4-FFF2-40B4-BE49-F238E27FC236}">
              <a16:creationId xmlns:a16="http://schemas.microsoft.com/office/drawing/2014/main" id="{DE8E697C-D935-41BA-BB87-519671D2126A}"/>
            </a:ext>
          </a:extLst>
        </cdr:cNvPr>
        <cdr:cNvSpPr txBox="1"/>
      </cdr:nvSpPr>
      <cdr:spPr>
        <a:xfrm xmlns:a="http://schemas.openxmlformats.org/drawingml/2006/main">
          <a:off x="4197815" y="671997"/>
          <a:ext cx="1331784" cy="3375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800" b="0">
              <a:latin typeface="Arial" pitchFamily="34" charset="0"/>
              <a:cs typeface="Arial" pitchFamily="34" charset="0"/>
            </a:rPr>
            <a:t>Forecast</a:t>
          </a:r>
        </a:p>
      </cdr:txBody>
    </cdr:sp>
  </cdr:relSizeAnchor>
</c:userShapes>
</file>

<file path=xl/drawings/drawing62.xml><?xml version="1.0" encoding="utf-8"?>
<xdr:wsDr xmlns:xdr="http://schemas.openxmlformats.org/drawingml/2006/spreadsheetDrawing" xmlns:a="http://schemas.openxmlformats.org/drawingml/2006/main">
  <xdr:absoluteAnchor>
    <xdr:pos x="0" y="0"/>
    <xdr:ext cx="13920107" cy="9062357"/>
    <xdr:graphicFrame macro="">
      <xdr:nvGraphicFramePr>
        <xdr:cNvPr id="2" name="Chart 1">
          <a:extLst>
            <a:ext uri="{FF2B5EF4-FFF2-40B4-BE49-F238E27FC236}">
              <a16:creationId xmlns:a16="http://schemas.microsoft.com/office/drawing/2014/main" id="{0B41C0A2-47B6-C0F6-010D-096D0D456FC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3.xml><?xml version="1.0" encoding="utf-8"?>
<c:userShapes xmlns:c="http://schemas.openxmlformats.org/drawingml/2006/chart">
  <cdr:relSizeAnchor xmlns:cdr="http://schemas.openxmlformats.org/drawingml/2006/chartDrawing">
    <cdr:from>
      <cdr:x>0.75754</cdr:x>
      <cdr:y>0.08868</cdr:y>
    </cdr:from>
    <cdr:to>
      <cdr:x>0.97146</cdr:x>
      <cdr:y>0.21649</cdr:y>
    </cdr:to>
    <cdr:sp macro="" textlink="">
      <cdr:nvSpPr>
        <cdr:cNvPr id="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9"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cdr:x>
      <cdr:y>0.01558</cdr:y>
    </cdr:from>
    <cdr:to>
      <cdr:x>0.14089</cdr:x>
      <cdr:y>0.06352</cdr:y>
    </cdr:to>
    <cdr:sp macro="" textlink="">
      <cdr:nvSpPr>
        <cdr:cNvPr id="20" name="TextBox 19"/>
        <cdr:cNvSpPr txBox="1"/>
      </cdr:nvSpPr>
      <cdr:spPr>
        <a:xfrm xmlns:a="http://schemas.openxmlformats.org/drawingml/2006/main">
          <a:off x="-62193" y="94703"/>
          <a:ext cx="1311112" cy="2913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NZ" sz="1800" b="1">
              <a:latin typeface="Arial" pitchFamily="34" charset="0"/>
              <a:cs typeface="Arial" pitchFamily="34" charset="0"/>
            </a:rPr>
            <a:t>$billions</a:t>
          </a:r>
        </a:p>
      </cdr:txBody>
    </cdr:sp>
  </cdr:relSizeAnchor>
  <cdr:relSizeAnchor xmlns:cdr="http://schemas.openxmlformats.org/drawingml/2006/chartDrawing">
    <cdr:from>
      <cdr:x>0</cdr:x>
      <cdr:y>0</cdr:y>
    </cdr:from>
    <cdr:to>
      <cdr:x>0</cdr:x>
      <cdr:y>0</cdr:y>
    </cdr:to>
    <cdr:sp macro="" textlink="">
      <cdr:nvSpPr>
        <cdr:cNvPr id="21" name="Straight Connector 20"/>
        <cdr:cNvSpPr/>
      </cdr:nvSpPr>
      <cdr:spPr>
        <a:xfrm xmlns:a="http://schemas.openxmlformats.org/drawingml/2006/main" flipV="1">
          <a:off x="-17992" y="-2490"/>
          <a:ext cx="0"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0.43729</cdr:x>
      <cdr:y>0.12375</cdr:y>
    </cdr:from>
    <cdr:to>
      <cdr:x>0.58059</cdr:x>
      <cdr:y>0.17937</cdr:y>
    </cdr:to>
    <cdr:sp macro="" textlink="">
      <cdr:nvSpPr>
        <cdr:cNvPr id="11" name="TextBox 1">
          <a:extLst xmlns:a="http://schemas.openxmlformats.org/drawingml/2006/main">
            <a:ext uri="{FF2B5EF4-FFF2-40B4-BE49-F238E27FC236}">
              <a16:creationId xmlns:a16="http://schemas.microsoft.com/office/drawing/2014/main" id="{DE8E697C-D935-41BA-BB87-519671D2126A}"/>
            </a:ext>
          </a:extLst>
        </cdr:cNvPr>
        <cdr:cNvSpPr txBox="1"/>
      </cdr:nvSpPr>
      <cdr:spPr>
        <a:xfrm xmlns:a="http://schemas.openxmlformats.org/drawingml/2006/main">
          <a:off x="4064071" y="751008"/>
          <a:ext cx="1331785" cy="3375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800" b="0">
              <a:latin typeface="Arial" pitchFamily="34" charset="0"/>
              <a:cs typeface="Arial" pitchFamily="34" charset="0"/>
            </a:rPr>
            <a:t>Forecast</a:t>
          </a:r>
        </a:p>
      </cdr:txBody>
    </cdr:sp>
  </cdr:relSizeAnchor>
</c:userShapes>
</file>

<file path=xl/drawings/drawing64.xml><?xml version="1.0" encoding="utf-8"?>
<xdr:wsDr xmlns:xdr="http://schemas.openxmlformats.org/drawingml/2006/spreadsheetDrawing" xmlns:a="http://schemas.openxmlformats.org/drawingml/2006/main">
  <xdr:absoluteAnchor>
    <xdr:pos x="0" y="0"/>
    <xdr:ext cx="13920107" cy="9062357"/>
    <xdr:graphicFrame macro="">
      <xdr:nvGraphicFramePr>
        <xdr:cNvPr id="2" name="Chart 1">
          <a:extLst>
            <a:ext uri="{FF2B5EF4-FFF2-40B4-BE49-F238E27FC236}">
              <a16:creationId xmlns:a16="http://schemas.microsoft.com/office/drawing/2014/main" id="{BC3BC62D-1138-6491-E332-D32EC8DAB46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5.xml><?xml version="1.0" encoding="utf-8"?>
<c:userShapes xmlns:c="http://schemas.openxmlformats.org/drawingml/2006/chart">
  <cdr:relSizeAnchor xmlns:cdr="http://schemas.openxmlformats.org/drawingml/2006/chartDrawing">
    <cdr:from>
      <cdr:x>0.75754</cdr:x>
      <cdr:y>0.08868</cdr:y>
    </cdr:from>
    <cdr:to>
      <cdr:x>0.97146</cdr:x>
      <cdr:y>0.21649</cdr:y>
    </cdr:to>
    <cdr:sp macro="" textlink="">
      <cdr:nvSpPr>
        <cdr:cNvPr id="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9"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cdr:x>
      <cdr:y>0.01558</cdr:y>
    </cdr:from>
    <cdr:to>
      <cdr:x>0.14089</cdr:x>
      <cdr:y>0.06352</cdr:y>
    </cdr:to>
    <cdr:sp macro="" textlink="">
      <cdr:nvSpPr>
        <cdr:cNvPr id="20" name="TextBox 19"/>
        <cdr:cNvSpPr txBox="1"/>
      </cdr:nvSpPr>
      <cdr:spPr>
        <a:xfrm xmlns:a="http://schemas.openxmlformats.org/drawingml/2006/main">
          <a:off x="-62193" y="94703"/>
          <a:ext cx="1311112" cy="2913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NZ" sz="1800" b="1">
              <a:latin typeface="Arial" pitchFamily="34" charset="0"/>
              <a:cs typeface="Arial" pitchFamily="34" charset="0"/>
            </a:rPr>
            <a:t>$billions</a:t>
          </a:r>
        </a:p>
      </cdr:txBody>
    </cdr:sp>
  </cdr:relSizeAnchor>
  <cdr:relSizeAnchor xmlns:cdr="http://schemas.openxmlformats.org/drawingml/2006/chartDrawing">
    <cdr:from>
      <cdr:x>0</cdr:x>
      <cdr:y>0</cdr:y>
    </cdr:from>
    <cdr:to>
      <cdr:x>0</cdr:x>
      <cdr:y>0</cdr:y>
    </cdr:to>
    <cdr:sp macro="" textlink="">
      <cdr:nvSpPr>
        <cdr:cNvPr id="21" name="Straight Connector 20"/>
        <cdr:cNvSpPr/>
      </cdr:nvSpPr>
      <cdr:spPr>
        <a:xfrm xmlns:a="http://schemas.openxmlformats.org/drawingml/2006/main" flipV="1">
          <a:off x="-17992" y="-2490"/>
          <a:ext cx="0"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0.44169</cdr:x>
      <cdr:y>0.10587</cdr:y>
    </cdr:from>
    <cdr:to>
      <cdr:x>0.58499</cdr:x>
      <cdr:y>0.16149</cdr:y>
    </cdr:to>
    <cdr:sp macro="" textlink="">
      <cdr:nvSpPr>
        <cdr:cNvPr id="11" name="TextBox 1">
          <a:extLst xmlns:a="http://schemas.openxmlformats.org/drawingml/2006/main">
            <a:ext uri="{FF2B5EF4-FFF2-40B4-BE49-F238E27FC236}">
              <a16:creationId xmlns:a16="http://schemas.microsoft.com/office/drawing/2014/main" id="{DE8E697C-D935-41BA-BB87-519671D2126A}"/>
            </a:ext>
          </a:extLst>
        </cdr:cNvPr>
        <cdr:cNvSpPr txBox="1"/>
      </cdr:nvSpPr>
      <cdr:spPr>
        <a:xfrm xmlns:a="http://schemas.openxmlformats.org/drawingml/2006/main">
          <a:off x="4104948" y="642497"/>
          <a:ext cx="1331784" cy="3375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800" b="0">
              <a:latin typeface="Arial" pitchFamily="34" charset="0"/>
              <a:cs typeface="Arial" pitchFamily="34" charset="0"/>
            </a:rPr>
            <a:t>Forecast</a:t>
          </a:r>
        </a:p>
      </cdr:txBody>
    </cdr:sp>
  </cdr:relSizeAnchor>
</c:userShapes>
</file>

<file path=xl/drawings/drawing66.xml><?xml version="1.0" encoding="utf-8"?>
<xdr:wsDr xmlns:xdr="http://schemas.openxmlformats.org/drawingml/2006/spreadsheetDrawing" xmlns:a="http://schemas.openxmlformats.org/drawingml/2006/main">
  <xdr:absoluteAnchor>
    <xdr:pos x="0" y="0"/>
    <xdr:ext cx="13920107" cy="9062357"/>
    <xdr:graphicFrame macro="">
      <xdr:nvGraphicFramePr>
        <xdr:cNvPr id="2" name="Chart 1">
          <a:extLst>
            <a:ext uri="{FF2B5EF4-FFF2-40B4-BE49-F238E27FC236}">
              <a16:creationId xmlns:a16="http://schemas.microsoft.com/office/drawing/2014/main" id="{BAF0C8C4-608C-FCFE-3355-BDD1CE7FE2B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7.xml><?xml version="1.0" encoding="utf-8"?>
<c:userShapes xmlns:c="http://schemas.openxmlformats.org/drawingml/2006/chart">
  <cdr:relSizeAnchor xmlns:cdr="http://schemas.openxmlformats.org/drawingml/2006/chartDrawing">
    <cdr:from>
      <cdr:x>0.75754</cdr:x>
      <cdr:y>0.08868</cdr:y>
    </cdr:from>
    <cdr:to>
      <cdr:x>0.97146</cdr:x>
      <cdr:y>0.21649</cdr:y>
    </cdr:to>
    <cdr:sp macro="" textlink="">
      <cdr:nvSpPr>
        <cdr:cNvPr id="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9"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cdr:x>
      <cdr:y>0.01558</cdr:y>
    </cdr:from>
    <cdr:to>
      <cdr:x>0.14089</cdr:x>
      <cdr:y>0.06352</cdr:y>
    </cdr:to>
    <cdr:sp macro="" textlink="">
      <cdr:nvSpPr>
        <cdr:cNvPr id="20" name="TextBox 19"/>
        <cdr:cNvSpPr txBox="1"/>
      </cdr:nvSpPr>
      <cdr:spPr>
        <a:xfrm xmlns:a="http://schemas.openxmlformats.org/drawingml/2006/main">
          <a:off x="-62193" y="94703"/>
          <a:ext cx="1311112" cy="2913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NZ" sz="1800" b="1">
              <a:latin typeface="Arial" pitchFamily="34" charset="0"/>
              <a:cs typeface="Arial" pitchFamily="34" charset="0"/>
            </a:rPr>
            <a:t>$billions</a:t>
          </a:r>
        </a:p>
      </cdr:txBody>
    </cdr:sp>
  </cdr:relSizeAnchor>
  <cdr:relSizeAnchor xmlns:cdr="http://schemas.openxmlformats.org/drawingml/2006/chartDrawing">
    <cdr:from>
      <cdr:x>0</cdr:x>
      <cdr:y>0</cdr:y>
    </cdr:from>
    <cdr:to>
      <cdr:x>0</cdr:x>
      <cdr:y>0</cdr:y>
    </cdr:to>
    <cdr:sp macro="" textlink="">
      <cdr:nvSpPr>
        <cdr:cNvPr id="21" name="Straight Connector 20"/>
        <cdr:cNvSpPr/>
      </cdr:nvSpPr>
      <cdr:spPr>
        <a:xfrm xmlns:a="http://schemas.openxmlformats.org/drawingml/2006/main" flipV="1">
          <a:off x="-17992" y="-2490"/>
          <a:ext cx="0"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0.44168</cdr:x>
      <cdr:y>0.11258</cdr:y>
    </cdr:from>
    <cdr:to>
      <cdr:x>0.58498</cdr:x>
      <cdr:y>0.1682</cdr:y>
    </cdr:to>
    <cdr:sp macro="" textlink="">
      <cdr:nvSpPr>
        <cdr:cNvPr id="11" name="TextBox 1">
          <a:extLst xmlns:a="http://schemas.openxmlformats.org/drawingml/2006/main">
            <a:ext uri="{FF2B5EF4-FFF2-40B4-BE49-F238E27FC236}">
              <a16:creationId xmlns:a16="http://schemas.microsoft.com/office/drawing/2014/main" id="{DE8E697C-D935-41BA-BB87-519671D2126A}"/>
            </a:ext>
          </a:extLst>
        </cdr:cNvPr>
        <cdr:cNvSpPr txBox="1"/>
      </cdr:nvSpPr>
      <cdr:spPr>
        <a:xfrm xmlns:a="http://schemas.openxmlformats.org/drawingml/2006/main">
          <a:off x="4104807" y="683224"/>
          <a:ext cx="1331784" cy="3375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800" b="0">
              <a:latin typeface="Arial" pitchFamily="34" charset="0"/>
              <a:cs typeface="Arial" pitchFamily="34" charset="0"/>
            </a:rPr>
            <a:t>Forecast</a:t>
          </a:r>
        </a:p>
      </cdr:txBody>
    </cdr:sp>
  </cdr:relSizeAnchor>
</c:userShapes>
</file>

<file path=xl/drawings/drawing68.xml><?xml version="1.0" encoding="utf-8"?>
<xdr:wsDr xmlns:xdr="http://schemas.openxmlformats.org/drawingml/2006/spreadsheetDrawing" xmlns:a="http://schemas.openxmlformats.org/drawingml/2006/main">
  <xdr:absoluteAnchor>
    <xdr:pos x="0" y="0"/>
    <xdr:ext cx="9283700" cy="6045200"/>
    <xdr:graphicFrame macro="">
      <xdr:nvGraphicFramePr>
        <xdr:cNvPr id="2" name="Chart 1">
          <a:extLst>
            <a:ext uri="{FF2B5EF4-FFF2-40B4-BE49-F238E27FC236}">
              <a16:creationId xmlns:a16="http://schemas.microsoft.com/office/drawing/2014/main" id="{1DFB8376-92E3-704F-B59F-261ED77AE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9.xml><?xml version="1.0" encoding="utf-8"?>
<xdr:wsDr xmlns:xdr="http://schemas.openxmlformats.org/drawingml/2006/spreadsheetDrawing" xmlns:a="http://schemas.openxmlformats.org/drawingml/2006/main">
  <xdr:absoluteAnchor>
    <xdr:pos x="0" y="0"/>
    <xdr:ext cx="13917706" cy="9065559"/>
    <xdr:graphicFrame macro="">
      <xdr:nvGraphicFramePr>
        <xdr:cNvPr id="2" name="Chart 1">
          <a:extLst>
            <a:ext uri="{FF2B5EF4-FFF2-40B4-BE49-F238E27FC236}">
              <a16:creationId xmlns:a16="http://schemas.microsoft.com/office/drawing/2014/main" id="{FBDDED50-3F9A-AF7C-C968-EC347BA9C7C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0.00547</cdr:x>
      <cdr:y>0.00839</cdr:y>
    </cdr:from>
    <cdr:to>
      <cdr:x>0.04744</cdr:x>
      <cdr:y>0.06749</cdr:y>
    </cdr:to>
    <cdr:sp macro="" textlink="">
      <cdr:nvSpPr>
        <cdr:cNvPr id="2" name="TextBox 1">
          <a:extLst xmlns:a="http://schemas.openxmlformats.org/drawingml/2006/main">
            <a:ext uri="{FF2B5EF4-FFF2-40B4-BE49-F238E27FC236}">
              <a16:creationId xmlns:a16="http://schemas.microsoft.com/office/drawing/2014/main" id="{C75100AE-979E-1F18-750B-9D3FC097B953}"/>
            </a:ext>
          </a:extLst>
        </cdr:cNvPr>
        <cdr:cNvSpPr txBox="1"/>
      </cdr:nvSpPr>
      <cdr:spPr>
        <a:xfrm xmlns:a="http://schemas.openxmlformats.org/drawingml/2006/main">
          <a:off x="50800" y="50800"/>
          <a:ext cx="389915"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a:t>
          </a:r>
        </a:p>
      </cdr:txBody>
    </cdr:sp>
  </cdr:relSizeAnchor>
  <cdr:relSizeAnchor xmlns:cdr="http://schemas.openxmlformats.org/drawingml/2006/chartDrawing">
    <cdr:from>
      <cdr:x>0.44029</cdr:x>
      <cdr:y>0.86841</cdr:y>
    </cdr:from>
    <cdr:to>
      <cdr:x>0.57065</cdr:x>
      <cdr:y>0.92751</cdr:y>
    </cdr:to>
    <cdr:sp macro="" textlink="">
      <cdr:nvSpPr>
        <cdr:cNvPr id="3" name="TextBox 2">
          <a:extLst xmlns:a="http://schemas.openxmlformats.org/drawingml/2006/main">
            <a:ext uri="{FF2B5EF4-FFF2-40B4-BE49-F238E27FC236}">
              <a16:creationId xmlns:a16="http://schemas.microsoft.com/office/drawing/2014/main" id="{6C0C2C33-98BB-CEFA-95B0-F386020ECAE8}"/>
            </a:ext>
          </a:extLst>
        </cdr:cNvPr>
        <cdr:cNvSpPr txBox="1"/>
      </cdr:nvSpPr>
      <cdr:spPr>
        <a:xfrm xmlns:a="http://schemas.openxmlformats.org/drawingml/2006/main">
          <a:off x="4089930" y="5257800"/>
          <a:ext cx="1210973"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1">
              <a:latin typeface="Arial" panose="020B0604020202020204" pitchFamily="34" charset="0"/>
            </a:rPr>
            <a:t>Quarterly</a:t>
          </a:r>
        </a:p>
      </cdr:txBody>
    </cdr:sp>
  </cdr:relSizeAnchor>
  <cdr:relSizeAnchor xmlns:cdr="http://schemas.openxmlformats.org/drawingml/2006/chartDrawing">
    <cdr:from>
      <cdr:x>0.77367</cdr:x>
      <cdr:y>0.10343</cdr:y>
    </cdr:from>
    <cdr:to>
      <cdr:x>0.89024</cdr:x>
      <cdr:y>0.16258</cdr:y>
    </cdr:to>
    <cdr:sp macro="" textlink="">
      <cdr:nvSpPr>
        <cdr:cNvPr id="4" name="TextBox 3">
          <a:extLst xmlns:a="http://schemas.openxmlformats.org/drawingml/2006/main">
            <a:ext uri="{FF2B5EF4-FFF2-40B4-BE49-F238E27FC236}">
              <a16:creationId xmlns:a16="http://schemas.microsoft.com/office/drawing/2014/main" id="{22DB6717-57A6-5CB0-4126-96B87FDF3EA9}"/>
            </a:ext>
          </a:extLst>
        </cdr:cNvPr>
        <cdr:cNvSpPr txBox="1"/>
      </cdr:nvSpPr>
      <cdr:spPr>
        <a:xfrm xmlns:a="http://schemas.openxmlformats.org/drawingml/2006/main">
          <a:off x="7184977" y="625583"/>
          <a:ext cx="1082604" cy="357790"/>
        </a:xfrm>
        <a:prstGeom xmlns:a="http://schemas.openxmlformats.org/drawingml/2006/main" prst="rect">
          <a:avLst/>
        </a:prstGeom>
      </cdr:spPr>
      <cdr:txBody>
        <a:bodyPr xmlns:a="http://schemas.openxmlformats.org/drawingml/2006/main" vertOverflow="clip" vert="horz" wrap="none" rtlCol="0">
          <a:spAutoFit/>
        </a:bodyPr>
        <a:lstStyle xmlns:a="http://schemas.openxmlformats.org/drawingml/2006/main"/>
        <a:p xmlns:a="http://schemas.openxmlformats.org/drawingml/2006/main">
          <a:r>
            <a:rPr lang="en-NZ" sz="1800" b="0">
              <a:latin typeface="Arial" panose="020B0604020202020204" pitchFamily="34" charset="0"/>
            </a:rPr>
            <a:t>Forecast</a:t>
          </a:r>
        </a:p>
      </cdr:txBody>
    </cdr:sp>
  </cdr:relSizeAnchor>
</c:userShapes>
</file>

<file path=xl/drawings/drawing70.xml><?xml version="1.0" encoding="utf-8"?>
<c:userShapes xmlns:c="http://schemas.openxmlformats.org/drawingml/2006/chart">
  <cdr:relSizeAnchor xmlns:cdr="http://schemas.openxmlformats.org/drawingml/2006/chartDrawing">
    <cdr:from>
      <cdr:x>0.75754</cdr:x>
      <cdr:y>0.08868</cdr:y>
    </cdr:from>
    <cdr:to>
      <cdr:x>0.97146</cdr:x>
      <cdr:y>0.21649</cdr:y>
    </cdr:to>
    <cdr:sp macro="" textlink="">
      <cdr:nvSpPr>
        <cdr:cNvPr id="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9"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2"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0.75754</cdr:x>
      <cdr:y>0.08868</cdr:y>
    </cdr:from>
    <cdr:to>
      <cdr:x>0.97146</cdr:x>
      <cdr:y>0.21649</cdr:y>
    </cdr:to>
    <cdr:sp macro="" textlink="">
      <cdr:nvSpPr>
        <cdr:cNvPr id="15" name="TextBox 1"/>
        <cdr:cNvSpPr txBox="1"/>
      </cdr:nvSpPr>
      <cdr:spPr>
        <a:xfrm xmlns:a="http://schemas.openxmlformats.org/drawingml/2006/main">
          <a:off x="7049656" y="538904"/>
          <a:ext cx="1990724" cy="7766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endParaRPr lang="en-NZ" sz="2000" b="0">
            <a:latin typeface="Arial" pitchFamily="34" charset="0"/>
            <a:cs typeface="Arial" pitchFamily="34" charset="0"/>
          </a:endParaRPr>
        </a:p>
      </cdr:txBody>
    </cdr:sp>
  </cdr:relSizeAnchor>
  <cdr:relSizeAnchor xmlns:cdr="http://schemas.openxmlformats.org/drawingml/2006/chartDrawing">
    <cdr:from>
      <cdr:x>0</cdr:x>
      <cdr:y>0.01558</cdr:y>
    </cdr:from>
    <cdr:to>
      <cdr:x>0.14089</cdr:x>
      <cdr:y>0.06352</cdr:y>
    </cdr:to>
    <cdr:sp macro="" textlink="">
      <cdr:nvSpPr>
        <cdr:cNvPr id="20" name="TextBox 19"/>
        <cdr:cNvSpPr txBox="1"/>
      </cdr:nvSpPr>
      <cdr:spPr>
        <a:xfrm xmlns:a="http://schemas.openxmlformats.org/drawingml/2006/main">
          <a:off x="-62193" y="94703"/>
          <a:ext cx="1311112" cy="2913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en-NZ" sz="1800" b="1">
              <a:latin typeface="Arial" pitchFamily="34" charset="0"/>
              <a:cs typeface="Arial" pitchFamily="34" charset="0"/>
            </a:rPr>
            <a:t>$billions</a:t>
          </a:r>
        </a:p>
      </cdr:txBody>
    </cdr:sp>
  </cdr:relSizeAnchor>
  <cdr:relSizeAnchor xmlns:cdr="http://schemas.openxmlformats.org/drawingml/2006/chartDrawing">
    <cdr:from>
      <cdr:x>0</cdr:x>
      <cdr:y>0</cdr:y>
    </cdr:from>
    <cdr:to>
      <cdr:x>0</cdr:x>
      <cdr:y>0</cdr:y>
    </cdr:to>
    <cdr:sp macro="" textlink="">
      <cdr:nvSpPr>
        <cdr:cNvPr id="21" name="Straight Connector 20"/>
        <cdr:cNvSpPr/>
      </cdr:nvSpPr>
      <cdr:spPr>
        <a:xfrm xmlns:a="http://schemas.openxmlformats.org/drawingml/2006/main" flipV="1">
          <a:off x="-17992" y="-2490"/>
          <a:ext cx="0" cy="0"/>
        </a:xfrm>
        <a:prstGeom xmlns:a="http://schemas.openxmlformats.org/drawingml/2006/main" prst="lin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0.44168</cdr:x>
      <cdr:y>0.11258</cdr:y>
    </cdr:from>
    <cdr:to>
      <cdr:x>0.58498</cdr:x>
      <cdr:y>0.1682</cdr:y>
    </cdr:to>
    <cdr:sp macro="" textlink="">
      <cdr:nvSpPr>
        <cdr:cNvPr id="11" name="TextBox 1">
          <a:extLst xmlns:a="http://schemas.openxmlformats.org/drawingml/2006/main">
            <a:ext uri="{FF2B5EF4-FFF2-40B4-BE49-F238E27FC236}">
              <a16:creationId xmlns:a16="http://schemas.microsoft.com/office/drawing/2014/main" id="{DE8E697C-D935-41BA-BB87-519671D2126A}"/>
            </a:ext>
          </a:extLst>
        </cdr:cNvPr>
        <cdr:cNvSpPr txBox="1"/>
      </cdr:nvSpPr>
      <cdr:spPr>
        <a:xfrm xmlns:a="http://schemas.openxmlformats.org/drawingml/2006/main">
          <a:off x="4104807" y="683224"/>
          <a:ext cx="1331784" cy="3375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NZ" sz="1800" b="0">
              <a:latin typeface="Arial" pitchFamily="34" charset="0"/>
              <a:cs typeface="Arial" pitchFamily="34" charset="0"/>
            </a:rPr>
            <a:t>Forecast</a:t>
          </a:r>
        </a:p>
      </cdr:txBody>
    </cdr:sp>
  </cdr:relSizeAnchor>
  <cdr:relSizeAnchor xmlns:cdr="http://schemas.openxmlformats.org/drawingml/2006/chartDrawing">
    <cdr:from>
      <cdr:x>0.0834</cdr:x>
      <cdr:y>0.33874</cdr:y>
    </cdr:from>
    <cdr:to>
      <cdr:x>0.91672</cdr:x>
      <cdr:y>0.34086</cdr:y>
    </cdr:to>
    <cdr:cxnSp macro="">
      <cdr:nvCxnSpPr>
        <cdr:cNvPr id="4" name="Straight Connector 3">
          <a:extLst xmlns:a="http://schemas.openxmlformats.org/drawingml/2006/main">
            <a:ext uri="{FF2B5EF4-FFF2-40B4-BE49-F238E27FC236}">
              <a16:creationId xmlns:a16="http://schemas.microsoft.com/office/drawing/2014/main" id="{28D862E1-79B4-8FAE-FD01-74DB718ECCAA}"/>
            </a:ext>
          </a:extLst>
        </cdr:cNvPr>
        <cdr:cNvCxnSpPr/>
      </cdr:nvCxnSpPr>
      <cdr:spPr>
        <a:xfrm xmlns:a="http://schemas.openxmlformats.org/drawingml/2006/main" flipV="1">
          <a:off x="773943" y="2046514"/>
          <a:ext cx="7733243" cy="12845"/>
        </a:xfrm>
        <a:prstGeom xmlns:a="http://schemas.openxmlformats.org/drawingml/2006/main" prst="line">
          <a:avLst/>
        </a:prstGeom>
        <a:ln xmlns:a="http://schemas.openxmlformats.org/drawingml/2006/main" w="22225"/>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71.xml><?xml version="1.0" encoding="utf-8"?>
<xdr:wsDr xmlns:xdr="http://schemas.openxmlformats.org/drawingml/2006/spreadsheetDrawing" xmlns:a="http://schemas.openxmlformats.org/drawingml/2006/main">
  <xdr:absoluteAnchor>
    <xdr:pos x="0" y="0"/>
    <xdr:ext cx="9280071" cy="6041571"/>
    <xdr:graphicFrame macro="">
      <xdr:nvGraphicFramePr>
        <xdr:cNvPr id="2" name="Chart 1">
          <a:extLst>
            <a:ext uri="{FF2B5EF4-FFF2-40B4-BE49-F238E27FC236}">
              <a16:creationId xmlns:a16="http://schemas.microsoft.com/office/drawing/2014/main" id="{B7B6D71D-368A-4D08-4E67-01455D6FBD7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2.xml><?xml version="1.0" encoding="utf-8"?>
<c:userShapes xmlns:c="http://schemas.openxmlformats.org/drawingml/2006/chart">
  <cdr:relSizeAnchor xmlns:cdr="http://schemas.openxmlformats.org/drawingml/2006/chartDrawing">
    <cdr:from>
      <cdr:x>0.00751</cdr:x>
      <cdr:y>0.0115</cdr:y>
    </cdr:from>
    <cdr:to>
      <cdr:x>0.36807</cdr:x>
      <cdr:y>0.07281</cdr:y>
    </cdr:to>
    <cdr:sp macro="" textlink="">
      <cdr:nvSpPr>
        <cdr:cNvPr id="2" name="TextBox 1">
          <a:extLst xmlns:a="http://schemas.openxmlformats.org/drawingml/2006/main">
            <a:ext uri="{FF2B5EF4-FFF2-40B4-BE49-F238E27FC236}">
              <a16:creationId xmlns:a16="http://schemas.microsoft.com/office/drawing/2014/main" id="{0B23BC1F-8D44-4409-55F4-D8F8C9B1419E}"/>
            </a:ext>
          </a:extLst>
        </cdr:cNvPr>
        <cdr:cNvSpPr txBox="1"/>
      </cdr:nvSpPr>
      <cdr:spPr>
        <a:xfrm xmlns:a="http://schemas.openxmlformats.org/drawingml/2006/main">
          <a:off x="69779" y="69589"/>
          <a:ext cx="3350150" cy="3709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800" b="1">
              <a:latin typeface="Arial" panose="020B0604020202020204" pitchFamily="34" charset="0"/>
              <a:cs typeface="Arial" panose="020B0604020202020204" pitchFamily="34" charset="0"/>
            </a:rPr>
            <a:t>% Nominal Potential GDP</a:t>
          </a:r>
        </a:p>
      </cdr:txBody>
    </cdr:sp>
  </cdr:relSizeAnchor>
</c:userShapes>
</file>

<file path=xl/drawings/drawing73.xml><?xml version="1.0" encoding="utf-8"?>
<xdr:wsDr xmlns:xdr="http://schemas.openxmlformats.org/drawingml/2006/spreadsheetDrawing" xmlns:a="http://schemas.openxmlformats.org/drawingml/2006/main">
  <xdr:absoluteAnchor>
    <xdr:pos x="0" y="0"/>
    <xdr:ext cx="13927667" cy="9069917"/>
    <xdr:graphicFrame macro="">
      <xdr:nvGraphicFramePr>
        <xdr:cNvPr id="2" name="Chart 1">
          <a:extLst>
            <a:ext uri="{FF2B5EF4-FFF2-40B4-BE49-F238E27FC236}">
              <a16:creationId xmlns:a16="http://schemas.microsoft.com/office/drawing/2014/main" id="{A090FE26-899B-A9E3-7C2E-0EB8B590078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4.xml><?xml version="1.0" encoding="utf-8"?>
<c:userShapes xmlns:c="http://schemas.openxmlformats.org/drawingml/2006/chart">
  <cdr:relSizeAnchor xmlns:cdr="http://schemas.openxmlformats.org/drawingml/2006/chartDrawing">
    <cdr:from>
      <cdr:x>0.8201</cdr:x>
      <cdr:y>0.10516</cdr:y>
    </cdr:from>
    <cdr:to>
      <cdr:x>0.96098</cdr:x>
      <cdr:y>0.20433</cdr:y>
    </cdr:to>
    <cdr:sp macro="" textlink="">
      <cdr:nvSpPr>
        <cdr:cNvPr id="7" name="TextBox 1">
          <a:extLst xmlns:a="http://schemas.openxmlformats.org/drawingml/2006/main">
            <a:ext uri="{FF2B5EF4-FFF2-40B4-BE49-F238E27FC236}">
              <a16:creationId xmlns:a16="http://schemas.microsoft.com/office/drawing/2014/main" id="{8B1B8590-2138-49C6-9406-EFAFB5480F2A}"/>
            </a:ext>
          </a:extLst>
        </cdr:cNvPr>
        <cdr:cNvSpPr txBox="1"/>
      </cdr:nvSpPr>
      <cdr:spPr>
        <a:xfrm xmlns:a="http://schemas.openxmlformats.org/drawingml/2006/main">
          <a:off x="7616128" y="636067"/>
          <a:ext cx="1308335" cy="59981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800" b="0">
              <a:latin typeface="Arial" panose="020B0604020202020204" pitchFamily="34" charset="0"/>
              <a:cs typeface="Arial" panose="020B0604020202020204" pitchFamily="34" charset="0"/>
            </a:rPr>
            <a:t>Forecast</a:t>
          </a:r>
        </a:p>
      </cdr:txBody>
    </cdr:sp>
  </cdr:relSizeAnchor>
  <cdr:relSizeAnchor xmlns:cdr="http://schemas.openxmlformats.org/drawingml/2006/chartDrawing">
    <cdr:from>
      <cdr:x>0.10427</cdr:x>
      <cdr:y>0.17947</cdr:y>
    </cdr:from>
    <cdr:to>
      <cdr:x>0.36702</cdr:x>
      <cdr:y>0.26685</cdr:y>
    </cdr:to>
    <cdr:sp macro="" textlink="">
      <cdr:nvSpPr>
        <cdr:cNvPr id="5" name="TextBox 1">
          <a:extLst xmlns:a="http://schemas.openxmlformats.org/drawingml/2006/main">
            <a:ext uri="{FF2B5EF4-FFF2-40B4-BE49-F238E27FC236}">
              <a16:creationId xmlns:a16="http://schemas.microsoft.com/office/drawing/2014/main" id="{4B9F883B-1600-4E42-A938-1D29B56E3E78}"/>
            </a:ext>
          </a:extLst>
        </cdr:cNvPr>
        <cdr:cNvSpPr txBox="1"/>
      </cdr:nvSpPr>
      <cdr:spPr>
        <a:xfrm xmlns:a="http://schemas.openxmlformats.org/drawingml/2006/main">
          <a:off x="1452200" y="1635397"/>
          <a:ext cx="3659549" cy="79622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600" i="1">
              <a:latin typeface="Arial" panose="020B0604020202020204" pitchFamily="34" charset="0"/>
              <a:cs typeface="Arial" panose="020B0604020202020204" pitchFamily="34" charset="0"/>
            </a:rPr>
            <a:t>expansionary relative to previous year</a:t>
          </a:r>
        </a:p>
      </cdr:txBody>
    </cdr:sp>
  </cdr:relSizeAnchor>
  <cdr:relSizeAnchor xmlns:cdr="http://schemas.openxmlformats.org/drawingml/2006/chartDrawing">
    <cdr:from>
      <cdr:x>0.10598</cdr:x>
      <cdr:y>0.63933</cdr:y>
    </cdr:from>
    <cdr:to>
      <cdr:x>0.38146</cdr:x>
      <cdr:y>0.73849</cdr:y>
    </cdr:to>
    <cdr:sp macro="" textlink="">
      <cdr:nvSpPr>
        <cdr:cNvPr id="6" name="TextBox 1">
          <a:extLst xmlns:a="http://schemas.openxmlformats.org/drawingml/2006/main">
            <a:ext uri="{FF2B5EF4-FFF2-40B4-BE49-F238E27FC236}">
              <a16:creationId xmlns:a16="http://schemas.microsoft.com/office/drawing/2014/main" id="{F181D921-63B7-44AB-986E-817BC00486F0}"/>
            </a:ext>
          </a:extLst>
        </cdr:cNvPr>
        <cdr:cNvSpPr txBox="1"/>
      </cdr:nvSpPr>
      <cdr:spPr>
        <a:xfrm xmlns:a="http://schemas.openxmlformats.org/drawingml/2006/main">
          <a:off x="1476014" y="5825726"/>
          <a:ext cx="3836819" cy="903571"/>
        </a:xfrm>
        <a:prstGeom xmlns:a="http://schemas.openxmlformats.org/drawingml/2006/main" prst="rect">
          <a:avLst/>
        </a:prstGeom>
      </cdr:spPr>
      <cdr:txBody>
        <a:bodyPr xmlns:a="http://schemas.openxmlformats.org/drawingml/2006/main" wrap="square" rtlCol="0" anchor="b"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600" i="1">
              <a:latin typeface="Arial" panose="020B0604020202020204" pitchFamily="34" charset="0"/>
              <a:cs typeface="Arial" panose="020B0604020202020204" pitchFamily="34" charset="0"/>
            </a:rPr>
            <a:t>contractionary relative to previous year</a:t>
          </a:r>
        </a:p>
      </cdr:txBody>
    </cdr:sp>
  </cdr:relSizeAnchor>
  <cdr:relSizeAnchor xmlns:cdr="http://schemas.openxmlformats.org/drawingml/2006/chartDrawing">
    <cdr:from>
      <cdr:x>0.09334</cdr:x>
      <cdr:y>0.18926</cdr:y>
    </cdr:from>
    <cdr:to>
      <cdr:x>0.09347</cdr:x>
      <cdr:y>0.23113</cdr:y>
    </cdr:to>
    <cdr:cxnSp macro="">
      <cdr:nvCxnSpPr>
        <cdr:cNvPr id="9" name="Straight Arrow Connector 8">
          <a:extLst xmlns:a="http://schemas.openxmlformats.org/drawingml/2006/main">
            <a:ext uri="{FF2B5EF4-FFF2-40B4-BE49-F238E27FC236}">
              <a16:creationId xmlns:a16="http://schemas.microsoft.com/office/drawing/2014/main" id="{B5FBCAD5-E5CF-445F-90ED-EA430925ACBC}"/>
            </a:ext>
          </a:extLst>
        </cdr:cNvPr>
        <cdr:cNvCxnSpPr/>
      </cdr:nvCxnSpPr>
      <cdr:spPr>
        <a:xfrm xmlns:a="http://schemas.openxmlformats.org/drawingml/2006/main" flipH="1" flipV="1">
          <a:off x="1299967" y="1724579"/>
          <a:ext cx="1783" cy="381504"/>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0.0924</cdr:x>
      <cdr:y>0.69338</cdr:y>
    </cdr:from>
    <cdr:to>
      <cdr:x>0.09271</cdr:x>
      <cdr:y>0.73112</cdr:y>
    </cdr:to>
    <cdr:cxnSp macro="">
      <cdr:nvCxnSpPr>
        <cdr:cNvPr id="10" name="Straight Arrow Connector 9">
          <a:extLst xmlns:a="http://schemas.openxmlformats.org/drawingml/2006/main">
            <a:ext uri="{FF2B5EF4-FFF2-40B4-BE49-F238E27FC236}">
              <a16:creationId xmlns:a16="http://schemas.microsoft.com/office/drawing/2014/main" id="{E4DA8738-C5A5-4675-A889-C9B2788342C0}"/>
            </a:ext>
          </a:extLst>
        </cdr:cNvPr>
        <cdr:cNvCxnSpPr/>
      </cdr:nvCxnSpPr>
      <cdr:spPr>
        <a:xfrm xmlns:a="http://schemas.openxmlformats.org/drawingml/2006/main" flipH="1">
          <a:off x="1286878" y="6318250"/>
          <a:ext cx="4289" cy="343864"/>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0.00546</cdr:x>
      <cdr:y>0.00836</cdr:y>
    </cdr:from>
    <cdr:to>
      <cdr:x>0.37234</cdr:x>
      <cdr:y>0.06039</cdr:y>
    </cdr:to>
    <cdr:sp macro="" textlink="">
      <cdr:nvSpPr>
        <cdr:cNvPr id="8" name="TextBox 1">
          <a:extLst xmlns:a="http://schemas.openxmlformats.org/drawingml/2006/main">
            <a:ext uri="{FF2B5EF4-FFF2-40B4-BE49-F238E27FC236}">
              <a16:creationId xmlns:a16="http://schemas.microsoft.com/office/drawing/2014/main" id="{D824FBBE-76CD-40ED-BC7F-1419BC149CB0}"/>
            </a:ext>
          </a:extLst>
        </cdr:cNvPr>
        <cdr:cNvSpPr txBox="1"/>
      </cdr:nvSpPr>
      <cdr:spPr>
        <a:xfrm xmlns:a="http://schemas.openxmlformats.org/drawingml/2006/main">
          <a:off x="50696" y="50550"/>
          <a:ext cx="3406525" cy="3146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en-NZ" sz="1800" b="1" i="0" baseline="0">
              <a:effectLst/>
              <a:latin typeface="Arial" panose="020B0604020202020204" pitchFamily="34" charset="0"/>
              <a:ea typeface="+mn-ea"/>
              <a:cs typeface="Arial" panose="020B0604020202020204" pitchFamily="34" charset="0"/>
            </a:rPr>
            <a:t>% Nominal potential GDP</a:t>
          </a:r>
          <a:endParaRPr lang="en-NZ" sz="3200">
            <a:effectLst/>
            <a:latin typeface="Arial" panose="020B0604020202020204" pitchFamily="34" charset="0"/>
            <a:cs typeface="Arial" panose="020B0604020202020204" pitchFamily="34" charset="0"/>
          </a:endParaRPr>
        </a:p>
      </cdr:txBody>
    </cdr:sp>
  </cdr:relSizeAnchor>
</c:userShapes>
</file>

<file path=xl/drawings/drawing75.xml><?xml version="1.0" encoding="utf-8"?>
<xdr:wsDr xmlns:xdr="http://schemas.openxmlformats.org/drawingml/2006/spreadsheetDrawing" xmlns:a="http://schemas.openxmlformats.org/drawingml/2006/main">
  <xdr:twoCellAnchor>
    <xdr:from>
      <xdr:col>3</xdr:col>
      <xdr:colOff>13415</xdr:colOff>
      <xdr:row>50</xdr:row>
      <xdr:rowOff>54539</xdr:rowOff>
    </xdr:from>
    <xdr:to>
      <xdr:col>22</xdr:col>
      <xdr:colOff>4763</xdr:colOff>
      <xdr:row>84</xdr:row>
      <xdr:rowOff>155650</xdr:rowOff>
    </xdr:to>
    <xdr:graphicFrame macro="">
      <xdr:nvGraphicFramePr>
        <xdr:cNvPr id="3" name="Chart 2">
          <a:extLst>
            <a:ext uri="{FF2B5EF4-FFF2-40B4-BE49-F238E27FC236}">
              <a16:creationId xmlns:a16="http://schemas.microsoft.com/office/drawing/2014/main" id="{B926C371-BB6B-4920-BEB2-3C1F0AC1C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1419225</xdr:colOff>
      <xdr:row>96</xdr:row>
      <xdr:rowOff>78492</xdr:rowOff>
    </xdr:from>
    <xdr:to>
      <xdr:col>21</xdr:col>
      <xdr:colOff>638175</xdr:colOff>
      <xdr:row>130</xdr:row>
      <xdr:rowOff>177869</xdr:rowOff>
    </xdr:to>
    <xdr:graphicFrame macro="">
      <xdr:nvGraphicFramePr>
        <xdr:cNvPr id="4" name="Chart 3">
          <a:extLst>
            <a:ext uri="{FF2B5EF4-FFF2-40B4-BE49-F238E27FC236}">
              <a16:creationId xmlns:a16="http://schemas.microsoft.com/office/drawing/2014/main" id="{DA777DA4-8FBD-4226-A293-78552F8E84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absoluteAnchor>
    <xdr:pos x="0" y="0"/>
    <xdr:ext cx="13925550" cy="9067800"/>
    <xdr:graphicFrame macro="">
      <xdr:nvGraphicFramePr>
        <xdr:cNvPr id="2" name="Chart 1">
          <a:extLst>
            <a:ext uri="{FF2B5EF4-FFF2-40B4-BE49-F238E27FC236}">
              <a16:creationId xmlns:a16="http://schemas.microsoft.com/office/drawing/2014/main" id="{530867E5-9788-9A55-95EB-9FDF1AEAA93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c:userShapes xmlns:c="http://schemas.openxmlformats.org/drawingml/2006/chart">
  <cdr:relSizeAnchor xmlns:cdr="http://schemas.openxmlformats.org/drawingml/2006/chartDrawing">
    <cdr:from>
      <cdr:x>0.00547</cdr:x>
      <cdr:y>0.00838</cdr:y>
    </cdr:from>
    <cdr:to>
      <cdr:x>0.28573</cdr:x>
      <cdr:y>0.06741</cdr:y>
    </cdr:to>
    <cdr:sp macro="" textlink="">
      <cdr:nvSpPr>
        <cdr:cNvPr id="2" name="TextBox 1">
          <a:extLst xmlns:a="http://schemas.openxmlformats.org/drawingml/2006/main">
            <a:ext uri="{FF2B5EF4-FFF2-40B4-BE49-F238E27FC236}">
              <a16:creationId xmlns:a16="http://schemas.microsoft.com/office/drawing/2014/main" id="{DD8844C7-8882-DEE0-4101-9F6B2CD6579A}"/>
            </a:ext>
          </a:extLst>
        </cdr:cNvPr>
        <cdr:cNvSpPr txBox="1"/>
      </cdr:nvSpPr>
      <cdr:spPr>
        <a:xfrm xmlns:a="http://schemas.openxmlformats.org/drawingml/2006/main">
          <a:off x="50800" y="50800"/>
          <a:ext cx="2603277" cy="357790"/>
        </a:xfrm>
        <a:prstGeom xmlns:a="http://schemas.openxmlformats.org/drawingml/2006/main" prst="rect">
          <a:avLst/>
        </a:prstGeom>
      </cdr:spPr>
      <cdr:txBody>
        <a:bodyPr xmlns:a="http://schemas.openxmlformats.org/drawingml/2006/main" vert="horz"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800" b="1">
              <a:latin typeface="Arial" panose="020B0604020202020204" pitchFamily="34" charset="0"/>
            </a:rPr>
            <a:t>Index</a:t>
          </a:r>
          <a:r>
            <a:rPr lang="en-NZ" sz="1800" b="1" baseline="0">
              <a:latin typeface="Arial" panose="020B0604020202020204" pitchFamily="34" charset="0"/>
            </a:rPr>
            <a:t> (2019Q4 = 1000)</a:t>
          </a:r>
          <a:endParaRPr lang="en-NZ" sz="1800" b="1">
            <a:latin typeface="Arial" panose="020B0604020202020204" pitchFamily="34" charset="0"/>
          </a:endParaRPr>
        </a:p>
      </cdr:txBody>
    </cdr:sp>
  </cdr:relSizeAnchor>
  <cdr:relSizeAnchor xmlns:cdr="http://schemas.openxmlformats.org/drawingml/2006/chartDrawing">
    <cdr:from>
      <cdr:x>0.07287</cdr:x>
      <cdr:y>0.70968</cdr:y>
    </cdr:from>
    <cdr:to>
      <cdr:x>1</cdr:x>
      <cdr:y>0.76871</cdr:y>
    </cdr:to>
    <cdr:sp macro="" textlink="">
      <cdr:nvSpPr>
        <cdr:cNvPr id="4" name="TextBox 1">
          <a:extLst xmlns:a="http://schemas.openxmlformats.org/drawingml/2006/main">
            <a:ext uri="{FF2B5EF4-FFF2-40B4-BE49-F238E27FC236}">
              <a16:creationId xmlns:a16="http://schemas.microsoft.com/office/drawing/2014/main" id="{D815DCAC-3261-E1AA-EEDA-E371E04D0B98}"/>
            </a:ext>
          </a:extLst>
        </cdr:cNvPr>
        <cdr:cNvSpPr txBox="1"/>
      </cdr:nvSpPr>
      <cdr:spPr>
        <a:xfrm xmlns:a="http://schemas.openxmlformats.org/drawingml/2006/main">
          <a:off x="686109" y="4290941"/>
          <a:ext cx="8608220" cy="356913"/>
        </a:xfrm>
        <a:prstGeom xmlns:a="http://schemas.openxmlformats.org/drawingml/2006/main" prst="rect">
          <a:avLst/>
        </a:prstGeom>
      </cdr:spPr>
      <cdr:txBody>
        <a:bodyPr xmlns:a="http://schemas.openxmlformats.org/drawingml/2006/main" vert="horz"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800" b="1">
              <a:latin typeface="Arial" panose="020B0604020202020204" pitchFamily="34" charset="0"/>
            </a:rPr>
            <a:t>Comparator</a:t>
          </a:r>
          <a:r>
            <a:rPr lang="en-NZ" sz="1800" b="1" baseline="0">
              <a:latin typeface="Arial" panose="020B0604020202020204" pitchFamily="34" charset="0"/>
            </a:rPr>
            <a:t> countries: Australia, Canada, France, Germany, Sweden, UK, US</a:t>
          </a:r>
          <a:endParaRPr lang="en-NZ" sz="1800" b="1">
            <a:latin typeface="Arial" panose="020B0604020202020204"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microsoft.com/office/2006/relationships/xlExternalLinkPath/xlPathMissing" Target="Data%20Fig%202.10"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Fig 2"/>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treasury.govt.nz/publications/efu/budget-economic-and-fiscal-update-2024" TargetMode="External"/><Relationship Id="rId1" Type="http://schemas.openxmlformats.org/officeDocument/2006/relationships/hyperlink" Target="http://www.budget.govt.nz/budget/forecasts/befu2024.htm" TargetMode="External"/><Relationship Id="rId4"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45A11-52EF-4BD3-99B6-6C1A908D6D07}">
  <dimension ref="A1:B15"/>
  <sheetViews>
    <sheetView tabSelected="1" workbookViewId="0">
      <selection activeCell="A2" sqref="A2"/>
    </sheetView>
  </sheetViews>
  <sheetFormatPr defaultColWidth="10.26953125" defaultRowHeight="14.5"/>
  <cols>
    <col min="1" max="1" width="170" customWidth="1"/>
  </cols>
  <sheetData>
    <row r="1" spans="1:2" ht="18">
      <c r="A1" s="171" t="s">
        <v>476</v>
      </c>
    </row>
    <row r="2" spans="1:2">
      <c r="A2" s="172" t="s">
        <v>216</v>
      </c>
    </row>
    <row r="3" spans="1:2">
      <c r="A3" s="172"/>
    </row>
    <row r="4" spans="1:2">
      <c r="A4" s="172" t="s">
        <v>212</v>
      </c>
    </row>
    <row r="5" spans="1:2">
      <c r="A5" s="528" t="s">
        <v>474</v>
      </c>
      <c r="B5" s="203"/>
    </row>
    <row r="6" spans="1:2">
      <c r="A6" s="528" t="s">
        <v>475</v>
      </c>
      <c r="B6" s="203"/>
    </row>
    <row r="7" spans="1:2">
      <c r="A7" s="172"/>
    </row>
    <row r="8" spans="1:2" ht="15.75" customHeight="1">
      <c r="A8" s="172" t="s">
        <v>473</v>
      </c>
    </row>
    <row r="9" spans="1:2">
      <c r="A9" s="173"/>
    </row>
    <row r="10" spans="1:2">
      <c r="A10" s="173"/>
    </row>
    <row r="11" spans="1:2">
      <c r="A11" s="174" t="s">
        <v>213</v>
      </c>
    </row>
    <row r="12" spans="1:2">
      <c r="A12" s="175"/>
    </row>
    <row r="13" spans="1:2">
      <c r="A13" s="175"/>
    </row>
    <row r="14" spans="1:2" ht="26">
      <c r="A14" s="175" t="s">
        <v>214</v>
      </c>
    </row>
    <row r="15" spans="1:2" ht="38.5">
      <c r="A15" s="175" t="s">
        <v>215</v>
      </c>
    </row>
  </sheetData>
  <hyperlinks>
    <hyperlink ref="A6" r:id="rId1" xr:uid="{03001266-3744-4367-AE0E-BC03865519FD}"/>
    <hyperlink ref="A5" r:id="rId2" xr:uid="{C0735641-B4C2-4FF7-8599-9D9CB93F38E2}"/>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65C15-006E-4519-8E13-E1B3C6C73F07}">
  <dimension ref="B1:Z1001"/>
  <sheetViews>
    <sheetView showGridLines="0" workbookViewId="0">
      <selection activeCell="G20" sqref="G20"/>
    </sheetView>
  </sheetViews>
  <sheetFormatPr defaultRowHeight="14.5"/>
  <cols>
    <col min="3" max="3" width="17.54296875" customWidth="1"/>
    <col min="4" max="4" width="20" customWidth="1"/>
    <col min="5" max="5" width="12" customWidth="1"/>
  </cols>
  <sheetData>
    <row r="1" spans="2:26">
      <c r="B1" s="1" t="s">
        <v>113</v>
      </c>
      <c r="C1" s="2"/>
      <c r="D1" s="2"/>
      <c r="E1" s="2"/>
      <c r="F1" s="2"/>
      <c r="G1" s="2"/>
      <c r="H1" s="8"/>
      <c r="I1" s="8"/>
      <c r="J1" s="8"/>
      <c r="K1" s="8"/>
      <c r="L1" s="8"/>
      <c r="M1" s="8"/>
      <c r="N1" s="8"/>
      <c r="O1" s="8"/>
      <c r="P1" s="8"/>
      <c r="Q1" s="8"/>
      <c r="R1" s="8"/>
      <c r="S1" s="8"/>
      <c r="T1" s="8"/>
      <c r="U1" s="8"/>
      <c r="V1" s="8"/>
      <c r="W1" s="8"/>
      <c r="X1" s="8"/>
      <c r="Y1" s="8"/>
      <c r="Z1" s="8"/>
    </row>
    <row r="2" spans="2:26">
      <c r="B2" s="2" t="s">
        <v>114</v>
      </c>
      <c r="C2" s="2"/>
      <c r="D2" s="2"/>
      <c r="E2" s="2"/>
      <c r="F2" s="2"/>
      <c r="G2" s="2"/>
      <c r="H2" s="8"/>
      <c r="I2" s="8"/>
      <c r="J2" s="8"/>
      <c r="K2" s="8"/>
      <c r="L2" s="8"/>
      <c r="M2" s="8"/>
      <c r="N2" s="8"/>
      <c r="O2" s="8"/>
      <c r="P2" s="8"/>
      <c r="Q2" s="8"/>
      <c r="R2" s="8"/>
      <c r="S2" s="8"/>
      <c r="T2" s="8"/>
      <c r="U2" s="8"/>
      <c r="V2" s="8"/>
      <c r="W2" s="8"/>
      <c r="X2" s="8"/>
      <c r="Y2" s="8"/>
      <c r="Z2" s="8"/>
    </row>
    <row r="3" spans="2:26">
      <c r="B3" s="8"/>
      <c r="C3" s="8"/>
      <c r="D3" s="8"/>
      <c r="E3" s="8"/>
      <c r="F3" s="8"/>
      <c r="G3" s="8"/>
      <c r="H3" s="8"/>
      <c r="I3" s="8"/>
      <c r="J3" s="8"/>
      <c r="K3" s="8"/>
      <c r="L3" s="8"/>
      <c r="M3" s="8"/>
      <c r="N3" s="8"/>
      <c r="O3" s="8"/>
      <c r="P3" s="8"/>
      <c r="Q3" s="8"/>
      <c r="R3" s="8"/>
      <c r="S3" s="8"/>
      <c r="T3" s="8"/>
      <c r="U3" s="8"/>
      <c r="V3" s="8"/>
      <c r="W3" s="8"/>
      <c r="X3" s="8"/>
      <c r="Y3" s="8"/>
      <c r="Z3" s="8"/>
    </row>
    <row r="4" spans="2:26" ht="28.5">
      <c r="B4" s="9"/>
      <c r="C4" s="114" t="s">
        <v>96</v>
      </c>
      <c r="D4" s="114" t="s">
        <v>97</v>
      </c>
      <c r="E4" s="9"/>
      <c r="F4" s="9"/>
      <c r="G4" s="9"/>
      <c r="H4" s="9"/>
      <c r="I4" s="9"/>
      <c r="J4" s="9"/>
      <c r="K4" s="9"/>
      <c r="L4" s="9"/>
      <c r="M4" s="9"/>
      <c r="N4" s="9"/>
      <c r="O4" s="9"/>
      <c r="P4" s="9"/>
      <c r="Q4" s="9"/>
      <c r="R4" s="9"/>
      <c r="S4" s="9"/>
      <c r="T4" s="9"/>
      <c r="U4" s="9"/>
      <c r="V4" s="9"/>
      <c r="W4" s="9"/>
      <c r="X4" s="9"/>
      <c r="Y4" s="9"/>
      <c r="Z4" s="9"/>
    </row>
    <row r="5" spans="2:26" ht="28.5">
      <c r="B5" s="9"/>
      <c r="C5" s="114" t="s">
        <v>115</v>
      </c>
      <c r="D5" s="9" t="s">
        <v>6</v>
      </c>
      <c r="E5" s="9"/>
      <c r="F5" s="9"/>
      <c r="G5" s="9"/>
      <c r="H5" s="9"/>
      <c r="I5" s="9"/>
      <c r="J5" s="9"/>
      <c r="K5" s="9"/>
      <c r="L5" s="9"/>
      <c r="M5" s="9"/>
      <c r="N5" s="9"/>
      <c r="O5" s="9"/>
      <c r="P5" s="9"/>
      <c r="Q5" s="9"/>
      <c r="R5" s="9"/>
      <c r="S5" s="9"/>
      <c r="T5" s="9"/>
      <c r="U5" s="9"/>
      <c r="V5" s="9"/>
      <c r="W5" s="9"/>
      <c r="X5" s="9"/>
      <c r="Y5" s="9"/>
      <c r="Z5" s="9"/>
    </row>
    <row r="6" spans="2:26">
      <c r="B6" s="10">
        <v>40330</v>
      </c>
      <c r="C6" s="11">
        <v>20.553000000000001</v>
      </c>
      <c r="D6" s="11">
        <v>3.9576069999999999</v>
      </c>
      <c r="E6" s="4"/>
      <c r="F6" s="4"/>
      <c r="G6" s="4"/>
      <c r="H6" s="4"/>
      <c r="I6" s="4"/>
      <c r="J6" s="4"/>
      <c r="K6" s="4"/>
      <c r="L6" s="4"/>
      <c r="M6" s="4"/>
      <c r="N6" s="4"/>
      <c r="O6" s="4"/>
      <c r="P6" s="4"/>
      <c r="Q6" s="4"/>
      <c r="R6" s="4"/>
      <c r="S6" s="4"/>
      <c r="T6" s="4"/>
      <c r="U6" s="4"/>
      <c r="V6" s="4"/>
      <c r="W6" s="4"/>
      <c r="X6" s="4"/>
      <c r="Y6" s="4"/>
      <c r="Z6" s="4"/>
    </row>
    <row r="7" spans="2:26">
      <c r="B7" s="10">
        <v>40422</v>
      </c>
      <c r="C7" s="11">
        <v>20.652000000000001</v>
      </c>
      <c r="D7" s="11">
        <v>3.9055300000000002</v>
      </c>
      <c r="E7" s="4"/>
      <c r="F7" s="4"/>
      <c r="G7" s="4"/>
      <c r="H7" s="4"/>
      <c r="I7" s="4"/>
      <c r="J7" s="4"/>
      <c r="K7" s="4"/>
      <c r="L7" s="4"/>
      <c r="M7" s="4"/>
      <c r="N7" s="4"/>
      <c r="O7" s="4"/>
      <c r="P7" s="4"/>
      <c r="Q7" s="4"/>
      <c r="R7" s="4"/>
      <c r="S7" s="4"/>
      <c r="T7" s="4"/>
      <c r="U7" s="4"/>
      <c r="V7" s="4"/>
      <c r="W7" s="4"/>
      <c r="X7" s="4"/>
      <c r="Y7" s="4"/>
      <c r="Z7" s="4"/>
    </row>
    <row r="8" spans="2:26">
      <c r="B8" s="10">
        <v>40513</v>
      </c>
      <c r="C8" s="11">
        <v>20.428999999999998</v>
      </c>
      <c r="D8" s="11">
        <v>3.9021240000000001</v>
      </c>
      <c r="E8" s="4"/>
      <c r="F8" s="4"/>
      <c r="G8" s="4"/>
      <c r="H8" s="4"/>
      <c r="I8" s="4"/>
      <c r="J8" s="4"/>
      <c r="K8" s="4"/>
      <c r="L8" s="4"/>
      <c r="M8" s="4"/>
      <c r="N8" s="4"/>
      <c r="O8" s="4"/>
      <c r="P8" s="4"/>
      <c r="Q8" s="4"/>
      <c r="R8" s="4"/>
      <c r="S8" s="4"/>
      <c r="T8" s="4"/>
      <c r="U8" s="4"/>
      <c r="V8" s="4"/>
      <c r="W8" s="4"/>
      <c r="X8" s="4"/>
      <c r="Y8" s="4"/>
      <c r="Z8" s="4"/>
    </row>
    <row r="9" spans="2:26">
      <c r="B9" s="10">
        <v>40603</v>
      </c>
      <c r="C9" s="11">
        <v>19.872</v>
      </c>
      <c r="D9" s="11">
        <v>3.7385380000000001</v>
      </c>
      <c r="E9" s="4"/>
      <c r="F9" s="4"/>
      <c r="G9" s="4"/>
      <c r="H9" s="4"/>
      <c r="I9" s="4"/>
      <c r="J9" s="4"/>
      <c r="K9" s="4"/>
      <c r="L9" s="4"/>
      <c r="M9" s="4"/>
      <c r="N9" s="4"/>
      <c r="O9" s="4"/>
      <c r="P9" s="4"/>
      <c r="Q9" s="4"/>
      <c r="R9" s="4"/>
      <c r="S9" s="4"/>
      <c r="T9" s="4"/>
      <c r="U9" s="4"/>
      <c r="V9" s="4"/>
      <c r="W9" s="4"/>
      <c r="X9" s="4"/>
      <c r="Y9" s="4"/>
      <c r="Z9" s="4"/>
    </row>
    <row r="10" spans="2:26">
      <c r="B10" s="10">
        <v>40695</v>
      </c>
      <c r="C10" s="11">
        <v>19.064</v>
      </c>
      <c r="D10" s="11">
        <v>3.4285890000000001</v>
      </c>
      <c r="E10" s="4"/>
      <c r="F10" s="4"/>
      <c r="G10" s="4"/>
      <c r="H10" s="4"/>
      <c r="I10" s="4"/>
      <c r="J10" s="4"/>
      <c r="K10" s="4"/>
      <c r="L10" s="4"/>
      <c r="M10" s="4"/>
      <c r="N10" s="4"/>
      <c r="O10" s="4"/>
      <c r="P10" s="4"/>
      <c r="Q10" s="4"/>
      <c r="R10" s="4"/>
      <c r="S10" s="4"/>
      <c r="T10" s="4"/>
      <c r="U10" s="4"/>
      <c r="V10" s="4"/>
      <c r="W10" s="4"/>
      <c r="X10" s="4"/>
      <c r="Y10" s="4"/>
      <c r="Z10" s="4"/>
    </row>
    <row r="11" spans="2:26">
      <c r="B11" s="10">
        <v>40787</v>
      </c>
      <c r="C11" s="11">
        <v>18.678999999999998</v>
      </c>
      <c r="D11" s="11">
        <v>3.2678780000000001</v>
      </c>
      <c r="E11" s="4"/>
      <c r="F11" s="4"/>
      <c r="G11" s="4"/>
      <c r="H11" s="4"/>
      <c r="I11" s="4"/>
      <c r="J11" s="4"/>
      <c r="K11" s="4"/>
      <c r="L11" s="4"/>
      <c r="M11" s="4"/>
      <c r="N11" s="4"/>
      <c r="O11" s="4"/>
      <c r="P11" s="4"/>
      <c r="Q11" s="4"/>
      <c r="R11" s="4"/>
      <c r="S11" s="4"/>
      <c r="T11" s="4"/>
      <c r="U11" s="4"/>
      <c r="V11" s="4"/>
      <c r="W11" s="4"/>
      <c r="X11" s="4"/>
      <c r="Y11" s="4"/>
      <c r="Z11" s="4"/>
    </row>
    <row r="12" spans="2:26">
      <c r="B12" s="10">
        <v>40878</v>
      </c>
      <c r="C12" s="11">
        <v>18.178999999999998</v>
      </c>
      <c r="D12" s="11">
        <v>3.2086589999999999</v>
      </c>
      <c r="E12" s="4"/>
      <c r="F12" s="4"/>
      <c r="G12" s="4"/>
      <c r="H12" s="4"/>
      <c r="I12" s="4"/>
      <c r="J12" s="4"/>
      <c r="K12" s="4"/>
      <c r="L12" s="4"/>
      <c r="M12" s="4"/>
      <c r="N12" s="4"/>
      <c r="O12" s="4"/>
      <c r="P12" s="4"/>
      <c r="Q12" s="4"/>
      <c r="R12" s="4"/>
      <c r="S12" s="4"/>
      <c r="T12" s="4"/>
      <c r="U12" s="4"/>
      <c r="V12" s="4"/>
      <c r="W12" s="4"/>
      <c r="X12" s="4"/>
      <c r="Y12" s="4"/>
      <c r="Z12" s="4"/>
    </row>
    <row r="13" spans="2:26">
      <c r="B13" s="10">
        <v>40969</v>
      </c>
      <c r="C13" s="11">
        <v>17.885000000000002</v>
      </c>
      <c r="D13" s="11">
        <v>3.1334089999999999</v>
      </c>
      <c r="E13" s="4"/>
      <c r="F13" s="4"/>
      <c r="G13" s="4"/>
      <c r="H13" s="4"/>
      <c r="I13" s="4"/>
      <c r="J13" s="4"/>
      <c r="K13" s="4"/>
      <c r="L13" s="4"/>
      <c r="M13" s="4"/>
      <c r="N13" s="4"/>
      <c r="O13" s="4"/>
      <c r="P13" s="4"/>
      <c r="Q13" s="4"/>
      <c r="R13" s="4"/>
      <c r="S13" s="4"/>
      <c r="T13" s="4"/>
      <c r="U13" s="4"/>
      <c r="V13" s="4"/>
      <c r="W13" s="4"/>
      <c r="X13" s="4"/>
      <c r="Y13" s="4"/>
      <c r="Z13" s="4"/>
    </row>
    <row r="14" spans="2:26">
      <c r="B14" s="10">
        <v>41061</v>
      </c>
      <c r="C14" s="11">
        <v>17.346</v>
      </c>
      <c r="D14" s="11">
        <v>2.8792770000000001</v>
      </c>
      <c r="E14" s="4"/>
      <c r="F14" s="4"/>
      <c r="G14" s="4"/>
      <c r="H14" s="4"/>
      <c r="I14" s="4"/>
      <c r="J14" s="4"/>
      <c r="K14" s="4"/>
      <c r="L14" s="4"/>
      <c r="M14" s="4"/>
      <c r="N14" s="4"/>
      <c r="O14" s="4"/>
      <c r="P14" s="4"/>
      <c r="Q14" s="4"/>
      <c r="R14" s="4"/>
      <c r="S14" s="4"/>
      <c r="T14" s="4"/>
      <c r="U14" s="4"/>
      <c r="V14" s="4"/>
      <c r="W14" s="4"/>
      <c r="X14" s="4"/>
      <c r="Y14" s="4"/>
      <c r="Z14" s="4"/>
    </row>
    <row r="15" spans="2:26">
      <c r="B15" s="10">
        <v>41153</v>
      </c>
      <c r="C15" s="11">
        <v>17.09</v>
      </c>
      <c r="D15" s="11">
        <v>2.7994650000000001</v>
      </c>
      <c r="E15" s="4"/>
      <c r="F15" s="4"/>
      <c r="G15" s="4"/>
      <c r="H15" s="4"/>
      <c r="I15" s="4"/>
      <c r="J15" s="4"/>
      <c r="K15" s="4"/>
      <c r="L15" s="4"/>
      <c r="M15" s="4"/>
      <c r="N15" s="4"/>
      <c r="O15" s="4"/>
      <c r="P15" s="4"/>
      <c r="Q15" s="4"/>
      <c r="R15" s="4"/>
      <c r="S15" s="4"/>
      <c r="T15" s="4"/>
      <c r="U15" s="4"/>
      <c r="V15" s="4"/>
      <c r="W15" s="4"/>
      <c r="X15" s="4"/>
      <c r="Y15" s="4"/>
      <c r="Z15" s="4"/>
    </row>
    <row r="16" spans="2:26">
      <c r="B16" s="10">
        <v>41244</v>
      </c>
      <c r="C16" s="11">
        <v>17.059999999999999</v>
      </c>
      <c r="D16" s="11">
        <v>2.7549959999999998</v>
      </c>
      <c r="E16" s="4"/>
      <c r="F16" s="4"/>
      <c r="G16" s="4"/>
      <c r="H16" s="4"/>
      <c r="I16" s="4"/>
      <c r="J16" s="4"/>
      <c r="K16" s="4"/>
      <c r="L16" s="4"/>
      <c r="M16" s="4"/>
      <c r="N16" s="4"/>
      <c r="O16" s="4"/>
      <c r="P16" s="4"/>
      <c r="Q16" s="4"/>
      <c r="R16" s="4"/>
      <c r="S16" s="4"/>
      <c r="T16" s="4"/>
      <c r="U16" s="4"/>
      <c r="V16" s="4"/>
      <c r="W16" s="4"/>
      <c r="X16" s="4"/>
      <c r="Y16" s="4"/>
      <c r="Z16" s="4"/>
    </row>
    <row r="17" spans="2:26">
      <c r="B17" s="10">
        <v>41334</v>
      </c>
      <c r="C17" s="11">
        <v>17.149000000000001</v>
      </c>
      <c r="D17" s="11">
        <v>2.842533</v>
      </c>
      <c r="E17" s="4"/>
      <c r="F17" s="4"/>
      <c r="G17" s="4"/>
      <c r="H17" s="4"/>
      <c r="I17" s="4"/>
      <c r="J17" s="4"/>
      <c r="K17" s="4"/>
      <c r="L17" s="4"/>
      <c r="M17" s="4"/>
      <c r="N17" s="4"/>
      <c r="O17" s="4"/>
      <c r="P17" s="4"/>
      <c r="Q17" s="4"/>
      <c r="R17" s="4"/>
      <c r="S17" s="4"/>
      <c r="T17" s="4"/>
      <c r="U17" s="4"/>
      <c r="V17" s="4"/>
      <c r="W17" s="4"/>
      <c r="X17" s="4"/>
      <c r="Y17" s="4"/>
      <c r="Z17" s="4"/>
    </row>
    <row r="18" spans="2:26">
      <c r="B18" s="10">
        <v>41426</v>
      </c>
      <c r="C18" s="11">
        <v>17.541</v>
      </c>
      <c r="D18" s="11">
        <v>2.7743950000000002</v>
      </c>
      <c r="E18" s="4"/>
      <c r="F18" s="4"/>
      <c r="G18" s="4"/>
      <c r="H18" s="4"/>
      <c r="I18" s="4"/>
      <c r="J18" s="4"/>
      <c r="K18" s="4"/>
      <c r="L18" s="4"/>
      <c r="M18" s="4"/>
      <c r="N18" s="4"/>
      <c r="O18" s="4"/>
      <c r="P18" s="4"/>
      <c r="Q18" s="4"/>
      <c r="R18" s="4"/>
      <c r="S18" s="4"/>
      <c r="T18" s="4"/>
      <c r="U18" s="4"/>
      <c r="V18" s="4"/>
      <c r="W18" s="4"/>
      <c r="X18" s="4"/>
      <c r="Y18" s="4"/>
      <c r="Z18" s="4"/>
    </row>
    <row r="19" spans="2:26">
      <c r="B19" s="10">
        <v>41518</v>
      </c>
      <c r="C19" s="11">
        <v>17.390999999999998</v>
      </c>
      <c r="D19" s="11">
        <v>3.2744179999999998</v>
      </c>
      <c r="E19" s="4"/>
      <c r="F19" s="4"/>
      <c r="G19" s="4"/>
      <c r="H19" s="4"/>
      <c r="I19" s="4"/>
      <c r="J19" s="4"/>
      <c r="K19" s="4"/>
      <c r="L19" s="4"/>
      <c r="M19" s="4"/>
      <c r="N19" s="4"/>
      <c r="O19" s="4"/>
      <c r="P19" s="4"/>
      <c r="Q19" s="4"/>
      <c r="R19" s="4"/>
      <c r="S19" s="4"/>
      <c r="T19" s="4"/>
      <c r="U19" s="4"/>
      <c r="V19" s="4"/>
      <c r="W19" s="4"/>
      <c r="X19" s="4"/>
      <c r="Y19" s="4"/>
      <c r="Z19" s="4"/>
    </row>
    <row r="20" spans="2:26">
      <c r="B20" s="10">
        <v>41609</v>
      </c>
      <c r="C20" s="11">
        <v>16.995000000000001</v>
      </c>
      <c r="D20" s="11">
        <v>3.4613320000000001</v>
      </c>
      <c r="E20" s="4"/>
      <c r="F20" s="4"/>
      <c r="G20" s="4"/>
      <c r="H20" s="4"/>
      <c r="I20" s="4"/>
      <c r="J20" s="4"/>
      <c r="K20" s="4"/>
      <c r="L20" s="4"/>
      <c r="M20" s="4"/>
      <c r="N20" s="4"/>
      <c r="O20" s="4"/>
      <c r="P20" s="4"/>
      <c r="Q20" s="4"/>
      <c r="R20" s="4"/>
      <c r="S20" s="4"/>
      <c r="T20" s="4"/>
      <c r="U20" s="4"/>
      <c r="V20" s="4"/>
      <c r="W20" s="4"/>
      <c r="X20" s="4"/>
      <c r="Y20" s="4"/>
      <c r="Z20" s="4"/>
    </row>
    <row r="21" spans="2:26">
      <c r="B21" s="10">
        <v>41699</v>
      </c>
      <c r="C21" s="11">
        <v>17.016999999999999</v>
      </c>
      <c r="D21" s="11">
        <v>3.5352169999999998</v>
      </c>
      <c r="E21" s="4"/>
      <c r="F21" s="4"/>
      <c r="G21" s="4"/>
      <c r="H21" s="4"/>
      <c r="I21" s="4"/>
      <c r="J21" s="4"/>
      <c r="K21" s="4"/>
      <c r="L21" s="4"/>
      <c r="M21" s="4"/>
      <c r="N21" s="4"/>
      <c r="O21" s="4"/>
      <c r="P21" s="4"/>
      <c r="Q21" s="4"/>
      <c r="R21" s="4"/>
      <c r="S21" s="4"/>
      <c r="T21" s="4"/>
      <c r="U21" s="4"/>
      <c r="V21" s="4"/>
      <c r="W21" s="4"/>
      <c r="X21" s="4"/>
      <c r="Y21" s="4"/>
      <c r="Z21" s="4"/>
    </row>
    <row r="22" spans="2:26">
      <c r="B22" s="10">
        <v>41791</v>
      </c>
      <c r="C22" s="11">
        <v>17.36</v>
      </c>
      <c r="D22" s="11">
        <v>3.7433640000000001</v>
      </c>
      <c r="E22" s="4"/>
      <c r="F22" s="4"/>
      <c r="G22" s="4"/>
      <c r="H22" s="4"/>
      <c r="I22" s="4"/>
      <c r="J22" s="4"/>
      <c r="K22" s="4"/>
      <c r="L22" s="4"/>
      <c r="M22" s="4"/>
      <c r="N22" s="4"/>
      <c r="O22" s="4"/>
      <c r="P22" s="4"/>
      <c r="Q22" s="4"/>
      <c r="R22" s="4"/>
      <c r="S22" s="4"/>
      <c r="T22" s="4"/>
      <c r="U22" s="4"/>
      <c r="V22" s="4"/>
      <c r="W22" s="4"/>
      <c r="X22" s="4"/>
      <c r="Y22" s="4"/>
      <c r="Z22" s="4"/>
    </row>
    <row r="23" spans="2:26">
      <c r="B23" s="10">
        <v>41883</v>
      </c>
      <c r="C23" s="11">
        <v>17.992000000000001</v>
      </c>
      <c r="D23" s="11">
        <v>3.8572410000000001</v>
      </c>
      <c r="E23" s="4"/>
      <c r="F23" s="4"/>
      <c r="G23" s="4"/>
      <c r="H23" s="4"/>
      <c r="I23" s="4"/>
      <c r="J23" s="4"/>
      <c r="K23" s="4"/>
      <c r="L23" s="4"/>
      <c r="M23" s="4"/>
      <c r="N23" s="4"/>
      <c r="O23" s="4"/>
      <c r="P23" s="4"/>
      <c r="Q23" s="4"/>
      <c r="R23" s="4"/>
      <c r="S23" s="4"/>
      <c r="T23" s="4"/>
      <c r="U23" s="4"/>
      <c r="V23" s="4"/>
      <c r="W23" s="4"/>
      <c r="X23" s="4"/>
      <c r="Y23" s="4"/>
      <c r="Z23" s="4"/>
    </row>
    <row r="24" spans="2:26">
      <c r="B24" s="10">
        <v>41974</v>
      </c>
      <c r="C24" s="11">
        <v>18.474</v>
      </c>
      <c r="D24" s="11">
        <v>3.754642</v>
      </c>
      <c r="E24" s="4"/>
      <c r="F24" s="4"/>
      <c r="G24" s="4"/>
      <c r="H24" s="4"/>
      <c r="I24" s="4"/>
      <c r="J24" s="4"/>
      <c r="K24" s="4"/>
      <c r="L24" s="4"/>
      <c r="M24" s="4"/>
      <c r="N24" s="4"/>
      <c r="O24" s="4"/>
      <c r="P24" s="4"/>
      <c r="Q24" s="4"/>
      <c r="R24" s="4"/>
      <c r="S24" s="4"/>
      <c r="T24" s="4"/>
      <c r="U24" s="4"/>
      <c r="V24" s="4"/>
      <c r="W24" s="4"/>
      <c r="X24" s="4"/>
      <c r="Y24" s="4"/>
      <c r="Z24" s="4"/>
    </row>
    <row r="25" spans="2:26">
      <c r="B25" s="10">
        <v>42064</v>
      </c>
      <c r="C25" s="11">
        <v>18.847000000000001</v>
      </c>
      <c r="D25" s="11">
        <v>3.4594420000000001</v>
      </c>
      <c r="E25" s="4"/>
      <c r="F25" s="4"/>
      <c r="G25" s="4"/>
      <c r="H25" s="4"/>
      <c r="I25" s="4"/>
      <c r="J25" s="4"/>
      <c r="K25" s="4"/>
      <c r="L25" s="4"/>
      <c r="M25" s="4"/>
      <c r="N25" s="4"/>
      <c r="O25" s="4"/>
      <c r="P25" s="4"/>
      <c r="Q25" s="4"/>
      <c r="R25" s="4"/>
      <c r="S25" s="4"/>
      <c r="T25" s="4"/>
      <c r="U25" s="4"/>
      <c r="V25" s="4"/>
      <c r="W25" s="4"/>
      <c r="X25" s="4"/>
      <c r="Y25" s="4"/>
      <c r="Z25" s="4"/>
    </row>
    <row r="26" spans="2:26">
      <c r="B26" s="10">
        <v>42156</v>
      </c>
      <c r="C26" s="11">
        <v>18.738</v>
      </c>
      <c r="D26" s="11">
        <v>3.3331750000000002</v>
      </c>
      <c r="E26" s="4"/>
      <c r="F26" s="4"/>
      <c r="G26" s="4"/>
      <c r="H26" s="4"/>
      <c r="I26" s="4"/>
      <c r="J26" s="4"/>
      <c r="K26" s="4"/>
      <c r="L26" s="4"/>
      <c r="M26" s="4"/>
      <c r="N26" s="4"/>
      <c r="O26" s="4"/>
      <c r="P26" s="4"/>
      <c r="Q26" s="4"/>
      <c r="R26" s="4"/>
      <c r="S26" s="4"/>
      <c r="T26" s="4"/>
      <c r="U26" s="4"/>
      <c r="V26" s="4"/>
      <c r="W26" s="4"/>
      <c r="X26" s="4"/>
      <c r="Y26" s="4"/>
      <c r="Z26" s="4"/>
    </row>
    <row r="27" spans="2:26">
      <c r="B27" s="10">
        <v>42248</v>
      </c>
      <c r="C27" s="11">
        <v>18.087</v>
      </c>
      <c r="D27" s="11">
        <v>2.8635579999999998</v>
      </c>
      <c r="E27" s="4"/>
      <c r="F27" s="4"/>
      <c r="G27" s="4"/>
      <c r="H27" s="4"/>
      <c r="I27" s="4"/>
      <c r="J27" s="4"/>
      <c r="K27" s="4"/>
      <c r="L27" s="4"/>
      <c r="M27" s="4"/>
      <c r="N27" s="4"/>
      <c r="O27" s="4"/>
      <c r="P27" s="4"/>
      <c r="Q27" s="4"/>
      <c r="R27" s="4"/>
      <c r="S27" s="4"/>
      <c r="T27" s="4"/>
      <c r="U27" s="4"/>
      <c r="V27" s="4"/>
      <c r="W27" s="4"/>
      <c r="X27" s="4"/>
      <c r="Y27" s="4"/>
      <c r="Z27" s="4"/>
    </row>
    <row r="28" spans="2:26">
      <c r="B28" s="10">
        <v>42339</v>
      </c>
      <c r="C28" s="11">
        <v>17.527000000000001</v>
      </c>
      <c r="D28" s="11">
        <v>2.8603170000000002</v>
      </c>
      <c r="E28" s="4"/>
      <c r="F28" s="4"/>
      <c r="G28" s="4"/>
      <c r="H28" s="4"/>
      <c r="I28" s="4"/>
      <c r="J28" s="4"/>
      <c r="K28" s="4"/>
      <c r="L28" s="4"/>
      <c r="M28" s="4"/>
      <c r="N28" s="4"/>
      <c r="O28" s="4"/>
      <c r="P28" s="4"/>
      <c r="Q28" s="4"/>
      <c r="R28" s="4"/>
      <c r="S28" s="4"/>
      <c r="T28" s="4"/>
      <c r="U28" s="4"/>
      <c r="V28" s="4"/>
      <c r="W28" s="4"/>
      <c r="X28" s="4"/>
      <c r="Y28" s="4"/>
      <c r="Z28" s="4"/>
    </row>
    <row r="29" spans="2:26">
      <c r="B29" s="10">
        <v>42430</v>
      </c>
      <c r="C29" s="11">
        <v>16.882000000000001</v>
      </c>
      <c r="D29" s="11">
        <v>2.5954920000000001</v>
      </c>
      <c r="E29" s="4"/>
      <c r="F29" s="4"/>
      <c r="G29" s="4"/>
      <c r="H29" s="4"/>
      <c r="I29" s="4"/>
      <c r="J29" s="4"/>
      <c r="K29" s="4"/>
      <c r="L29" s="4"/>
      <c r="M29" s="4"/>
      <c r="N29" s="4"/>
      <c r="O29" s="4"/>
      <c r="P29" s="4"/>
      <c r="Q29" s="4"/>
      <c r="R29" s="4"/>
      <c r="S29" s="4"/>
      <c r="T29" s="4"/>
      <c r="U29" s="4"/>
      <c r="V29" s="4"/>
      <c r="W29" s="4"/>
      <c r="X29" s="4"/>
      <c r="Y29" s="4"/>
      <c r="Z29" s="4"/>
    </row>
    <row r="30" spans="2:26">
      <c r="B30" s="10">
        <v>42522</v>
      </c>
      <c r="C30" s="11">
        <v>16.460999999999999</v>
      </c>
      <c r="D30" s="11">
        <v>2.2722699999999998</v>
      </c>
      <c r="E30" s="4"/>
      <c r="F30" s="4"/>
      <c r="G30" s="4"/>
      <c r="H30" s="4"/>
      <c r="I30" s="4"/>
      <c r="J30" s="4"/>
      <c r="K30" s="4"/>
      <c r="L30" s="4"/>
      <c r="M30" s="4"/>
      <c r="N30" s="4"/>
      <c r="O30" s="4"/>
      <c r="P30" s="4"/>
      <c r="Q30" s="4"/>
      <c r="R30" s="4"/>
      <c r="S30" s="4"/>
      <c r="T30" s="4"/>
      <c r="U30" s="4"/>
      <c r="V30" s="4"/>
      <c r="W30" s="4"/>
      <c r="X30" s="4"/>
      <c r="Y30" s="4"/>
      <c r="Z30" s="4"/>
    </row>
    <row r="31" spans="2:26">
      <c r="B31" s="10">
        <v>42614</v>
      </c>
      <c r="C31" s="11">
        <v>16.132999999999999</v>
      </c>
      <c r="D31" s="11">
        <v>2.0966119999999999</v>
      </c>
      <c r="E31" s="4"/>
      <c r="F31" s="4"/>
      <c r="G31" s="4"/>
      <c r="H31" s="4"/>
      <c r="I31" s="4"/>
      <c r="J31" s="4"/>
      <c r="K31" s="4"/>
      <c r="L31" s="4"/>
      <c r="M31" s="4"/>
      <c r="N31" s="4"/>
      <c r="O31" s="4"/>
      <c r="P31" s="4"/>
      <c r="Q31" s="4"/>
      <c r="R31" s="4"/>
      <c r="S31" s="4"/>
      <c r="T31" s="4"/>
      <c r="U31" s="4"/>
      <c r="V31" s="4"/>
      <c r="W31" s="4"/>
      <c r="X31" s="4"/>
      <c r="Y31" s="4"/>
      <c r="Z31" s="4"/>
    </row>
    <row r="32" spans="2:26">
      <c r="B32" s="10">
        <v>42705</v>
      </c>
      <c r="C32" s="11">
        <v>15.756</v>
      </c>
      <c r="D32" s="11">
        <v>2.2247949999999999</v>
      </c>
      <c r="E32" s="4"/>
      <c r="F32" s="4"/>
      <c r="G32" s="4"/>
      <c r="H32" s="4"/>
      <c r="I32" s="4"/>
      <c r="J32" s="4"/>
      <c r="K32" s="4"/>
      <c r="L32" s="4"/>
      <c r="M32" s="4"/>
      <c r="N32" s="4"/>
      <c r="O32" s="4"/>
      <c r="P32" s="4"/>
      <c r="Q32" s="4"/>
      <c r="R32" s="4"/>
      <c r="S32" s="4"/>
      <c r="T32" s="4"/>
      <c r="U32" s="4"/>
      <c r="V32" s="4"/>
      <c r="W32" s="4"/>
      <c r="X32" s="4"/>
      <c r="Y32" s="4"/>
      <c r="Z32" s="4"/>
    </row>
    <row r="33" spans="2:26">
      <c r="B33" s="10">
        <v>42795</v>
      </c>
      <c r="C33" s="11">
        <v>15.234</v>
      </c>
      <c r="D33" s="11">
        <v>2.2946490000000002</v>
      </c>
      <c r="E33" s="4"/>
      <c r="F33" s="4"/>
      <c r="G33" s="4"/>
      <c r="H33" s="4"/>
      <c r="I33" s="4"/>
      <c r="J33" s="4"/>
      <c r="K33" s="4"/>
      <c r="L33" s="4"/>
      <c r="M33" s="4"/>
      <c r="N33" s="4"/>
      <c r="O33" s="4"/>
      <c r="P33" s="4"/>
      <c r="Q33" s="4"/>
      <c r="R33" s="4"/>
      <c r="S33" s="4"/>
      <c r="T33" s="4"/>
      <c r="U33" s="4"/>
      <c r="V33" s="4"/>
      <c r="W33" s="4"/>
      <c r="X33" s="4"/>
      <c r="Y33" s="4"/>
      <c r="Z33" s="4"/>
    </row>
    <row r="34" spans="2:26">
      <c r="B34" s="10">
        <v>42887</v>
      </c>
      <c r="C34" s="11">
        <v>15.225</v>
      </c>
      <c r="D34" s="11">
        <v>2.1945389999999998</v>
      </c>
      <c r="E34" s="4"/>
      <c r="F34" s="4"/>
      <c r="G34" s="4"/>
      <c r="H34" s="4"/>
      <c r="I34" s="4"/>
      <c r="J34" s="4"/>
      <c r="K34" s="4"/>
      <c r="L34" s="4"/>
      <c r="M34" s="4"/>
      <c r="N34" s="4"/>
      <c r="O34" s="4"/>
      <c r="P34" s="4"/>
      <c r="Q34" s="4"/>
      <c r="R34" s="4"/>
      <c r="S34" s="4"/>
      <c r="T34" s="4"/>
      <c r="U34" s="4"/>
      <c r="V34" s="4"/>
      <c r="W34" s="4"/>
      <c r="X34" s="4"/>
      <c r="Y34" s="4"/>
      <c r="Z34" s="4"/>
    </row>
    <row r="35" spans="2:26">
      <c r="B35" s="10">
        <v>42979</v>
      </c>
      <c r="C35" s="11">
        <v>15.074</v>
      </c>
      <c r="D35" s="11">
        <v>2.2436470000000002</v>
      </c>
      <c r="E35" s="4"/>
      <c r="F35" s="4"/>
      <c r="G35" s="4"/>
      <c r="H35" s="4"/>
      <c r="I35" s="4"/>
      <c r="J35" s="4"/>
      <c r="K35" s="4"/>
      <c r="L35" s="4"/>
      <c r="M35" s="4"/>
      <c r="N35" s="4"/>
      <c r="O35" s="4"/>
      <c r="P35" s="4"/>
      <c r="Q35" s="4"/>
      <c r="R35" s="4"/>
      <c r="S35" s="4"/>
      <c r="T35" s="4"/>
      <c r="U35" s="4"/>
      <c r="V35" s="4"/>
      <c r="W35" s="4"/>
      <c r="X35" s="4"/>
      <c r="Y35" s="4"/>
      <c r="Z35" s="4"/>
    </row>
    <row r="36" spans="2:26">
      <c r="B36" s="10">
        <v>43070</v>
      </c>
      <c r="C36" s="11">
        <v>14.961</v>
      </c>
      <c r="D36" s="11">
        <v>2.1688809999999998</v>
      </c>
      <c r="E36" s="4"/>
      <c r="F36" s="4"/>
      <c r="G36" s="4"/>
      <c r="H36" s="4"/>
      <c r="I36" s="4"/>
      <c r="J36" s="4"/>
      <c r="K36" s="4"/>
      <c r="L36" s="4"/>
      <c r="M36" s="4"/>
      <c r="N36" s="4"/>
      <c r="O36" s="4"/>
      <c r="P36" s="4"/>
      <c r="Q36" s="4"/>
      <c r="R36" s="4"/>
      <c r="S36" s="4"/>
      <c r="T36" s="4"/>
      <c r="U36" s="4"/>
      <c r="V36" s="4"/>
      <c r="W36" s="4"/>
      <c r="X36" s="4"/>
      <c r="Y36" s="4"/>
      <c r="Z36" s="4"/>
    </row>
    <row r="37" spans="2:26">
      <c r="B37" s="10">
        <v>43160</v>
      </c>
      <c r="C37" s="11">
        <v>14.946999999999999</v>
      </c>
      <c r="D37" s="11">
        <v>2.1549619999999998</v>
      </c>
      <c r="E37" s="4"/>
      <c r="F37" s="4"/>
      <c r="G37" s="4"/>
      <c r="H37" s="4"/>
      <c r="I37" s="4"/>
      <c r="J37" s="4"/>
      <c r="K37" s="4"/>
      <c r="L37" s="4"/>
      <c r="M37" s="4"/>
      <c r="N37" s="4"/>
      <c r="O37" s="4"/>
      <c r="P37" s="4"/>
      <c r="Q37" s="4"/>
      <c r="R37" s="4"/>
      <c r="S37" s="4"/>
      <c r="T37" s="4"/>
      <c r="U37" s="4"/>
      <c r="V37" s="4"/>
      <c r="W37" s="4"/>
      <c r="X37" s="4"/>
      <c r="Y37" s="4"/>
      <c r="Z37" s="4"/>
    </row>
    <row r="38" spans="2:26">
      <c r="B38" s="10">
        <v>43252</v>
      </c>
      <c r="C38" s="11">
        <v>14.798</v>
      </c>
      <c r="D38" s="11">
        <v>2.1706660000000002</v>
      </c>
      <c r="E38" s="4"/>
      <c r="F38" s="4"/>
      <c r="G38" s="4"/>
      <c r="H38" s="4"/>
      <c r="I38" s="4"/>
      <c r="J38" s="4"/>
      <c r="K38" s="4"/>
      <c r="L38" s="4"/>
      <c r="M38" s="4"/>
      <c r="N38" s="4"/>
      <c r="O38" s="4"/>
      <c r="P38" s="4"/>
      <c r="Q38" s="4"/>
      <c r="R38" s="4"/>
      <c r="S38" s="4"/>
      <c r="T38" s="4"/>
      <c r="U38" s="4"/>
      <c r="V38" s="4"/>
      <c r="W38" s="4"/>
      <c r="X38" s="4"/>
      <c r="Y38" s="4"/>
      <c r="Z38" s="4"/>
    </row>
    <row r="39" spans="2:26">
      <c r="B39" s="10">
        <v>43344</v>
      </c>
      <c r="C39" s="11">
        <v>14.654999999999999</v>
      </c>
      <c r="D39" s="11">
        <v>1.9724489999999999</v>
      </c>
      <c r="E39" s="4"/>
      <c r="F39" s="4"/>
      <c r="G39" s="4"/>
      <c r="H39" s="4"/>
      <c r="I39" s="4"/>
      <c r="J39" s="4"/>
      <c r="K39" s="4"/>
      <c r="L39" s="4"/>
      <c r="M39" s="4"/>
      <c r="N39" s="4"/>
      <c r="O39" s="4"/>
      <c r="P39" s="4"/>
      <c r="Q39" s="4"/>
      <c r="R39" s="4"/>
      <c r="S39" s="4"/>
      <c r="T39" s="4"/>
      <c r="U39" s="4"/>
      <c r="V39" s="4"/>
      <c r="W39" s="4"/>
      <c r="X39" s="4"/>
      <c r="Y39" s="4"/>
      <c r="Z39" s="4"/>
    </row>
    <row r="40" spans="2:26">
      <c r="B40" s="10">
        <v>43435</v>
      </c>
      <c r="C40" s="11">
        <v>14.542999999999999</v>
      </c>
      <c r="D40" s="11">
        <v>1.9781899999999999</v>
      </c>
      <c r="E40" s="4"/>
      <c r="F40" s="4"/>
      <c r="G40" s="4"/>
      <c r="H40" s="4"/>
      <c r="I40" s="4"/>
      <c r="J40" s="4"/>
      <c r="K40" s="4"/>
      <c r="L40" s="4"/>
      <c r="M40" s="4"/>
      <c r="N40" s="4"/>
      <c r="O40" s="4"/>
      <c r="P40" s="4"/>
      <c r="Q40" s="4"/>
      <c r="R40" s="4"/>
      <c r="S40" s="4"/>
      <c r="T40" s="4"/>
      <c r="U40" s="4"/>
      <c r="V40" s="4"/>
      <c r="W40" s="4"/>
      <c r="X40" s="4"/>
      <c r="Y40" s="4"/>
      <c r="Z40" s="4"/>
    </row>
    <row r="41" spans="2:26">
      <c r="B41" s="10">
        <v>43525</v>
      </c>
      <c r="C41" s="11">
        <v>14.371</v>
      </c>
      <c r="D41" s="11">
        <v>1.798559</v>
      </c>
      <c r="E41" s="4"/>
      <c r="F41" s="4"/>
      <c r="G41" s="4"/>
      <c r="H41" s="4"/>
      <c r="I41" s="4"/>
      <c r="J41" s="4"/>
      <c r="K41" s="4"/>
      <c r="L41" s="4"/>
      <c r="M41" s="4"/>
      <c r="N41" s="4"/>
      <c r="O41" s="4"/>
      <c r="P41" s="4"/>
      <c r="Q41" s="4"/>
      <c r="R41" s="4"/>
      <c r="S41" s="4"/>
      <c r="T41" s="4"/>
      <c r="U41" s="4"/>
      <c r="V41" s="4"/>
      <c r="W41" s="4"/>
      <c r="X41" s="4"/>
      <c r="Y41" s="4"/>
      <c r="Z41" s="4"/>
    </row>
    <row r="42" spans="2:26">
      <c r="B42" s="10">
        <v>43617</v>
      </c>
      <c r="C42" s="11">
        <v>14.108000000000001</v>
      </c>
      <c r="D42" s="11">
        <v>1.585812</v>
      </c>
      <c r="E42" s="4"/>
      <c r="F42" s="4"/>
      <c r="G42" s="4"/>
      <c r="H42" s="4"/>
      <c r="I42" s="4"/>
      <c r="J42" s="4"/>
      <c r="K42" s="4"/>
      <c r="L42" s="4"/>
      <c r="M42" s="4"/>
      <c r="N42" s="4"/>
      <c r="O42" s="4"/>
      <c r="P42" s="4"/>
      <c r="Q42" s="4"/>
      <c r="R42" s="4"/>
      <c r="S42" s="4"/>
      <c r="T42" s="4"/>
      <c r="U42" s="4"/>
      <c r="V42" s="4"/>
      <c r="W42" s="4"/>
      <c r="X42" s="4"/>
      <c r="Y42" s="4"/>
      <c r="Z42" s="4"/>
    </row>
    <row r="43" spans="2:26">
      <c r="B43" s="10">
        <v>43709</v>
      </c>
      <c r="C43" s="11">
        <v>13.7</v>
      </c>
      <c r="D43" s="11">
        <v>1.1640429999999999</v>
      </c>
      <c r="E43" s="4"/>
      <c r="F43" s="4"/>
      <c r="G43" s="4"/>
      <c r="H43" s="4"/>
      <c r="I43" s="4"/>
      <c r="J43" s="4"/>
      <c r="K43" s="4"/>
      <c r="L43" s="4"/>
      <c r="M43" s="4"/>
      <c r="N43" s="4"/>
      <c r="O43" s="4"/>
      <c r="P43" s="4"/>
      <c r="Q43" s="4"/>
      <c r="R43" s="4"/>
      <c r="S43" s="4"/>
      <c r="T43" s="4"/>
      <c r="U43" s="4"/>
      <c r="V43" s="4"/>
      <c r="W43" s="4"/>
      <c r="X43" s="4"/>
      <c r="Y43" s="4"/>
      <c r="Z43" s="4"/>
    </row>
    <row r="44" spans="2:26">
      <c r="B44" s="10">
        <v>43800</v>
      </c>
      <c r="C44" s="11">
        <v>13.247</v>
      </c>
      <c r="D44" s="11">
        <v>1.1202529999999999</v>
      </c>
      <c r="E44" s="4"/>
      <c r="F44" s="4"/>
      <c r="G44" s="4"/>
      <c r="H44" s="4"/>
      <c r="I44" s="4"/>
      <c r="J44" s="4"/>
      <c r="K44" s="4"/>
      <c r="L44" s="4"/>
      <c r="M44" s="4"/>
      <c r="N44" s="4"/>
      <c r="O44" s="4"/>
      <c r="P44" s="4"/>
      <c r="Q44" s="4"/>
      <c r="R44" s="4"/>
      <c r="S44" s="4"/>
      <c r="T44" s="4"/>
      <c r="U44" s="4"/>
      <c r="V44" s="4"/>
      <c r="W44" s="4"/>
      <c r="X44" s="4"/>
      <c r="Y44" s="4"/>
      <c r="Z44" s="4"/>
    </row>
    <row r="45" spans="2:26">
      <c r="B45" s="10">
        <v>43891</v>
      </c>
      <c r="C45" s="11">
        <v>12.811999999999999</v>
      </c>
      <c r="D45" s="11">
        <v>1.0344640000000001</v>
      </c>
      <c r="E45" s="4"/>
      <c r="F45" s="4"/>
      <c r="G45" s="4"/>
      <c r="H45" s="4"/>
      <c r="I45" s="4"/>
      <c r="J45" s="4"/>
      <c r="K45" s="4"/>
      <c r="L45" s="4"/>
      <c r="M45" s="4"/>
      <c r="N45" s="4"/>
      <c r="O45" s="4"/>
      <c r="P45" s="4"/>
      <c r="Q45" s="4"/>
      <c r="R45" s="4"/>
      <c r="S45" s="4"/>
      <c r="T45" s="4"/>
      <c r="U45" s="4"/>
      <c r="V45" s="4"/>
      <c r="W45" s="4"/>
      <c r="X45" s="4"/>
      <c r="Y45" s="4"/>
      <c r="Z45" s="4"/>
    </row>
    <row r="46" spans="2:26">
      <c r="B46" s="10">
        <v>43983</v>
      </c>
      <c r="C46" s="11">
        <v>12.01</v>
      </c>
      <c r="D46" s="11">
        <v>0.35662500000000003</v>
      </c>
      <c r="E46" s="4"/>
      <c r="F46" s="4"/>
      <c r="G46" s="4"/>
      <c r="H46" s="4"/>
      <c r="I46" s="4"/>
      <c r="J46" s="4"/>
      <c r="K46" s="4"/>
      <c r="L46" s="4"/>
      <c r="M46" s="4"/>
      <c r="N46" s="4"/>
      <c r="O46" s="4"/>
      <c r="P46" s="4"/>
      <c r="Q46" s="4"/>
      <c r="R46" s="4"/>
      <c r="S46" s="4"/>
      <c r="T46" s="4"/>
      <c r="U46" s="4"/>
      <c r="V46" s="4"/>
      <c r="W46" s="4"/>
      <c r="X46" s="4"/>
      <c r="Y46" s="4"/>
      <c r="Z46" s="4"/>
    </row>
    <row r="47" spans="2:26">
      <c r="B47" s="10">
        <v>44075</v>
      </c>
      <c r="C47" s="11">
        <v>11.414999999999999</v>
      </c>
      <c r="D47" s="11">
        <v>0.26436700000000002</v>
      </c>
      <c r="E47" s="4"/>
      <c r="F47" s="4"/>
      <c r="G47" s="4"/>
      <c r="H47" s="4"/>
      <c r="I47" s="4"/>
      <c r="J47" s="4"/>
      <c r="K47" s="4"/>
      <c r="L47" s="4"/>
      <c r="M47" s="4"/>
      <c r="N47" s="4"/>
      <c r="O47" s="4"/>
      <c r="P47" s="4"/>
      <c r="Q47" s="4"/>
      <c r="R47" s="4"/>
      <c r="S47" s="4"/>
      <c r="T47" s="4"/>
      <c r="U47" s="4"/>
      <c r="V47" s="4"/>
      <c r="W47" s="4"/>
      <c r="X47" s="4"/>
      <c r="Y47" s="4"/>
      <c r="Z47" s="4"/>
    </row>
    <row r="48" spans="2:26">
      <c r="B48" s="10">
        <v>44166</v>
      </c>
      <c r="C48" s="11">
        <v>10.971</v>
      </c>
      <c r="D48" s="11">
        <v>0.23166700000000001</v>
      </c>
      <c r="E48" s="4"/>
      <c r="F48" s="4"/>
      <c r="G48" s="4"/>
      <c r="H48" s="4"/>
      <c r="I48" s="4"/>
      <c r="J48" s="4"/>
      <c r="K48" s="4"/>
      <c r="L48" s="4"/>
      <c r="M48" s="4"/>
      <c r="N48" s="4"/>
      <c r="O48" s="4"/>
      <c r="P48" s="4"/>
      <c r="Q48" s="4"/>
      <c r="R48" s="4"/>
      <c r="S48" s="4"/>
      <c r="T48" s="4"/>
      <c r="U48" s="4"/>
      <c r="V48" s="4"/>
      <c r="W48" s="4"/>
      <c r="X48" s="4"/>
      <c r="Y48" s="4"/>
      <c r="Z48" s="4"/>
    </row>
    <row r="49" spans="2:26">
      <c r="B49" s="10">
        <v>44256</v>
      </c>
      <c r="C49" s="11">
        <v>10.26</v>
      </c>
      <c r="D49" s="11">
        <v>0.51133099999999998</v>
      </c>
      <c r="E49" s="4"/>
      <c r="F49" s="4"/>
      <c r="G49" s="4"/>
      <c r="H49" s="4"/>
      <c r="I49" s="4"/>
      <c r="J49" s="4"/>
      <c r="K49" s="4"/>
      <c r="L49" s="4"/>
      <c r="M49" s="4"/>
      <c r="N49" s="4"/>
      <c r="O49" s="4"/>
      <c r="P49" s="4"/>
      <c r="Q49" s="4"/>
      <c r="R49" s="4"/>
      <c r="S49" s="4"/>
      <c r="T49" s="4"/>
      <c r="U49" s="4"/>
      <c r="V49" s="4"/>
      <c r="W49" s="4"/>
      <c r="X49" s="4"/>
      <c r="Y49" s="4"/>
      <c r="Z49" s="4"/>
    </row>
    <row r="50" spans="2:26">
      <c r="B50" s="10">
        <v>44348</v>
      </c>
      <c r="C50" s="11">
        <v>9.7347999999999999</v>
      </c>
      <c r="D50" s="11">
        <v>0.659165</v>
      </c>
      <c r="E50" s="4"/>
      <c r="F50" s="4"/>
      <c r="G50" s="4"/>
      <c r="H50" s="4"/>
      <c r="I50" s="4"/>
      <c r="J50" s="4"/>
      <c r="K50" s="4"/>
      <c r="L50" s="4"/>
      <c r="M50" s="4"/>
      <c r="N50" s="4"/>
      <c r="O50" s="4"/>
      <c r="P50" s="4"/>
      <c r="Q50" s="4"/>
      <c r="R50" s="4"/>
      <c r="S50" s="4"/>
      <c r="T50" s="4"/>
      <c r="U50" s="4"/>
      <c r="V50" s="4"/>
      <c r="W50" s="4"/>
      <c r="X50" s="4"/>
      <c r="Y50" s="4"/>
      <c r="Z50" s="4"/>
    </row>
    <row r="51" spans="2:26">
      <c r="B51" s="10">
        <v>44440</v>
      </c>
      <c r="C51" s="11">
        <v>9.3117999999999999</v>
      </c>
      <c r="D51" s="11">
        <v>0.91325800000000001</v>
      </c>
      <c r="E51" s="4"/>
      <c r="F51" s="4"/>
      <c r="G51" s="4"/>
      <c r="H51" s="4"/>
      <c r="I51" s="4"/>
      <c r="J51" s="4"/>
      <c r="K51" s="4"/>
      <c r="L51" s="4"/>
      <c r="M51" s="4"/>
      <c r="N51" s="4"/>
      <c r="O51" s="4"/>
      <c r="P51" s="4"/>
      <c r="Q51" s="4"/>
      <c r="R51" s="4"/>
      <c r="S51" s="4"/>
      <c r="T51" s="4"/>
      <c r="U51" s="4"/>
      <c r="V51" s="4"/>
      <c r="W51" s="4"/>
      <c r="X51" s="4"/>
      <c r="Y51" s="4"/>
      <c r="Z51" s="4"/>
    </row>
    <row r="52" spans="2:26">
      <c r="B52" s="10">
        <v>44531</v>
      </c>
      <c r="C52" s="11">
        <v>9.4250000000000007</v>
      </c>
      <c r="D52" s="11">
        <v>1.46357</v>
      </c>
      <c r="E52" s="4"/>
      <c r="F52" s="4"/>
      <c r="G52" s="4"/>
      <c r="H52" s="4"/>
      <c r="I52" s="4"/>
      <c r="J52" s="4"/>
      <c r="K52" s="4"/>
      <c r="L52" s="4"/>
      <c r="M52" s="4"/>
      <c r="N52" s="4"/>
      <c r="O52" s="4"/>
      <c r="P52" s="4"/>
      <c r="Q52" s="4"/>
      <c r="R52" s="4"/>
      <c r="S52" s="4"/>
      <c r="T52" s="4"/>
      <c r="U52" s="4"/>
      <c r="V52" s="4"/>
      <c r="W52" s="4"/>
      <c r="X52" s="4"/>
      <c r="Y52" s="4"/>
      <c r="Z52" s="4"/>
    </row>
    <row r="53" spans="2:26">
      <c r="B53" s="10">
        <v>44621</v>
      </c>
      <c r="C53" s="11">
        <v>10.148</v>
      </c>
      <c r="D53" s="11">
        <v>1.9345000000000001</v>
      </c>
      <c r="E53" s="4"/>
      <c r="F53" s="4"/>
      <c r="G53" s="4"/>
      <c r="H53" s="4"/>
      <c r="I53" s="4"/>
      <c r="J53" s="4"/>
      <c r="K53" s="4"/>
      <c r="L53" s="4"/>
      <c r="M53" s="4"/>
      <c r="N53" s="4"/>
      <c r="O53" s="4"/>
      <c r="P53" s="4"/>
      <c r="Q53" s="4"/>
      <c r="R53" s="4"/>
      <c r="S53" s="4"/>
      <c r="T53" s="4"/>
      <c r="U53" s="4"/>
      <c r="V53" s="4"/>
      <c r="W53" s="4"/>
      <c r="X53" s="4"/>
      <c r="Y53" s="4"/>
      <c r="Z53" s="4"/>
    </row>
    <row r="54" spans="2:26">
      <c r="B54" s="10">
        <v>44713</v>
      </c>
      <c r="C54" s="11">
        <v>11.095000000000001</v>
      </c>
      <c r="D54" s="11">
        <v>2.8915299999999999</v>
      </c>
      <c r="E54" s="4"/>
      <c r="F54" s="4"/>
      <c r="G54" s="4"/>
      <c r="H54" s="4"/>
      <c r="I54" s="4"/>
      <c r="J54" s="4"/>
      <c r="K54" s="4"/>
      <c r="L54" s="4"/>
      <c r="M54" s="4"/>
      <c r="N54" s="4"/>
      <c r="O54" s="4"/>
      <c r="P54" s="4"/>
      <c r="Q54" s="4"/>
      <c r="R54" s="4"/>
      <c r="S54" s="4"/>
      <c r="T54" s="4"/>
      <c r="U54" s="4"/>
      <c r="V54" s="4"/>
      <c r="W54" s="4"/>
      <c r="X54" s="4"/>
      <c r="Y54" s="4"/>
      <c r="Z54" s="4"/>
    </row>
    <row r="55" spans="2:26">
      <c r="B55" s="10">
        <v>44805</v>
      </c>
      <c r="C55" s="11">
        <v>12.52</v>
      </c>
      <c r="D55" s="11">
        <v>3.4929950000000001</v>
      </c>
      <c r="E55" s="4"/>
      <c r="F55" s="4"/>
      <c r="G55" s="4"/>
      <c r="H55" s="4"/>
      <c r="I55" s="4"/>
      <c r="J55" s="4"/>
      <c r="K55" s="4"/>
      <c r="L55" s="4"/>
      <c r="M55" s="4"/>
      <c r="N55" s="4"/>
      <c r="O55" s="4"/>
      <c r="P55" s="4"/>
      <c r="Q55" s="4"/>
      <c r="R55" s="4"/>
      <c r="S55" s="4"/>
      <c r="T55" s="4"/>
      <c r="U55" s="4"/>
      <c r="V55" s="4"/>
      <c r="W55" s="4"/>
      <c r="X55" s="4"/>
      <c r="Y55" s="4"/>
      <c r="Z55" s="4"/>
    </row>
    <row r="56" spans="2:26">
      <c r="B56" s="10">
        <v>44896</v>
      </c>
      <c r="C56" s="11">
        <v>13.718999999999999</v>
      </c>
      <c r="D56" s="11">
        <v>4.2847200000000001</v>
      </c>
      <c r="E56" s="4"/>
      <c r="F56" s="4"/>
      <c r="G56" s="4"/>
      <c r="H56" s="4"/>
      <c r="I56" s="4"/>
      <c r="J56" s="4"/>
      <c r="K56" s="4"/>
      <c r="L56" s="4"/>
      <c r="M56" s="4"/>
      <c r="N56" s="4"/>
      <c r="O56" s="4"/>
      <c r="P56" s="4"/>
      <c r="Q56" s="4"/>
      <c r="R56" s="4"/>
      <c r="S56" s="4"/>
      <c r="T56" s="4"/>
      <c r="U56" s="4"/>
      <c r="V56" s="4"/>
      <c r="W56" s="4"/>
      <c r="X56" s="4"/>
      <c r="Y56" s="4"/>
      <c r="Z56" s="4"/>
    </row>
    <row r="57" spans="2:26">
      <c r="B57" s="10">
        <v>44986</v>
      </c>
      <c r="C57" s="11">
        <v>14.794</v>
      </c>
      <c r="D57" s="11">
        <v>4.6221420000000002</v>
      </c>
      <c r="E57" s="4"/>
      <c r="F57" s="4"/>
      <c r="G57" s="4"/>
      <c r="H57" s="4"/>
      <c r="I57" s="4"/>
      <c r="J57" s="4"/>
      <c r="K57" s="4"/>
      <c r="L57" s="4"/>
      <c r="M57" s="4"/>
      <c r="N57" s="4"/>
      <c r="O57" s="4"/>
      <c r="P57" s="4"/>
      <c r="Q57" s="4"/>
      <c r="R57" s="4"/>
      <c r="S57" s="4"/>
      <c r="T57" s="4"/>
      <c r="U57" s="4"/>
      <c r="V57" s="4"/>
      <c r="W57" s="4"/>
      <c r="X57" s="4"/>
      <c r="Y57" s="4"/>
      <c r="Z57" s="4"/>
    </row>
    <row r="58" spans="2:26">
      <c r="B58" s="10">
        <v>45078</v>
      </c>
      <c r="C58" s="11">
        <v>15.775</v>
      </c>
      <c r="D58" s="11">
        <v>4.9282810000000001</v>
      </c>
      <c r="E58" s="4"/>
      <c r="F58" s="4"/>
      <c r="G58" s="4"/>
      <c r="H58" s="4"/>
      <c r="I58" s="4"/>
      <c r="J58" s="4"/>
      <c r="K58" s="4"/>
      <c r="L58" s="4"/>
      <c r="M58" s="4"/>
      <c r="N58" s="4"/>
      <c r="O58" s="4"/>
      <c r="P58" s="4"/>
      <c r="Q58" s="4"/>
      <c r="R58" s="4"/>
      <c r="S58" s="4"/>
      <c r="T58" s="4"/>
      <c r="U58" s="4"/>
      <c r="V58" s="4"/>
      <c r="W58" s="4"/>
      <c r="X58" s="4"/>
      <c r="Y58" s="4"/>
      <c r="Z58" s="4"/>
    </row>
    <row r="59" spans="2:26">
      <c r="B59" s="10">
        <v>45170</v>
      </c>
      <c r="C59" s="11">
        <v>16.843</v>
      </c>
      <c r="D59" s="11">
        <v>5.2741360000000004</v>
      </c>
      <c r="E59" s="4"/>
      <c r="F59" s="4"/>
      <c r="G59" s="4"/>
      <c r="H59" s="4"/>
      <c r="I59" s="4"/>
      <c r="J59" s="4"/>
      <c r="K59" s="4"/>
      <c r="L59" s="4"/>
      <c r="M59" s="4"/>
      <c r="N59" s="4"/>
      <c r="O59" s="4"/>
      <c r="P59" s="4"/>
      <c r="Q59" s="4"/>
      <c r="R59" s="4"/>
      <c r="S59" s="4"/>
      <c r="T59" s="4"/>
      <c r="U59" s="4"/>
      <c r="V59" s="4"/>
      <c r="W59" s="4"/>
      <c r="X59" s="4"/>
      <c r="Y59" s="4"/>
      <c r="Z59" s="4"/>
    </row>
    <row r="60" spans="2:26">
      <c r="B60" s="10">
        <v>45261</v>
      </c>
      <c r="C60" s="11">
        <v>18.033999999999999</v>
      </c>
      <c r="D60" s="11">
        <v>5.2904720000000003</v>
      </c>
      <c r="E60" s="4"/>
      <c r="F60" s="4"/>
      <c r="G60" s="4"/>
      <c r="H60" s="4"/>
      <c r="I60" s="4"/>
      <c r="J60" s="4"/>
      <c r="K60" s="4"/>
      <c r="L60" s="4"/>
      <c r="M60" s="4"/>
      <c r="N60" s="4"/>
      <c r="O60" s="4"/>
      <c r="P60" s="4"/>
      <c r="Q60" s="4"/>
      <c r="R60" s="4"/>
      <c r="S60" s="4"/>
      <c r="T60" s="4"/>
      <c r="U60" s="4"/>
      <c r="V60" s="4"/>
      <c r="W60" s="4"/>
      <c r="X60" s="4"/>
      <c r="Y60" s="4"/>
      <c r="Z60" s="4"/>
    </row>
    <row r="61" spans="2:26">
      <c r="B61" s="10">
        <v>45352</v>
      </c>
      <c r="C61" s="11">
        <v>18.827000000000002</v>
      </c>
      <c r="D61" s="98">
        <v>5.07</v>
      </c>
      <c r="E61" s="7"/>
      <c r="F61" s="4"/>
      <c r="G61" s="4"/>
      <c r="H61" s="4"/>
      <c r="I61" s="4"/>
      <c r="J61" s="4"/>
      <c r="K61" s="4"/>
      <c r="L61" s="4"/>
      <c r="M61" s="4"/>
      <c r="N61" s="4"/>
      <c r="O61" s="4"/>
      <c r="P61" s="4"/>
      <c r="Q61" s="4"/>
      <c r="R61" s="4"/>
      <c r="S61" s="4"/>
      <c r="T61" s="4"/>
      <c r="U61" s="4"/>
      <c r="V61" s="4"/>
      <c r="W61" s="4"/>
      <c r="X61" s="4"/>
      <c r="Y61" s="4"/>
      <c r="Z61" s="4"/>
    </row>
    <row r="62" spans="2:26">
      <c r="B62" s="10">
        <v>45444</v>
      </c>
      <c r="C62" s="4"/>
      <c r="D62" s="11">
        <v>5.0492429999999997</v>
      </c>
      <c r="E62" s="4" t="s">
        <v>2</v>
      </c>
      <c r="F62" s="4"/>
      <c r="G62" s="4"/>
      <c r="H62" s="4"/>
      <c r="I62" s="4"/>
      <c r="J62" s="4"/>
      <c r="K62" s="4"/>
      <c r="L62" s="4"/>
      <c r="M62" s="4"/>
      <c r="N62" s="4"/>
      <c r="O62" s="4"/>
      <c r="P62" s="4"/>
      <c r="Q62" s="4"/>
      <c r="R62" s="4"/>
      <c r="S62" s="4"/>
      <c r="T62" s="4"/>
      <c r="U62" s="4"/>
      <c r="V62" s="4"/>
      <c r="W62" s="4"/>
      <c r="X62" s="4"/>
      <c r="Y62" s="4"/>
      <c r="Z62" s="4"/>
    </row>
    <row r="63" spans="2:26">
      <c r="B63" s="10">
        <v>45536</v>
      </c>
      <c r="C63" s="4"/>
      <c r="D63" s="11">
        <v>4.9343870000000001</v>
      </c>
      <c r="E63" s="4"/>
      <c r="F63" s="4"/>
      <c r="G63" s="4"/>
      <c r="H63" s="4"/>
      <c r="I63" s="4"/>
      <c r="J63" s="4"/>
      <c r="K63" s="4"/>
      <c r="L63" s="4"/>
      <c r="M63" s="4"/>
      <c r="N63" s="4"/>
      <c r="O63" s="4"/>
      <c r="P63" s="4"/>
      <c r="Q63" s="4"/>
      <c r="R63" s="4"/>
      <c r="S63" s="4"/>
      <c r="T63" s="4"/>
      <c r="U63" s="4"/>
      <c r="V63" s="4"/>
      <c r="W63" s="4"/>
      <c r="X63" s="4"/>
      <c r="Y63" s="4"/>
      <c r="Z63" s="4"/>
    </row>
    <row r="64" spans="2:26">
      <c r="B64" s="10">
        <v>45627</v>
      </c>
      <c r="C64" s="4"/>
      <c r="D64" s="11">
        <v>4.7506349999999999</v>
      </c>
      <c r="E64" s="4"/>
      <c r="F64" s="4"/>
      <c r="G64" s="4"/>
      <c r="H64" s="4"/>
      <c r="I64" s="4"/>
      <c r="J64" s="4"/>
      <c r="K64" s="4"/>
      <c r="L64" s="4"/>
      <c r="M64" s="4"/>
      <c r="N64" s="4"/>
      <c r="O64" s="4"/>
      <c r="P64" s="4"/>
      <c r="Q64" s="4"/>
      <c r="R64" s="4"/>
      <c r="S64" s="4"/>
      <c r="T64" s="4"/>
      <c r="U64" s="4"/>
      <c r="V64" s="4"/>
      <c r="W64" s="4"/>
      <c r="X64" s="4"/>
      <c r="Y64" s="4"/>
      <c r="Z64" s="4"/>
    </row>
    <row r="65" spans="2:26">
      <c r="B65" s="10">
        <v>45717</v>
      </c>
      <c r="C65" s="4"/>
      <c r="D65" s="11">
        <v>4.5160130000000001</v>
      </c>
      <c r="E65" s="4"/>
      <c r="F65" s="4"/>
      <c r="G65" s="4"/>
      <c r="H65" s="4"/>
      <c r="I65" s="4"/>
      <c r="J65" s="4"/>
      <c r="K65" s="4"/>
      <c r="L65" s="4"/>
      <c r="M65" s="4"/>
      <c r="N65" s="4"/>
      <c r="O65" s="4"/>
      <c r="P65" s="4"/>
      <c r="Q65" s="4"/>
      <c r="R65" s="4"/>
      <c r="S65" s="4"/>
      <c r="T65" s="4"/>
      <c r="U65" s="4"/>
      <c r="V65" s="4"/>
      <c r="W65" s="4"/>
      <c r="X65" s="4"/>
      <c r="Y65" s="4"/>
      <c r="Z65" s="4"/>
    </row>
    <row r="66" spans="2:26">
      <c r="B66" s="10">
        <v>45809</v>
      </c>
      <c r="C66" s="4"/>
      <c r="D66" s="11">
        <v>4.3516519999999996</v>
      </c>
      <c r="E66" s="4"/>
      <c r="F66" s="4"/>
      <c r="G66" s="4"/>
      <c r="H66" s="4"/>
      <c r="I66" s="4"/>
      <c r="J66" s="4"/>
      <c r="K66" s="4"/>
      <c r="L66" s="4"/>
      <c r="M66" s="4"/>
      <c r="N66" s="4"/>
      <c r="O66" s="4"/>
      <c r="P66" s="4"/>
      <c r="Q66" s="4"/>
      <c r="R66" s="4"/>
      <c r="S66" s="4"/>
      <c r="T66" s="4"/>
      <c r="U66" s="4"/>
      <c r="V66" s="4"/>
      <c r="W66" s="4"/>
      <c r="X66" s="4"/>
      <c r="Y66" s="4"/>
      <c r="Z66" s="4"/>
    </row>
    <row r="67" spans="2:26">
      <c r="B67" s="10">
        <v>45901</v>
      </c>
      <c r="C67" s="4"/>
      <c r="D67" s="11">
        <v>4.1817000000000002</v>
      </c>
      <c r="E67" s="4"/>
      <c r="F67" s="4"/>
      <c r="G67" s="4"/>
      <c r="H67" s="4"/>
      <c r="I67" s="4"/>
      <c r="J67" s="4"/>
      <c r="K67" s="4"/>
      <c r="L67" s="4"/>
      <c r="M67" s="4"/>
      <c r="N67" s="4"/>
      <c r="O67" s="4"/>
      <c r="P67" s="4"/>
      <c r="Q67" s="4"/>
      <c r="R67" s="4"/>
      <c r="S67" s="4"/>
      <c r="T67" s="4"/>
      <c r="U67" s="4"/>
      <c r="V67" s="4"/>
      <c r="W67" s="4"/>
      <c r="X67" s="4"/>
      <c r="Y67" s="4"/>
      <c r="Z67" s="4"/>
    </row>
    <row r="68" spans="2:26">
      <c r="B68" s="10">
        <v>45992</v>
      </c>
      <c r="C68" s="4"/>
      <c r="D68" s="11">
        <v>4.017836</v>
      </c>
      <c r="E68" s="4"/>
      <c r="F68" s="4"/>
      <c r="G68" s="4"/>
      <c r="H68" s="4"/>
      <c r="I68" s="4"/>
      <c r="J68" s="4"/>
      <c r="K68" s="4"/>
      <c r="L68" s="4"/>
      <c r="M68" s="4"/>
      <c r="N68" s="4"/>
      <c r="O68" s="4"/>
      <c r="P68" s="4"/>
      <c r="Q68" s="4"/>
      <c r="R68" s="4"/>
      <c r="S68" s="4"/>
      <c r="T68" s="4"/>
      <c r="U68" s="4"/>
      <c r="V68" s="4"/>
      <c r="W68" s="4"/>
      <c r="X68" s="4"/>
      <c r="Y68" s="4"/>
      <c r="Z68" s="4"/>
    </row>
    <row r="69" spans="2:26">
      <c r="B69" s="10">
        <v>46082</v>
      </c>
      <c r="C69" s="4"/>
      <c r="D69" s="11">
        <v>3.8683230000000002</v>
      </c>
      <c r="E69" s="4"/>
      <c r="F69" s="4"/>
      <c r="G69" s="4"/>
      <c r="H69" s="4"/>
      <c r="I69" s="4"/>
      <c r="J69" s="4"/>
      <c r="K69" s="4"/>
      <c r="L69" s="4"/>
      <c r="M69" s="4"/>
      <c r="N69" s="4"/>
      <c r="O69" s="4"/>
      <c r="P69" s="4"/>
      <c r="Q69" s="4"/>
      <c r="R69" s="4"/>
      <c r="S69" s="4"/>
      <c r="T69" s="4"/>
      <c r="U69" s="4"/>
      <c r="V69" s="4"/>
      <c r="W69" s="4"/>
      <c r="X69" s="4"/>
      <c r="Y69" s="4"/>
      <c r="Z69" s="4"/>
    </row>
    <row r="70" spans="2:26">
      <c r="B70" s="10">
        <v>46174</v>
      </c>
      <c r="C70" s="4"/>
      <c r="D70" s="11">
        <v>3.733511</v>
      </c>
      <c r="E70" s="4"/>
      <c r="F70" s="4"/>
      <c r="G70" s="4"/>
      <c r="H70" s="4"/>
      <c r="I70" s="4"/>
      <c r="J70" s="4"/>
      <c r="K70" s="4"/>
      <c r="L70" s="4"/>
      <c r="M70" s="4"/>
      <c r="N70" s="4"/>
      <c r="O70" s="4"/>
      <c r="P70" s="4"/>
      <c r="Q70" s="4"/>
      <c r="R70" s="4"/>
      <c r="S70" s="4"/>
      <c r="T70" s="4"/>
      <c r="U70" s="4"/>
      <c r="V70" s="4"/>
      <c r="W70" s="4"/>
      <c r="X70" s="4"/>
      <c r="Y70" s="4"/>
      <c r="Z70" s="4"/>
    </row>
    <row r="71" spans="2:26">
      <c r="B71" s="10">
        <v>46266</v>
      </c>
      <c r="C71" s="4"/>
      <c r="D71" s="11">
        <v>3.613518</v>
      </c>
      <c r="E71" s="4"/>
      <c r="F71" s="4"/>
      <c r="G71" s="4"/>
      <c r="H71" s="4"/>
      <c r="I71" s="4"/>
      <c r="J71" s="4"/>
      <c r="K71" s="4"/>
      <c r="L71" s="4"/>
      <c r="M71" s="4"/>
      <c r="N71" s="4"/>
      <c r="O71" s="4"/>
      <c r="P71" s="4"/>
      <c r="Q71" s="4"/>
      <c r="R71" s="4"/>
      <c r="S71" s="4"/>
      <c r="T71" s="4"/>
      <c r="U71" s="4"/>
      <c r="V71" s="4"/>
      <c r="W71" s="4"/>
      <c r="X71" s="4"/>
      <c r="Y71" s="4"/>
      <c r="Z71" s="4"/>
    </row>
    <row r="72" spans="2:26">
      <c r="B72" s="10">
        <v>46357</v>
      </c>
      <c r="C72" s="4"/>
      <c r="D72" s="11">
        <v>3.5062069999999999</v>
      </c>
      <c r="E72" s="4"/>
      <c r="F72" s="4"/>
      <c r="G72" s="4"/>
      <c r="H72" s="4"/>
      <c r="I72" s="4"/>
      <c r="J72" s="4"/>
      <c r="K72" s="4"/>
      <c r="L72" s="4"/>
      <c r="M72" s="4"/>
      <c r="N72" s="4"/>
      <c r="O72" s="4"/>
      <c r="P72" s="4"/>
      <c r="Q72" s="4"/>
      <c r="R72" s="4"/>
      <c r="S72" s="4"/>
      <c r="T72" s="4"/>
      <c r="U72" s="4"/>
      <c r="V72" s="4"/>
      <c r="W72" s="4"/>
      <c r="X72" s="4"/>
      <c r="Y72" s="4"/>
      <c r="Z72" s="4"/>
    </row>
    <row r="73" spans="2:26">
      <c r="B73" s="10">
        <v>46447</v>
      </c>
      <c r="C73" s="4"/>
      <c r="D73" s="11">
        <v>3.41222</v>
      </c>
      <c r="E73" s="4"/>
      <c r="F73" s="4"/>
      <c r="G73" s="4"/>
      <c r="H73" s="4"/>
      <c r="I73" s="4"/>
      <c r="J73" s="4"/>
      <c r="K73" s="4"/>
      <c r="L73" s="4"/>
      <c r="M73" s="4"/>
      <c r="N73" s="4"/>
      <c r="O73" s="4"/>
      <c r="P73" s="4"/>
      <c r="Q73" s="4"/>
      <c r="R73" s="4"/>
      <c r="S73" s="4"/>
      <c r="T73" s="4"/>
      <c r="U73" s="4"/>
      <c r="V73" s="4"/>
      <c r="W73" s="4"/>
      <c r="X73" s="4"/>
      <c r="Y73" s="4"/>
      <c r="Z73" s="4"/>
    </row>
    <row r="74" spans="2:26">
      <c r="B74" s="10">
        <v>46539</v>
      </c>
      <c r="C74" s="4"/>
      <c r="D74" s="11">
        <v>3.3280289999999999</v>
      </c>
      <c r="E74" s="4"/>
      <c r="F74" s="4"/>
      <c r="G74" s="4"/>
      <c r="H74" s="4"/>
      <c r="I74" s="4"/>
      <c r="J74" s="4"/>
      <c r="K74" s="4"/>
      <c r="L74" s="4"/>
      <c r="M74" s="4"/>
      <c r="N74" s="4"/>
      <c r="O74" s="4"/>
      <c r="P74" s="4"/>
      <c r="Q74" s="4"/>
      <c r="R74" s="4"/>
      <c r="S74" s="4"/>
      <c r="T74" s="4"/>
      <c r="U74" s="4"/>
      <c r="V74" s="4"/>
      <c r="W74" s="4"/>
      <c r="X74" s="4"/>
      <c r="Y74" s="4"/>
      <c r="Z74" s="4"/>
    </row>
    <row r="75" spans="2:26">
      <c r="B75" s="10">
        <v>46631</v>
      </c>
      <c r="C75" s="4"/>
      <c r="D75" s="11">
        <v>3.2555019999999999</v>
      </c>
      <c r="E75" s="4"/>
      <c r="F75" s="4"/>
      <c r="G75" s="4"/>
      <c r="H75" s="4"/>
      <c r="I75" s="4"/>
      <c r="J75" s="4"/>
      <c r="K75" s="4"/>
      <c r="L75" s="4"/>
      <c r="M75" s="4"/>
      <c r="N75" s="4"/>
      <c r="O75" s="4"/>
      <c r="P75" s="4"/>
      <c r="Q75" s="4"/>
      <c r="R75" s="4"/>
      <c r="S75" s="4"/>
      <c r="T75" s="4"/>
      <c r="U75" s="4"/>
      <c r="V75" s="4"/>
      <c r="W75" s="4"/>
      <c r="X75" s="4"/>
      <c r="Y75" s="4"/>
      <c r="Z75" s="4"/>
    </row>
    <row r="76" spans="2:26">
      <c r="B76" s="10">
        <v>46722</v>
      </c>
      <c r="C76" s="4"/>
      <c r="D76" s="11">
        <v>3.1941459999999999</v>
      </c>
      <c r="E76" s="4"/>
      <c r="F76" s="4"/>
      <c r="G76" s="4"/>
      <c r="H76" s="4"/>
      <c r="I76" s="4"/>
      <c r="J76" s="4"/>
      <c r="K76" s="4"/>
      <c r="L76" s="4"/>
      <c r="M76" s="4"/>
      <c r="N76" s="4"/>
      <c r="O76" s="4"/>
      <c r="P76" s="4"/>
      <c r="Q76" s="4"/>
      <c r="R76" s="4"/>
      <c r="S76" s="4"/>
      <c r="T76" s="4"/>
      <c r="U76" s="4"/>
      <c r="V76" s="4"/>
      <c r="W76" s="4"/>
      <c r="X76" s="4"/>
      <c r="Y76" s="4"/>
      <c r="Z76" s="4"/>
    </row>
    <row r="77" spans="2:26">
      <c r="B77" s="10">
        <v>46813</v>
      </c>
      <c r="C77" s="4"/>
      <c r="D77" s="11">
        <v>3.1434199999999999</v>
      </c>
      <c r="E77" s="4"/>
      <c r="F77" s="4"/>
      <c r="G77" s="4"/>
      <c r="H77" s="4"/>
      <c r="I77" s="4"/>
      <c r="J77" s="4"/>
      <c r="K77" s="4"/>
      <c r="L77" s="4"/>
      <c r="M77" s="4"/>
      <c r="N77" s="4"/>
      <c r="O77" s="4"/>
      <c r="P77" s="4"/>
      <c r="Q77" s="4"/>
      <c r="R77" s="4"/>
      <c r="S77" s="4"/>
      <c r="T77" s="4"/>
      <c r="U77" s="4"/>
      <c r="V77" s="4"/>
      <c r="W77" s="4"/>
      <c r="X77" s="4"/>
      <c r="Y77" s="4"/>
      <c r="Z77" s="4"/>
    </row>
    <row r="78" spans="2:26">
      <c r="B78" s="10">
        <v>46905</v>
      </c>
      <c r="C78" s="4"/>
      <c r="D78" s="11">
        <v>3.1010710000000001</v>
      </c>
      <c r="E78" s="4"/>
      <c r="F78" s="4"/>
      <c r="G78" s="4"/>
      <c r="H78" s="4"/>
      <c r="I78" s="4"/>
      <c r="J78" s="4"/>
      <c r="K78" s="4"/>
      <c r="L78" s="4"/>
      <c r="M78" s="4"/>
      <c r="N78" s="4"/>
      <c r="O78" s="4"/>
      <c r="P78" s="4"/>
      <c r="Q78" s="4"/>
      <c r="R78" s="4"/>
      <c r="S78" s="4"/>
      <c r="T78" s="4"/>
      <c r="U78" s="4"/>
      <c r="V78" s="4"/>
      <c r="W78" s="4"/>
      <c r="X78" s="4"/>
      <c r="Y78" s="4"/>
      <c r="Z78" s="4"/>
    </row>
    <row r="79" spans="2:26">
      <c r="B79" s="4"/>
      <c r="C79" s="4"/>
      <c r="D79" s="4"/>
      <c r="E79" s="4"/>
      <c r="F79" s="4"/>
      <c r="G79" s="4"/>
      <c r="H79" s="4"/>
      <c r="I79" s="4"/>
      <c r="J79" s="4"/>
      <c r="K79" s="4"/>
      <c r="L79" s="4"/>
      <c r="M79" s="4"/>
      <c r="N79" s="4"/>
      <c r="O79" s="4"/>
      <c r="P79" s="4"/>
      <c r="Q79" s="4"/>
      <c r="R79" s="4"/>
      <c r="S79" s="4"/>
      <c r="T79" s="4"/>
      <c r="U79" s="4"/>
      <c r="V79" s="4"/>
      <c r="W79" s="4"/>
      <c r="X79" s="4"/>
      <c r="Y79" s="4"/>
      <c r="Z79" s="4"/>
    </row>
    <row r="80" spans="2:26">
      <c r="B80" s="4"/>
      <c r="C80" s="4"/>
      <c r="D80" s="4"/>
      <c r="E80" s="4"/>
      <c r="F80" s="4"/>
      <c r="G80" s="4"/>
      <c r="H80" s="4"/>
      <c r="I80" s="4"/>
      <c r="J80" s="4"/>
      <c r="K80" s="4"/>
      <c r="L80" s="4"/>
      <c r="M80" s="4"/>
      <c r="N80" s="4"/>
      <c r="O80" s="4"/>
      <c r="P80" s="4"/>
      <c r="Q80" s="4"/>
      <c r="R80" s="4"/>
      <c r="S80" s="4"/>
      <c r="T80" s="4"/>
      <c r="U80" s="4"/>
      <c r="V80" s="4"/>
      <c r="W80" s="4"/>
      <c r="X80" s="4"/>
      <c r="Y80" s="4"/>
      <c r="Z80" s="4"/>
    </row>
    <row r="81" spans="2:26">
      <c r="B81" s="4"/>
      <c r="C81" s="4"/>
      <c r="D81" s="4"/>
      <c r="E81" s="4"/>
      <c r="F81" s="4"/>
      <c r="G81" s="4"/>
      <c r="H81" s="4"/>
      <c r="I81" s="4"/>
      <c r="J81" s="4"/>
      <c r="K81" s="4"/>
      <c r="L81" s="4"/>
      <c r="M81" s="4"/>
      <c r="N81" s="4"/>
      <c r="O81" s="4"/>
      <c r="P81" s="4"/>
      <c r="Q81" s="4"/>
      <c r="R81" s="4"/>
      <c r="S81" s="4"/>
      <c r="T81" s="4"/>
      <c r="U81" s="4"/>
      <c r="V81" s="4"/>
      <c r="W81" s="4"/>
      <c r="X81" s="4"/>
      <c r="Y81" s="4"/>
      <c r="Z81" s="4"/>
    </row>
    <row r="82" spans="2:26">
      <c r="B82" s="4"/>
      <c r="C82" s="4"/>
      <c r="D82" s="4"/>
      <c r="E82" s="4"/>
      <c r="F82" s="4"/>
      <c r="G82" s="4"/>
      <c r="H82" s="4"/>
      <c r="I82" s="4"/>
      <c r="J82" s="4"/>
      <c r="K82" s="4"/>
      <c r="L82" s="4"/>
      <c r="M82" s="4"/>
      <c r="N82" s="4"/>
      <c r="O82" s="4"/>
      <c r="P82" s="4"/>
      <c r="Q82" s="4"/>
      <c r="R82" s="4"/>
      <c r="S82" s="4"/>
      <c r="T82" s="4"/>
      <c r="U82" s="4"/>
      <c r="V82" s="4"/>
      <c r="W82" s="4"/>
      <c r="X82" s="4"/>
      <c r="Y82" s="4"/>
      <c r="Z82" s="4"/>
    </row>
    <row r="83" spans="2:26">
      <c r="B83" s="4"/>
      <c r="C83" s="4"/>
      <c r="D83" s="4"/>
      <c r="E83" s="4"/>
      <c r="F83" s="4"/>
      <c r="G83" s="4"/>
      <c r="H83" s="4"/>
      <c r="I83" s="4"/>
      <c r="J83" s="4"/>
      <c r="K83" s="4"/>
      <c r="L83" s="4"/>
      <c r="M83" s="4"/>
      <c r="N83" s="4"/>
      <c r="O83" s="4"/>
      <c r="P83" s="4"/>
      <c r="Q83" s="4"/>
      <c r="R83" s="4"/>
      <c r="S83" s="4"/>
      <c r="T83" s="4"/>
      <c r="U83" s="4"/>
      <c r="V83" s="4"/>
      <c r="W83" s="4"/>
      <c r="X83" s="4"/>
      <c r="Y83" s="4"/>
      <c r="Z83" s="4"/>
    </row>
    <row r="84" spans="2:26">
      <c r="B84" s="4"/>
      <c r="C84" s="4"/>
      <c r="D84" s="4"/>
      <c r="E84" s="4"/>
      <c r="F84" s="4"/>
      <c r="G84" s="4"/>
      <c r="H84" s="4"/>
      <c r="I84" s="4"/>
      <c r="J84" s="4"/>
      <c r="K84" s="4"/>
      <c r="L84" s="4"/>
      <c r="M84" s="4"/>
      <c r="N84" s="4"/>
      <c r="O84" s="4"/>
      <c r="P84" s="4"/>
      <c r="Q84" s="4"/>
      <c r="R84" s="4"/>
      <c r="S84" s="4"/>
      <c r="T84" s="4"/>
      <c r="U84" s="4"/>
      <c r="V84" s="4"/>
      <c r="W84" s="4"/>
      <c r="X84" s="4"/>
      <c r="Y84" s="4"/>
      <c r="Z84" s="4"/>
    </row>
    <row r="85" spans="2:26">
      <c r="B85" s="4"/>
      <c r="C85" s="4"/>
      <c r="D85" s="4"/>
      <c r="E85" s="4"/>
      <c r="F85" s="4"/>
      <c r="G85" s="4"/>
      <c r="H85" s="4"/>
      <c r="I85" s="4"/>
      <c r="J85" s="4"/>
      <c r="K85" s="4"/>
      <c r="L85" s="4"/>
      <c r="M85" s="4"/>
      <c r="N85" s="4"/>
      <c r="O85" s="4"/>
      <c r="P85" s="4"/>
      <c r="Q85" s="4"/>
      <c r="R85" s="4"/>
      <c r="S85" s="4"/>
      <c r="T85" s="4"/>
      <c r="U85" s="4"/>
      <c r="V85" s="4"/>
      <c r="W85" s="4"/>
      <c r="X85" s="4"/>
      <c r="Y85" s="4"/>
      <c r="Z85" s="4"/>
    </row>
    <row r="86" spans="2:26">
      <c r="B86" s="4"/>
      <c r="C86" s="4"/>
      <c r="D86" s="4"/>
      <c r="E86" s="4"/>
      <c r="F86" s="4"/>
      <c r="G86" s="4"/>
      <c r="H86" s="4"/>
      <c r="I86" s="4"/>
      <c r="J86" s="4"/>
      <c r="K86" s="4"/>
      <c r="L86" s="4"/>
      <c r="M86" s="4"/>
      <c r="N86" s="4"/>
      <c r="O86" s="4"/>
      <c r="P86" s="4"/>
      <c r="Q86" s="4"/>
      <c r="R86" s="4"/>
      <c r="S86" s="4"/>
      <c r="T86" s="4"/>
      <c r="U86" s="4"/>
      <c r="V86" s="4"/>
      <c r="W86" s="4"/>
      <c r="X86" s="4"/>
      <c r="Y86" s="4"/>
      <c r="Z86" s="4"/>
    </row>
    <row r="87" spans="2:26">
      <c r="B87" s="4"/>
      <c r="C87" s="4"/>
      <c r="D87" s="4"/>
      <c r="E87" s="4"/>
      <c r="F87" s="4"/>
      <c r="G87" s="4"/>
      <c r="H87" s="4"/>
      <c r="I87" s="4"/>
      <c r="J87" s="4"/>
      <c r="K87" s="4"/>
      <c r="L87" s="4"/>
      <c r="M87" s="4"/>
      <c r="N87" s="4"/>
      <c r="O87" s="4"/>
      <c r="P87" s="4"/>
      <c r="Q87" s="4"/>
      <c r="R87" s="4"/>
      <c r="S87" s="4"/>
      <c r="T87" s="4"/>
      <c r="U87" s="4"/>
      <c r="V87" s="4"/>
      <c r="W87" s="4"/>
      <c r="X87" s="4"/>
      <c r="Y87" s="4"/>
      <c r="Z87" s="4"/>
    </row>
    <row r="88" spans="2:26">
      <c r="B88" s="4"/>
      <c r="C88" s="4"/>
      <c r="D88" s="4"/>
      <c r="E88" s="4"/>
      <c r="F88" s="4"/>
      <c r="G88" s="4"/>
      <c r="H88" s="4"/>
      <c r="I88" s="4"/>
      <c r="J88" s="4"/>
      <c r="K88" s="4"/>
      <c r="L88" s="4"/>
      <c r="M88" s="4"/>
      <c r="N88" s="4"/>
      <c r="O88" s="4"/>
      <c r="P88" s="4"/>
      <c r="Q88" s="4"/>
      <c r="R88" s="4"/>
      <c r="S88" s="4"/>
      <c r="T88" s="4"/>
      <c r="U88" s="4"/>
      <c r="V88" s="4"/>
      <c r="W88" s="4"/>
      <c r="X88" s="4"/>
      <c r="Y88" s="4"/>
      <c r="Z88" s="4"/>
    </row>
    <row r="89" spans="2:26">
      <c r="B89" s="4"/>
      <c r="C89" s="4"/>
      <c r="D89" s="4"/>
      <c r="E89" s="4"/>
      <c r="F89" s="4"/>
      <c r="G89" s="4"/>
      <c r="H89" s="4"/>
      <c r="I89" s="4"/>
      <c r="J89" s="4"/>
      <c r="K89" s="4"/>
      <c r="L89" s="4"/>
      <c r="M89" s="4"/>
      <c r="N89" s="4"/>
      <c r="O89" s="4"/>
      <c r="P89" s="4"/>
      <c r="Q89" s="4"/>
      <c r="R89" s="4"/>
      <c r="S89" s="4"/>
      <c r="T89" s="4"/>
      <c r="U89" s="4"/>
      <c r="V89" s="4"/>
      <c r="W89" s="4"/>
      <c r="X89" s="4"/>
      <c r="Y89" s="4"/>
      <c r="Z89" s="4"/>
    </row>
    <row r="90" spans="2:26">
      <c r="B90" s="4"/>
      <c r="C90" s="4"/>
      <c r="D90" s="4"/>
      <c r="E90" s="4"/>
      <c r="F90" s="4"/>
      <c r="G90" s="4"/>
      <c r="H90" s="4"/>
      <c r="I90" s="4"/>
      <c r="J90" s="4"/>
      <c r="K90" s="4"/>
      <c r="L90" s="4"/>
      <c r="M90" s="4"/>
      <c r="N90" s="4"/>
      <c r="O90" s="4"/>
      <c r="P90" s="4"/>
      <c r="Q90" s="4"/>
      <c r="R90" s="4"/>
      <c r="S90" s="4"/>
      <c r="T90" s="4"/>
      <c r="U90" s="4"/>
      <c r="V90" s="4"/>
      <c r="W90" s="4"/>
      <c r="X90" s="4"/>
      <c r="Y90" s="4"/>
      <c r="Z90" s="4"/>
    </row>
    <row r="91" spans="2:26">
      <c r="B91" s="4"/>
      <c r="C91" s="4"/>
      <c r="D91" s="4"/>
      <c r="E91" s="4"/>
      <c r="F91" s="4"/>
      <c r="G91" s="4"/>
      <c r="H91" s="4"/>
      <c r="I91" s="4"/>
      <c r="J91" s="4"/>
      <c r="K91" s="4"/>
      <c r="L91" s="4"/>
      <c r="M91" s="4"/>
      <c r="N91" s="4"/>
      <c r="O91" s="4"/>
      <c r="P91" s="4"/>
      <c r="Q91" s="4"/>
      <c r="R91" s="4"/>
      <c r="S91" s="4"/>
      <c r="T91" s="4"/>
      <c r="U91" s="4"/>
      <c r="V91" s="4"/>
      <c r="W91" s="4"/>
      <c r="X91" s="4"/>
      <c r="Y91" s="4"/>
      <c r="Z91" s="4"/>
    </row>
    <row r="92" spans="2:26">
      <c r="B92" s="4"/>
      <c r="C92" s="4"/>
      <c r="D92" s="4"/>
      <c r="E92" s="4"/>
      <c r="F92" s="4"/>
      <c r="G92" s="4"/>
      <c r="H92" s="4"/>
      <c r="I92" s="4"/>
      <c r="J92" s="4"/>
      <c r="K92" s="4"/>
      <c r="L92" s="4"/>
      <c r="M92" s="4"/>
      <c r="N92" s="4"/>
      <c r="O92" s="4"/>
      <c r="P92" s="4"/>
      <c r="Q92" s="4"/>
      <c r="R92" s="4"/>
      <c r="S92" s="4"/>
      <c r="T92" s="4"/>
      <c r="U92" s="4"/>
      <c r="V92" s="4"/>
      <c r="W92" s="4"/>
      <c r="X92" s="4"/>
      <c r="Y92" s="4"/>
      <c r="Z92" s="4"/>
    </row>
    <row r="93" spans="2:26">
      <c r="B93" s="4"/>
      <c r="C93" s="4"/>
      <c r="D93" s="4"/>
      <c r="E93" s="4"/>
      <c r="F93" s="4"/>
      <c r="G93" s="4"/>
      <c r="H93" s="4"/>
      <c r="I93" s="4"/>
      <c r="J93" s="4"/>
      <c r="K93" s="4"/>
      <c r="L93" s="4"/>
      <c r="M93" s="4"/>
      <c r="N93" s="4"/>
      <c r="O93" s="4"/>
      <c r="P93" s="4"/>
      <c r="Q93" s="4"/>
      <c r="R93" s="4"/>
      <c r="S93" s="4"/>
      <c r="T93" s="4"/>
      <c r="U93" s="4"/>
      <c r="V93" s="4"/>
      <c r="W93" s="4"/>
      <c r="X93" s="4"/>
      <c r="Y93" s="4"/>
      <c r="Z93" s="4"/>
    </row>
    <row r="94" spans="2:26">
      <c r="B94" s="4"/>
      <c r="C94" s="4"/>
      <c r="D94" s="4"/>
      <c r="E94" s="4"/>
      <c r="F94" s="4"/>
      <c r="G94" s="4"/>
      <c r="H94" s="4"/>
      <c r="I94" s="4"/>
      <c r="J94" s="4"/>
      <c r="K94" s="4"/>
      <c r="L94" s="4"/>
      <c r="M94" s="4"/>
      <c r="N94" s="4"/>
      <c r="O94" s="4"/>
      <c r="P94" s="4"/>
      <c r="Q94" s="4"/>
      <c r="R94" s="4"/>
      <c r="S94" s="4"/>
      <c r="T94" s="4"/>
      <c r="U94" s="4"/>
      <c r="V94" s="4"/>
      <c r="W94" s="4"/>
      <c r="X94" s="4"/>
      <c r="Y94" s="4"/>
      <c r="Z94" s="4"/>
    </row>
    <row r="95" spans="2:26">
      <c r="B95" s="4"/>
      <c r="C95" s="4"/>
      <c r="D95" s="4"/>
      <c r="E95" s="4"/>
      <c r="F95" s="4"/>
      <c r="G95" s="4"/>
      <c r="H95" s="4"/>
      <c r="I95" s="4"/>
      <c r="J95" s="4"/>
      <c r="K95" s="4"/>
      <c r="L95" s="4"/>
      <c r="M95" s="4"/>
      <c r="N95" s="4"/>
      <c r="O95" s="4"/>
      <c r="P95" s="4"/>
      <c r="Q95" s="4"/>
      <c r="R95" s="4"/>
      <c r="S95" s="4"/>
      <c r="T95" s="4"/>
      <c r="U95" s="4"/>
      <c r="V95" s="4"/>
      <c r="W95" s="4"/>
      <c r="X95" s="4"/>
      <c r="Y95" s="4"/>
      <c r="Z95" s="4"/>
    </row>
    <row r="96" spans="2:26">
      <c r="B96" s="4"/>
      <c r="C96" s="4"/>
      <c r="D96" s="4"/>
      <c r="E96" s="4"/>
      <c r="F96" s="4"/>
      <c r="G96" s="4"/>
      <c r="H96" s="4"/>
      <c r="I96" s="4"/>
      <c r="J96" s="4"/>
      <c r="K96" s="4"/>
      <c r="L96" s="4"/>
      <c r="M96" s="4"/>
      <c r="N96" s="4"/>
      <c r="O96" s="4"/>
      <c r="P96" s="4"/>
      <c r="Q96" s="4"/>
      <c r="R96" s="4"/>
      <c r="S96" s="4"/>
      <c r="T96" s="4"/>
      <c r="U96" s="4"/>
      <c r="V96" s="4"/>
      <c r="W96" s="4"/>
      <c r="X96" s="4"/>
      <c r="Y96" s="4"/>
      <c r="Z96" s="4"/>
    </row>
    <row r="97" spans="2:26">
      <c r="B97" s="4"/>
      <c r="C97" s="4"/>
      <c r="D97" s="4"/>
      <c r="E97" s="4"/>
      <c r="F97" s="4"/>
      <c r="G97" s="4"/>
      <c r="H97" s="4"/>
      <c r="I97" s="4"/>
      <c r="J97" s="4"/>
      <c r="K97" s="4"/>
      <c r="L97" s="4"/>
      <c r="M97" s="4"/>
      <c r="N97" s="4"/>
      <c r="O97" s="4"/>
      <c r="P97" s="4"/>
      <c r="Q97" s="4"/>
      <c r="R97" s="4"/>
      <c r="S97" s="4"/>
      <c r="T97" s="4"/>
      <c r="U97" s="4"/>
      <c r="V97" s="4"/>
      <c r="W97" s="4"/>
      <c r="X97" s="4"/>
      <c r="Y97" s="4"/>
      <c r="Z97" s="4"/>
    </row>
    <row r="98" spans="2:26">
      <c r="B98" s="4"/>
      <c r="C98" s="4"/>
      <c r="D98" s="4"/>
      <c r="E98" s="4"/>
      <c r="F98" s="4"/>
      <c r="G98" s="4"/>
      <c r="H98" s="4"/>
      <c r="I98" s="4"/>
      <c r="J98" s="4"/>
      <c r="K98" s="4"/>
      <c r="L98" s="4"/>
      <c r="M98" s="4"/>
      <c r="N98" s="4"/>
      <c r="O98" s="4"/>
      <c r="P98" s="4"/>
      <c r="Q98" s="4"/>
      <c r="R98" s="4"/>
      <c r="S98" s="4"/>
      <c r="T98" s="4"/>
      <c r="U98" s="4"/>
      <c r="V98" s="4"/>
      <c r="W98" s="4"/>
      <c r="X98" s="4"/>
      <c r="Y98" s="4"/>
      <c r="Z98" s="4"/>
    </row>
    <row r="99" spans="2:26">
      <c r="B99" s="4"/>
      <c r="C99" s="4"/>
      <c r="D99" s="4"/>
      <c r="E99" s="4"/>
      <c r="F99" s="4"/>
      <c r="G99" s="4"/>
      <c r="H99" s="4"/>
      <c r="I99" s="4"/>
      <c r="J99" s="4"/>
      <c r="K99" s="4"/>
      <c r="L99" s="4"/>
      <c r="M99" s="4"/>
      <c r="N99" s="4"/>
      <c r="O99" s="4"/>
      <c r="P99" s="4"/>
      <c r="Q99" s="4"/>
      <c r="R99" s="4"/>
      <c r="S99" s="4"/>
      <c r="T99" s="4"/>
      <c r="U99" s="4"/>
      <c r="V99" s="4"/>
      <c r="W99" s="4"/>
      <c r="X99" s="4"/>
      <c r="Y99" s="4"/>
      <c r="Z99" s="4"/>
    </row>
    <row r="100" spans="2:26">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2:26">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2:26">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2:26">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2:26">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2:26">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2:26">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2:26">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2:26">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2:26">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2:26">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2:26">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2:26">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2:26">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2:26">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2:26">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2:26">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2:26">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2:26">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2:26">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2:26">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2:26">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2:26">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2:26">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2:26">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2:26">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2:26">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2:26">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2:26">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2:26">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2:26">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2:26">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2:26">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2:26">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2:26">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2:26">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2:26">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2:26">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2:26">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2:26">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2:26">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2:26">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2:26">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2:26">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2:26">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2:26">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2:26">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2:26">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2:26">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2:26">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2:26">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2:26">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2:26">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2:26">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2:26">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2:26">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2:26">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2:26">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2:26">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2:26">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2:26">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2:26">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2:26">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2:26">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2:26">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2:26">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2:26">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2:26">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2:26">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2:26">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2:26">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2:26">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2:26">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2:26">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2:26">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2:26">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2:26">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2:26">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2:26">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2:26">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2:26">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2:26">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2:26">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2:26">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2:26">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2:26">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2:26">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2:26">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2:26">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2:26">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2:26">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2:26">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2:26">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2:26">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2:26">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2:26">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2:26">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2:26">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2:26">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2:26">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2:26">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2:26">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2:26">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2:26">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2:26">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2:26">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2:26">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2:26">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2:26">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2:26">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2:26">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2:26">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2:26">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2:26">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2:26">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2:26">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2:26">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2:26">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2:26">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2:26">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2:26">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2:26">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2:26">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2:26">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2:26">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2:26">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2:26">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2:26">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2:26">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2:26">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2:26">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2:26">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2:26">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2:26">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2:26">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2:26">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2:26">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2:26">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2:26">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2:26">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2:26">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2:26">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2:26">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2:26">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2:26">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2:26">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2:26">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2:26">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2:26">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2:26">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2:26">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2:26">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2:26">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2:26">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2:26">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2:26">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2:26">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2:26">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2:26">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2:26">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2:26">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2:26">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2:26">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2:26">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2:26">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2:26">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2:26">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2:26">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2:26">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2:26">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2:26">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2:26">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2:26">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2:26">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2:26">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2:26">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2:26">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2:26">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2:26">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2:26">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2:26">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2:26">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2:26">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2:26">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2:26">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2:26">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2:26">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2:26">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2:26">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2:26">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2:26">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2:26">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2:26">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2:26">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2:26">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2:26">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2:26">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2:26">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2:26">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2:26">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2:26">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2:26">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2:26">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2:26">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2:26">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2:26">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2:26">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2:26">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2:26">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2:26">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2:26">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2:26">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2:26">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2:26">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2:26">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2:26">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2:26">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2:26">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2:26">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2:26">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2:26">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2:26">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2:26">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2:26">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2:26">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2:26">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2:26">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2:26">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2:26">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2:26">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2:26">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2:26">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2:26">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2:26">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2:26">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2:26">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2:26">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2:26">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2:26">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2:26">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2:26">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2:26">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2:26">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2:26">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2:26">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2:26">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2:26">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2:26">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2:26">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2:26">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2:26">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2:26">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2:26">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2:26">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2:26">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2:26">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2:26">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2:26">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2:26">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2:26">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2:26">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2:26">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2:26">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2:26">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2:26">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2:26">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2:26">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2:26">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2:26">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2:26">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2:26">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2:26">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2:26">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2:26">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2:26">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2:26">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2:26">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2:26">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2:26">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2:26">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2:26">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2:26">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2:26">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2:26">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2:26">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2:26">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2:26">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2:26">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2:26">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2:26">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2:26">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2:26">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2:26">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2:26">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2:26">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2:26">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2:26">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2:26">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2:26">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2:26">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2:26">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2:26">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2:26">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2:26">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2:26">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2:26">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2:26">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2:26">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2:26">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2:26">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2:26">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2:26">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2:26">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2:26">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2:26">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2:26">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2:26">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2:26">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2:26">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2:26">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2:26">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2:26">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2:26">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2:26">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2:26">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2:26">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2:26">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2:26">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2:26">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2:26">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2:26">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2:26">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2:26">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2:26">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2:26">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2:26">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2:26">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2:26">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2:26">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2:26">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2:26">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2:26">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2:26">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2:26">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2:26">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2:26">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2:26">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2:26">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2:26">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2:26">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2:26">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2:26">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2:26">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2:26">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2:26">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2:26">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2:26">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2:26">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2:26">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2:26">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2:26">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2:26">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2:26">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2:26">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2:26">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2:26">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2:26">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2:26">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2:26">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2:26">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2:26">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2:26">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2:26">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2:26">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2:26">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2:26">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2:26">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2:26">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2:26">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2:26">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2:26">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2:26">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2:26">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2:26">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2:26">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2:26">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2:26">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2:26">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2:26">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2:26">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2:26">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2:26">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2:26">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2:26">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2:26">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2:26">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2:26">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2:26">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2:26">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2:26">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2:26">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2:26">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2:26">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2:26">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2:26">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2:26">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2:26">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2:26">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2:26">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2:26">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2:26">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2:26">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2:26">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2:26">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2:26">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2:26">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2:26">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2:26">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2:26">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2:26">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2:26">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2:26">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2:26">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2:26">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2:26">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2:26">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2:26">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2:26">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2:26">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2:26">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2:26">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2:26">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2:26">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2:26">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2:26">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2:26">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2:26">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2:26">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2:26">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2:26">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2:26">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2:26">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2:26">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2:26">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2:26">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2:26">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2:26">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2:26">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2:26">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2:26">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2:26">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2:26">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2:26">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2:26">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2:26">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2:26">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2:26">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2:26">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2:26">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2:26">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2:26">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2:26">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2:26">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2:26">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2:26">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2:26">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2:26">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2:26">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2:26">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2:26">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2:26">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2:26">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2:26">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2:26">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2:26">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2:26">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2:26">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2:26">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2:26">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2:26">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2:26">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2:26">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2:26">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2:26">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2:26">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2:26">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2:26">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2:26">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2:26">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2:26">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2:26">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2:26">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2:26">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2:26">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2:26">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2:26">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2:26">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2:26">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2:26">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2:26">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2:26">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2:26">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2:26">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2:26">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2:26">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2:26">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2:26">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2:26">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2:26">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2:26">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2:26">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2:26">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2:26">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2:26">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2:26">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2:26">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2:26">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2:26">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2:26">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2:26">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2:26">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2:26">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2:26">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2:26">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2:26">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2:26">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2:26">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2:26">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2:26">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2:26">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2:26">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2:26">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2:26">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2:26">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2:26">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2:26">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2:26">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2:26">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2:26">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2:26">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2:26">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2:26">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2:26">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2:26">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2:26">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2:26">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2:26">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2:26">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2:26">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2:26">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2:26">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2:26">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2:26">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2:26">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2:26">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2:26">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2:26">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2:26">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2:26">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2:26">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2:26">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2:26">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2:26">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2:26">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2:26">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2:26">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2:26">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2:26">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2:26">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2:26">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2:26">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2:26">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2:26">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2:26">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2:26">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2:26">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2:26">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2:26">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2:26">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2:26">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2:26">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2:26">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2:26">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2:26">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2:26">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2:26">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2:26">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2:26">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2:26">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2:26">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2:26">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2:26">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2:26">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2:26">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2:26">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2:26">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2:26">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2:26">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2:26">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2:26">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2:26">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2:26">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2:26">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2:26">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2:26">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2:26">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2:26">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2:26">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2:26">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2:26">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2:26">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2:26">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2:26">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2:26">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2:26">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2:26">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2:26">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2:26">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2:26">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2:26">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2:26">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2:26">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2:26">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2:26">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2:26">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2:26">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2:26">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2:26">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2:26">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2:26">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2:26">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2:26">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2:26">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2:26">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2:26">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2:26">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2:26">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2:26">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2:26">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2:26">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2:26">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2:26">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2:26">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2:26">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2:26">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2:26">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2:26">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2:26">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2:26">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2:26">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2:26">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2:26">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2:26">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2:26">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2:26">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2:26">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2:26">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2:26">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2:26">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2:26">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2:26">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2:26">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2:26">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2:26">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2:26">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2:26">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2:26">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2:26">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2:26">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2:26">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2:26">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2:26">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2:26">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2:26">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2:26">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2:26">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2:26">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2:26">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2:26">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2:26">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2:26">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2:26">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2:26">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2:26">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2:26">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2:26">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2:26">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2:26">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2:26">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2:26">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2:26">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2:26">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2:26">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2:26">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2:26">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2:26">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2:26">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2:26">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2:26">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2:26">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2:26">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2:26">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2:26">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2:26">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2:26">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2:26">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2:26">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2:26">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2:26">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2:26">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2:26">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2:26">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2:26">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2:26">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2:26">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2:26">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2:26">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2:26">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2:26">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2:26">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2:26">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2:26">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2:26">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2:26">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2:26">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2:26">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2:26">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2:26">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2:26">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2:26">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2:26">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2:26">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2:26">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2:26">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2:26">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2:26">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2:26">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2:26">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2:26">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2:26">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2:26">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2:26">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2:26">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2:26">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2:26">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2:26">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2:26">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2:26">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2:26">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2:26">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2:26">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2:26">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2:26">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2:26">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2:26">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2:26">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2:26">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2:26">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2:26">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2:26">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2:26">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2:26">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2:26">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2:26">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2:26">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2:26">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2:26">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2:26">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2:26">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2:26">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2:26">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2:26">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2:26">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2:26">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2:26">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2:26">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2:26">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2:26">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2:26">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2:26">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2:26">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2:26">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2:26">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2:26">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2:26">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2:26">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2:26">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2:26">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2:26">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2:26">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2:26">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2:26">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2:26">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2:26">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2:26">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2:26">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2:26">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2:26">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2:26">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2:26">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2:26">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2:26">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2:26">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2:26">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2:26">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2:26">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2:26">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2:26">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2:26">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2:26">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2:26">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2:26">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2:26">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2:26">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2:26">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2:26">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2:26">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2:26">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2:26">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2:26">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2:26">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2:26">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2:26">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2:26">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2:26">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2:26">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2:26">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2:26">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2:26">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2:26">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2:26">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2:26">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2:26">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2:26">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2:26">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2:26">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2:26">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2:26">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2:26">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2:26">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2:26">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2:26">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2:26">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2:26">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2:26">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2:26">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2:26">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2:26">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2:26">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2:26">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2:26">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2:26">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2:26">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2:26">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2:26">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2:26">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2:26">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2:26">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2:26">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2:26">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2:26">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2:26">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2:26">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2:26">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2:26">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2:26">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2:26">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2:26">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2:26">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2:26">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2:26">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2:26">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2:26">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2:26">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2:26">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2:26">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2:26">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2:26">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2:26">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2:26">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2:26">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2:26">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2:26">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2:26">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2:26">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2:26">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2:26">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2:26">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2:26">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2:26">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2:26">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2:26">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2:26">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2:26">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2:26">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2:26">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2:26">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2:26">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2:26">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2:26">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2:26">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2:26">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sheetData>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3CCCE-19C8-4046-882A-36F5C581DB81}">
  <dimension ref="B1:Z1001"/>
  <sheetViews>
    <sheetView showGridLines="0" workbookViewId="0">
      <selection activeCell="C101" sqref="C101"/>
    </sheetView>
  </sheetViews>
  <sheetFormatPr defaultRowHeight="14.5"/>
  <cols>
    <col min="3" max="3" width="14.81640625" customWidth="1"/>
    <col min="4" max="4" width="16" customWidth="1"/>
  </cols>
  <sheetData>
    <row r="1" spans="2:26">
      <c r="B1" s="1" t="s">
        <v>116</v>
      </c>
      <c r="C1" s="2"/>
      <c r="D1" s="2"/>
      <c r="E1" s="2"/>
      <c r="F1" s="2"/>
      <c r="G1" s="2"/>
      <c r="H1" s="8"/>
      <c r="I1" s="8"/>
      <c r="J1" s="8"/>
      <c r="K1" s="8"/>
      <c r="L1" s="8"/>
      <c r="M1" s="8"/>
      <c r="N1" s="8"/>
      <c r="O1" s="8"/>
      <c r="P1" s="8"/>
      <c r="Q1" s="8"/>
      <c r="R1" s="8"/>
      <c r="S1" s="8"/>
      <c r="T1" s="8"/>
      <c r="U1" s="8"/>
      <c r="V1" s="8"/>
      <c r="W1" s="8"/>
      <c r="X1" s="8"/>
      <c r="Y1" s="8"/>
      <c r="Z1" s="8"/>
    </row>
    <row r="2" spans="2:26">
      <c r="B2" s="2" t="s">
        <v>117</v>
      </c>
      <c r="C2" s="2"/>
      <c r="D2" s="2"/>
      <c r="E2" s="2"/>
      <c r="F2" s="2"/>
      <c r="G2" s="2"/>
      <c r="H2" s="8"/>
      <c r="I2" s="8"/>
      <c r="J2" s="8"/>
      <c r="K2" s="8"/>
      <c r="L2" s="8"/>
      <c r="M2" s="8"/>
      <c r="N2" s="8"/>
      <c r="O2" s="8"/>
      <c r="P2" s="8"/>
      <c r="Q2" s="8"/>
      <c r="R2" s="8"/>
      <c r="S2" s="8"/>
      <c r="T2" s="8"/>
      <c r="U2" s="8"/>
      <c r="V2" s="8"/>
      <c r="W2" s="8"/>
      <c r="X2" s="8"/>
      <c r="Y2" s="8"/>
      <c r="Z2" s="8"/>
    </row>
    <row r="3" spans="2:26">
      <c r="B3" s="8"/>
      <c r="C3" s="8"/>
      <c r="D3" s="8"/>
      <c r="E3" s="8"/>
      <c r="F3" s="8"/>
      <c r="G3" s="8"/>
      <c r="H3" s="8"/>
      <c r="I3" s="8"/>
      <c r="J3" s="8"/>
      <c r="K3" s="8"/>
      <c r="L3" s="8"/>
      <c r="M3" s="8"/>
      <c r="N3" s="8"/>
      <c r="O3" s="8"/>
      <c r="P3" s="8"/>
      <c r="Q3" s="8"/>
      <c r="R3" s="8"/>
      <c r="S3" s="8"/>
      <c r="T3" s="8"/>
      <c r="U3" s="8"/>
      <c r="V3" s="8"/>
      <c r="W3" s="8"/>
      <c r="X3" s="8"/>
      <c r="Y3" s="8"/>
      <c r="Z3" s="8"/>
    </row>
    <row r="4" spans="2:26" ht="28.5">
      <c r="B4" s="9"/>
      <c r="C4" s="114" t="s">
        <v>98</v>
      </c>
      <c r="D4" s="114" t="s">
        <v>99</v>
      </c>
      <c r="E4" s="9"/>
      <c r="F4" s="9"/>
      <c r="G4" s="9"/>
      <c r="H4" s="9"/>
      <c r="I4" s="9"/>
      <c r="J4" s="9"/>
      <c r="K4" s="9"/>
      <c r="L4" s="9"/>
      <c r="M4" s="9"/>
      <c r="N4" s="9"/>
      <c r="O4" s="9"/>
      <c r="P4" s="9"/>
      <c r="Q4" s="9"/>
      <c r="R4" s="9"/>
      <c r="S4" s="9"/>
      <c r="T4" s="9"/>
      <c r="U4" s="9"/>
      <c r="V4" s="9"/>
      <c r="W4" s="9"/>
      <c r="X4" s="9"/>
      <c r="Y4" s="9"/>
      <c r="Z4" s="9"/>
    </row>
    <row r="5" spans="2:26" ht="28.5">
      <c r="B5" s="9"/>
      <c r="C5" s="114" t="s">
        <v>115</v>
      </c>
      <c r="D5" s="9" t="s">
        <v>118</v>
      </c>
      <c r="E5" s="9"/>
      <c r="F5" s="9"/>
      <c r="G5" s="9"/>
      <c r="H5" s="9"/>
      <c r="I5" s="9"/>
      <c r="J5" s="9"/>
      <c r="K5" s="9"/>
      <c r="L5" s="9"/>
      <c r="M5" s="9"/>
      <c r="N5" s="9"/>
      <c r="O5" s="9"/>
      <c r="P5" s="9"/>
      <c r="Q5" s="9"/>
      <c r="R5" s="9"/>
      <c r="S5" s="9"/>
      <c r="T5" s="9"/>
      <c r="U5" s="9"/>
      <c r="V5" s="9"/>
      <c r="W5" s="9"/>
      <c r="X5" s="9"/>
      <c r="Y5" s="9"/>
      <c r="Z5" s="9"/>
    </row>
    <row r="6" spans="2:26">
      <c r="B6" s="10">
        <v>36586</v>
      </c>
      <c r="C6" s="116">
        <v>692</v>
      </c>
      <c r="D6" s="116">
        <v>1019.333</v>
      </c>
      <c r="E6" s="4"/>
      <c r="F6" s="4"/>
      <c r="G6" s="4"/>
      <c r="H6" s="4"/>
      <c r="I6" s="4"/>
      <c r="J6" s="4"/>
      <c r="K6" s="4"/>
      <c r="L6" s="4"/>
      <c r="M6" s="4"/>
      <c r="N6" s="4"/>
      <c r="O6" s="4"/>
      <c r="P6" s="4"/>
      <c r="Q6" s="4"/>
      <c r="R6" s="4"/>
      <c r="S6" s="4"/>
      <c r="T6" s="4"/>
      <c r="U6" s="4"/>
      <c r="V6" s="4"/>
      <c r="W6" s="4"/>
      <c r="X6" s="4"/>
      <c r="Y6" s="4"/>
      <c r="Z6" s="4"/>
    </row>
    <row r="7" spans="2:26">
      <c r="B7" s="10">
        <v>36678</v>
      </c>
      <c r="C7" s="116">
        <v>695</v>
      </c>
      <c r="D7" s="116">
        <v>1010.03</v>
      </c>
      <c r="E7" s="4"/>
      <c r="F7" s="4"/>
      <c r="G7" s="4"/>
      <c r="H7" s="4"/>
      <c r="I7" s="4"/>
      <c r="J7" s="4"/>
      <c r="K7" s="4"/>
      <c r="L7" s="4"/>
      <c r="M7" s="4"/>
      <c r="N7" s="4"/>
      <c r="O7" s="4"/>
      <c r="P7" s="4"/>
      <c r="Q7" s="4"/>
      <c r="R7" s="4"/>
      <c r="S7" s="4"/>
      <c r="T7" s="4"/>
      <c r="U7" s="4"/>
      <c r="V7" s="4"/>
      <c r="W7" s="4"/>
      <c r="X7" s="4"/>
      <c r="Y7" s="4"/>
      <c r="Z7" s="4"/>
    </row>
    <row r="8" spans="2:26">
      <c r="B8" s="10">
        <v>36770</v>
      </c>
      <c r="C8" s="116">
        <v>704</v>
      </c>
      <c r="D8" s="116">
        <v>998.10580000000004</v>
      </c>
      <c r="E8" s="4"/>
      <c r="F8" s="4"/>
      <c r="G8" s="4"/>
      <c r="H8" s="4"/>
      <c r="I8" s="4"/>
      <c r="J8" s="4"/>
      <c r="K8" s="4"/>
      <c r="L8" s="4"/>
      <c r="M8" s="4"/>
      <c r="N8" s="4"/>
      <c r="O8" s="4"/>
      <c r="P8" s="4"/>
      <c r="Q8" s="4"/>
      <c r="R8" s="4"/>
      <c r="S8" s="4"/>
      <c r="T8" s="4"/>
      <c r="U8" s="4"/>
      <c r="V8" s="4"/>
      <c r="W8" s="4"/>
      <c r="X8" s="4"/>
      <c r="Y8" s="4"/>
      <c r="Z8" s="4"/>
    </row>
    <row r="9" spans="2:26">
      <c r="B9" s="10">
        <v>36861</v>
      </c>
      <c r="C9" s="116">
        <v>711</v>
      </c>
      <c r="D9" s="116">
        <v>981.55280000000005</v>
      </c>
      <c r="E9" s="4"/>
      <c r="F9" s="4"/>
      <c r="G9" s="4"/>
      <c r="H9" s="4"/>
      <c r="I9" s="4"/>
      <c r="J9" s="4"/>
      <c r="K9" s="4"/>
      <c r="L9" s="4"/>
      <c r="M9" s="4"/>
      <c r="N9" s="4"/>
      <c r="O9" s="4"/>
      <c r="P9" s="4"/>
      <c r="Q9" s="4"/>
      <c r="R9" s="4"/>
      <c r="S9" s="4"/>
      <c r="T9" s="4"/>
      <c r="U9" s="4"/>
      <c r="V9" s="4"/>
      <c r="W9" s="4"/>
      <c r="X9" s="4"/>
      <c r="Y9" s="4"/>
      <c r="Z9" s="4"/>
    </row>
    <row r="10" spans="2:26">
      <c r="B10" s="10">
        <v>36951</v>
      </c>
      <c r="C10" s="116">
        <v>719</v>
      </c>
      <c r="D10" s="116">
        <v>983.89660000000003</v>
      </c>
      <c r="E10" s="4"/>
      <c r="F10" s="4"/>
      <c r="G10" s="4"/>
      <c r="H10" s="4"/>
      <c r="I10" s="4"/>
      <c r="J10" s="4"/>
      <c r="K10" s="4"/>
      <c r="L10" s="4"/>
      <c r="M10" s="4"/>
      <c r="N10" s="4"/>
      <c r="O10" s="4"/>
      <c r="P10" s="4"/>
      <c r="Q10" s="4"/>
      <c r="R10" s="4"/>
      <c r="S10" s="4"/>
      <c r="T10" s="4"/>
      <c r="U10" s="4"/>
      <c r="V10" s="4"/>
      <c r="W10" s="4"/>
      <c r="X10" s="4"/>
      <c r="Y10" s="4"/>
      <c r="Z10" s="4"/>
    </row>
    <row r="11" spans="2:26">
      <c r="B11" s="10">
        <v>37043</v>
      </c>
      <c r="C11" s="116">
        <v>716</v>
      </c>
      <c r="D11" s="116">
        <v>981.49850000000004</v>
      </c>
      <c r="E11" s="4"/>
      <c r="F11" s="4"/>
      <c r="G11" s="4"/>
      <c r="H11" s="4"/>
      <c r="I11" s="4"/>
      <c r="J11" s="4"/>
      <c r="K11" s="4"/>
      <c r="L11" s="4"/>
      <c r="M11" s="4"/>
      <c r="N11" s="4"/>
      <c r="O11" s="4"/>
      <c r="P11" s="4"/>
      <c r="Q11" s="4"/>
      <c r="R11" s="4"/>
      <c r="S11" s="4"/>
      <c r="T11" s="4"/>
      <c r="U11" s="4"/>
      <c r="V11" s="4"/>
      <c r="W11" s="4"/>
      <c r="X11" s="4"/>
      <c r="Y11" s="4"/>
      <c r="Z11" s="4"/>
    </row>
    <row r="12" spans="2:26">
      <c r="B12" s="10">
        <v>37135</v>
      </c>
      <c r="C12" s="116">
        <v>712</v>
      </c>
      <c r="D12" s="116">
        <v>985.95129999999995</v>
      </c>
      <c r="E12" s="4"/>
      <c r="F12" s="4"/>
      <c r="G12" s="4"/>
      <c r="H12" s="4"/>
      <c r="I12" s="4"/>
      <c r="J12" s="4"/>
      <c r="K12" s="4"/>
      <c r="L12" s="4"/>
      <c r="M12" s="4"/>
      <c r="N12" s="4"/>
      <c r="O12" s="4"/>
      <c r="P12" s="4"/>
      <c r="Q12" s="4"/>
      <c r="R12" s="4"/>
      <c r="S12" s="4"/>
      <c r="T12" s="4"/>
      <c r="U12" s="4"/>
      <c r="V12" s="4"/>
      <c r="W12" s="4"/>
      <c r="X12" s="4"/>
      <c r="Y12" s="4"/>
      <c r="Z12" s="4"/>
    </row>
    <row r="13" spans="2:26">
      <c r="B13" s="10">
        <v>37226</v>
      </c>
      <c r="C13" s="116">
        <v>710</v>
      </c>
      <c r="D13" s="116">
        <v>993.81209999999999</v>
      </c>
      <c r="E13" s="4"/>
      <c r="F13" s="4"/>
      <c r="G13" s="4"/>
      <c r="H13" s="4"/>
      <c r="I13" s="4"/>
      <c r="J13" s="4"/>
      <c r="K13" s="4"/>
      <c r="L13" s="4"/>
      <c r="M13" s="4"/>
      <c r="N13" s="4"/>
      <c r="O13" s="4"/>
      <c r="P13" s="4"/>
      <c r="Q13" s="4"/>
      <c r="R13" s="4"/>
      <c r="S13" s="4"/>
      <c r="T13" s="4"/>
      <c r="U13" s="4"/>
      <c r="V13" s="4"/>
      <c r="W13" s="4"/>
      <c r="X13" s="4"/>
      <c r="Y13" s="4"/>
      <c r="Z13" s="4"/>
    </row>
    <row r="14" spans="2:26">
      <c r="B14" s="10">
        <v>37316</v>
      </c>
      <c r="C14" s="116">
        <v>710</v>
      </c>
      <c r="D14" s="116">
        <v>1008.251</v>
      </c>
      <c r="E14" s="4"/>
      <c r="F14" s="4"/>
      <c r="G14" s="4"/>
      <c r="H14" s="4"/>
      <c r="I14" s="4"/>
      <c r="J14" s="4"/>
      <c r="K14" s="4"/>
      <c r="L14" s="4"/>
      <c r="M14" s="4"/>
      <c r="N14" s="4"/>
      <c r="O14" s="4"/>
      <c r="P14" s="4"/>
      <c r="Q14" s="4"/>
      <c r="R14" s="4"/>
      <c r="S14" s="4"/>
      <c r="T14" s="4"/>
      <c r="U14" s="4"/>
      <c r="V14" s="4"/>
      <c r="W14" s="4"/>
      <c r="X14" s="4"/>
      <c r="Y14" s="4"/>
      <c r="Z14" s="4"/>
    </row>
    <row r="15" spans="2:26">
      <c r="B15" s="10">
        <v>37408</v>
      </c>
      <c r="C15" s="116">
        <v>716</v>
      </c>
      <c r="D15" s="116">
        <v>1026.4100000000001</v>
      </c>
      <c r="E15" s="4"/>
      <c r="F15" s="4"/>
      <c r="G15" s="4"/>
      <c r="H15" s="4"/>
      <c r="I15" s="4"/>
      <c r="J15" s="4"/>
      <c r="K15" s="4"/>
      <c r="L15" s="4"/>
      <c r="M15" s="4"/>
      <c r="N15" s="4"/>
      <c r="O15" s="4"/>
      <c r="P15" s="4"/>
      <c r="Q15" s="4"/>
      <c r="R15" s="4"/>
      <c r="S15" s="4"/>
      <c r="T15" s="4"/>
      <c r="U15" s="4"/>
      <c r="V15" s="4"/>
      <c r="W15" s="4"/>
      <c r="X15" s="4"/>
      <c r="Y15" s="4"/>
      <c r="Z15" s="4"/>
    </row>
    <row r="16" spans="2:26">
      <c r="B16" s="10">
        <v>37500</v>
      </c>
      <c r="C16" s="116">
        <v>729</v>
      </c>
      <c r="D16" s="116">
        <v>1051.346</v>
      </c>
      <c r="E16" s="4"/>
      <c r="F16" s="4"/>
      <c r="G16" s="4"/>
      <c r="H16" s="4"/>
      <c r="I16" s="4"/>
      <c r="J16" s="4"/>
      <c r="K16" s="4"/>
      <c r="L16" s="4"/>
      <c r="M16" s="4"/>
      <c r="N16" s="4"/>
      <c r="O16" s="4"/>
      <c r="P16" s="4"/>
      <c r="Q16" s="4"/>
      <c r="R16" s="4"/>
      <c r="S16" s="4"/>
      <c r="T16" s="4"/>
      <c r="U16" s="4"/>
      <c r="V16" s="4"/>
      <c r="W16" s="4"/>
      <c r="X16" s="4"/>
      <c r="Y16" s="4"/>
      <c r="Z16" s="4"/>
    </row>
    <row r="17" spans="2:26">
      <c r="B17" s="10">
        <v>37591</v>
      </c>
      <c r="C17" s="116">
        <v>742</v>
      </c>
      <c r="D17" s="116">
        <v>1079.5889999999999</v>
      </c>
      <c r="E17" s="4"/>
      <c r="F17" s="4"/>
      <c r="G17" s="4"/>
      <c r="H17" s="4"/>
      <c r="I17" s="4"/>
      <c r="J17" s="4"/>
      <c r="K17" s="4"/>
      <c r="L17" s="4"/>
      <c r="M17" s="4"/>
      <c r="N17" s="4"/>
      <c r="O17" s="4"/>
      <c r="P17" s="4"/>
      <c r="Q17" s="4"/>
      <c r="R17" s="4"/>
      <c r="S17" s="4"/>
      <c r="T17" s="4"/>
      <c r="U17" s="4"/>
      <c r="V17" s="4"/>
      <c r="W17" s="4"/>
      <c r="X17" s="4"/>
      <c r="Y17" s="4"/>
      <c r="Z17" s="4"/>
    </row>
    <row r="18" spans="2:26">
      <c r="B18" s="10">
        <v>37681</v>
      </c>
      <c r="C18" s="116">
        <v>759</v>
      </c>
      <c r="D18" s="116">
        <v>1122.972</v>
      </c>
      <c r="E18" s="4"/>
      <c r="F18" s="4"/>
      <c r="G18" s="4"/>
      <c r="H18" s="4"/>
      <c r="I18" s="4"/>
      <c r="J18" s="4"/>
      <c r="K18" s="4"/>
      <c r="L18" s="4"/>
      <c r="M18" s="4"/>
      <c r="N18" s="4"/>
      <c r="O18" s="4"/>
      <c r="P18" s="4"/>
      <c r="Q18" s="4"/>
      <c r="R18" s="4"/>
      <c r="S18" s="4"/>
      <c r="T18" s="4"/>
      <c r="U18" s="4"/>
      <c r="V18" s="4"/>
      <c r="W18" s="4"/>
      <c r="X18" s="4"/>
      <c r="Y18" s="4"/>
      <c r="Z18" s="4"/>
    </row>
    <row r="19" spans="2:26">
      <c r="B19" s="10">
        <v>37773</v>
      </c>
      <c r="C19" s="116">
        <v>778</v>
      </c>
      <c r="D19" s="116">
        <v>1171.816</v>
      </c>
      <c r="E19" s="4"/>
      <c r="F19" s="4"/>
      <c r="G19" s="4"/>
      <c r="H19" s="4"/>
      <c r="I19" s="4"/>
      <c r="J19" s="4"/>
      <c r="K19" s="4"/>
      <c r="L19" s="4"/>
      <c r="M19" s="4"/>
      <c r="N19" s="4"/>
      <c r="O19" s="4"/>
      <c r="P19" s="4"/>
      <c r="Q19" s="4"/>
      <c r="R19" s="4"/>
      <c r="S19" s="4"/>
      <c r="T19" s="4"/>
      <c r="U19" s="4"/>
      <c r="V19" s="4"/>
      <c r="W19" s="4"/>
      <c r="X19" s="4"/>
      <c r="Y19" s="4"/>
      <c r="Z19" s="4"/>
    </row>
    <row r="20" spans="2:26">
      <c r="B20" s="10">
        <v>37865</v>
      </c>
      <c r="C20" s="116">
        <v>808</v>
      </c>
      <c r="D20" s="116">
        <v>1257.777</v>
      </c>
      <c r="E20" s="4"/>
      <c r="F20" s="4"/>
      <c r="G20" s="4"/>
      <c r="H20" s="4"/>
      <c r="I20" s="4"/>
      <c r="J20" s="4"/>
      <c r="K20" s="4"/>
      <c r="L20" s="4"/>
      <c r="M20" s="4"/>
      <c r="N20" s="4"/>
      <c r="O20" s="4"/>
      <c r="P20" s="4"/>
      <c r="Q20" s="4"/>
      <c r="R20" s="4"/>
      <c r="S20" s="4"/>
      <c r="T20" s="4"/>
      <c r="U20" s="4"/>
      <c r="V20" s="4"/>
      <c r="W20" s="4"/>
      <c r="X20" s="4"/>
      <c r="Y20" s="4"/>
      <c r="Z20" s="4"/>
    </row>
    <row r="21" spans="2:26">
      <c r="B21" s="10">
        <v>37956</v>
      </c>
      <c r="C21" s="116">
        <v>839</v>
      </c>
      <c r="D21" s="116">
        <v>1327.14</v>
      </c>
      <c r="E21" s="4"/>
      <c r="F21" s="4"/>
      <c r="G21" s="4"/>
      <c r="H21" s="4"/>
      <c r="I21" s="4"/>
      <c r="J21" s="4"/>
      <c r="K21" s="4"/>
      <c r="L21" s="4"/>
      <c r="M21" s="4"/>
      <c r="N21" s="4"/>
      <c r="O21" s="4"/>
      <c r="P21" s="4"/>
      <c r="Q21" s="4"/>
      <c r="R21" s="4"/>
      <c r="S21" s="4"/>
      <c r="T21" s="4"/>
      <c r="U21" s="4"/>
      <c r="V21" s="4"/>
      <c r="W21" s="4"/>
      <c r="X21" s="4"/>
      <c r="Y21" s="4"/>
      <c r="Z21" s="4"/>
    </row>
    <row r="22" spans="2:26">
      <c r="B22" s="10">
        <v>38047</v>
      </c>
      <c r="C22" s="116">
        <v>852</v>
      </c>
      <c r="D22" s="116">
        <v>1366.3109999999999</v>
      </c>
      <c r="E22" s="4"/>
      <c r="F22" s="4"/>
      <c r="G22" s="4"/>
      <c r="H22" s="4"/>
      <c r="I22" s="4"/>
      <c r="J22" s="4"/>
      <c r="K22" s="4"/>
      <c r="L22" s="4"/>
      <c r="M22" s="4"/>
      <c r="N22" s="4"/>
      <c r="O22" s="4"/>
      <c r="P22" s="4"/>
      <c r="Q22" s="4"/>
      <c r="R22" s="4"/>
      <c r="S22" s="4"/>
      <c r="T22" s="4"/>
      <c r="U22" s="4"/>
      <c r="V22" s="4"/>
      <c r="W22" s="4"/>
      <c r="X22" s="4"/>
      <c r="Y22" s="4"/>
      <c r="Z22" s="4"/>
    </row>
    <row r="23" spans="2:26">
      <c r="B23" s="10">
        <v>38139</v>
      </c>
      <c r="C23" s="116">
        <v>848</v>
      </c>
      <c r="D23" s="116">
        <v>1401.1089999999999</v>
      </c>
      <c r="E23" s="4"/>
      <c r="F23" s="4"/>
      <c r="G23" s="4"/>
      <c r="H23" s="4"/>
      <c r="I23" s="4"/>
      <c r="J23" s="4"/>
      <c r="K23" s="4"/>
      <c r="L23" s="4"/>
      <c r="M23" s="4"/>
      <c r="N23" s="4"/>
      <c r="O23" s="4"/>
      <c r="P23" s="4"/>
      <c r="Q23" s="4"/>
      <c r="R23" s="4"/>
      <c r="S23" s="4"/>
      <c r="T23" s="4"/>
      <c r="U23" s="4"/>
      <c r="V23" s="4"/>
      <c r="W23" s="4"/>
      <c r="X23" s="4"/>
      <c r="Y23" s="4"/>
      <c r="Z23" s="4"/>
    </row>
    <row r="24" spans="2:26">
      <c r="B24" s="10">
        <v>38231</v>
      </c>
      <c r="C24" s="116">
        <v>855</v>
      </c>
      <c r="D24" s="116">
        <v>1427.92</v>
      </c>
      <c r="E24" s="4"/>
      <c r="F24" s="4"/>
      <c r="G24" s="4"/>
      <c r="H24" s="4"/>
      <c r="I24" s="4"/>
      <c r="J24" s="4"/>
      <c r="K24" s="4"/>
      <c r="L24" s="4"/>
      <c r="M24" s="4"/>
      <c r="N24" s="4"/>
      <c r="O24" s="4"/>
      <c r="P24" s="4"/>
      <c r="Q24" s="4"/>
      <c r="R24" s="4"/>
      <c r="S24" s="4"/>
      <c r="T24" s="4"/>
      <c r="U24" s="4"/>
      <c r="V24" s="4"/>
      <c r="W24" s="4"/>
      <c r="X24" s="4"/>
      <c r="Y24" s="4"/>
      <c r="Z24" s="4"/>
    </row>
    <row r="25" spans="2:26">
      <c r="B25" s="10">
        <v>38322</v>
      </c>
      <c r="C25" s="116">
        <v>863</v>
      </c>
      <c r="D25" s="116">
        <v>1453.155</v>
      </c>
      <c r="E25" s="4"/>
      <c r="F25" s="4"/>
      <c r="G25" s="4"/>
      <c r="H25" s="4"/>
      <c r="I25" s="4"/>
      <c r="J25" s="4"/>
      <c r="K25" s="4"/>
      <c r="L25" s="4"/>
      <c r="M25" s="4"/>
      <c r="N25" s="4"/>
      <c r="O25" s="4"/>
      <c r="P25" s="4"/>
      <c r="Q25" s="4"/>
      <c r="R25" s="4"/>
      <c r="S25" s="4"/>
      <c r="T25" s="4"/>
      <c r="U25" s="4"/>
      <c r="V25" s="4"/>
      <c r="W25" s="4"/>
      <c r="X25" s="4"/>
      <c r="Y25" s="4"/>
      <c r="Z25" s="4"/>
    </row>
    <row r="26" spans="2:26">
      <c r="B26" s="10">
        <v>38412</v>
      </c>
      <c r="C26" s="116">
        <v>875</v>
      </c>
      <c r="D26" s="116">
        <v>1506.2719999999999</v>
      </c>
      <c r="E26" s="4"/>
      <c r="F26" s="4"/>
      <c r="G26" s="4"/>
      <c r="H26" s="4"/>
      <c r="I26" s="4"/>
      <c r="J26" s="4"/>
      <c r="K26" s="4"/>
      <c r="L26" s="4"/>
      <c r="M26" s="4"/>
      <c r="N26" s="4"/>
      <c r="O26" s="4"/>
      <c r="P26" s="4"/>
      <c r="Q26" s="4"/>
      <c r="R26" s="4"/>
      <c r="S26" s="4"/>
      <c r="T26" s="4"/>
      <c r="U26" s="4"/>
      <c r="V26" s="4"/>
      <c r="W26" s="4"/>
      <c r="X26" s="4"/>
      <c r="Y26" s="4"/>
      <c r="Z26" s="4"/>
    </row>
    <row r="27" spans="2:26">
      <c r="B27" s="10">
        <v>38504</v>
      </c>
      <c r="C27" s="116">
        <v>895</v>
      </c>
      <c r="D27" s="116">
        <v>1551.223</v>
      </c>
      <c r="E27" s="4"/>
      <c r="F27" s="4"/>
      <c r="G27" s="4"/>
      <c r="H27" s="4"/>
      <c r="I27" s="4"/>
      <c r="J27" s="4"/>
      <c r="K27" s="4"/>
      <c r="L27" s="4"/>
      <c r="M27" s="4"/>
      <c r="N27" s="4"/>
      <c r="O27" s="4"/>
      <c r="P27" s="4"/>
      <c r="Q27" s="4"/>
      <c r="R27" s="4"/>
      <c r="S27" s="4"/>
      <c r="T27" s="4"/>
      <c r="U27" s="4"/>
      <c r="V27" s="4"/>
      <c r="W27" s="4"/>
      <c r="X27" s="4"/>
      <c r="Y27" s="4"/>
      <c r="Z27" s="4"/>
    </row>
    <row r="28" spans="2:26">
      <c r="B28" s="10">
        <v>38596</v>
      </c>
      <c r="C28" s="116">
        <v>916</v>
      </c>
      <c r="D28" s="116">
        <v>1585.37</v>
      </c>
      <c r="E28" s="4"/>
      <c r="F28" s="4"/>
      <c r="G28" s="4"/>
      <c r="H28" s="4"/>
      <c r="I28" s="4"/>
      <c r="J28" s="4"/>
      <c r="K28" s="4"/>
      <c r="L28" s="4"/>
      <c r="M28" s="4"/>
      <c r="N28" s="4"/>
      <c r="O28" s="4"/>
      <c r="P28" s="4"/>
      <c r="Q28" s="4"/>
      <c r="R28" s="4"/>
      <c r="S28" s="4"/>
      <c r="T28" s="4"/>
      <c r="U28" s="4"/>
      <c r="V28" s="4"/>
      <c r="W28" s="4"/>
      <c r="X28" s="4"/>
      <c r="Y28" s="4"/>
      <c r="Z28" s="4"/>
    </row>
    <row r="29" spans="2:26">
      <c r="B29" s="10">
        <v>38687</v>
      </c>
      <c r="C29" s="116">
        <v>941</v>
      </c>
      <c r="D29" s="116">
        <v>1627.2729999999999</v>
      </c>
      <c r="E29" s="4"/>
      <c r="F29" s="4"/>
      <c r="G29" s="4"/>
      <c r="H29" s="4"/>
      <c r="I29" s="4"/>
      <c r="J29" s="4"/>
      <c r="K29" s="4"/>
      <c r="L29" s="4"/>
      <c r="M29" s="4"/>
      <c r="N29" s="4"/>
      <c r="O29" s="4"/>
      <c r="P29" s="4"/>
      <c r="Q29" s="4"/>
      <c r="R29" s="4"/>
      <c r="S29" s="4"/>
      <c r="T29" s="4"/>
      <c r="U29" s="4"/>
      <c r="V29" s="4"/>
      <c r="W29" s="4"/>
      <c r="X29" s="4"/>
      <c r="Y29" s="4"/>
      <c r="Z29" s="4"/>
    </row>
    <row r="30" spans="2:26">
      <c r="B30" s="10">
        <v>38777</v>
      </c>
      <c r="C30" s="116">
        <v>960</v>
      </c>
      <c r="D30" s="116">
        <v>1636.067</v>
      </c>
      <c r="E30" s="4"/>
      <c r="F30" s="4"/>
      <c r="G30" s="4"/>
      <c r="H30" s="4"/>
      <c r="I30" s="4"/>
      <c r="J30" s="4"/>
      <c r="K30" s="4"/>
      <c r="L30" s="4"/>
      <c r="M30" s="4"/>
      <c r="N30" s="4"/>
      <c r="O30" s="4"/>
      <c r="P30" s="4"/>
      <c r="Q30" s="4"/>
      <c r="R30" s="4"/>
      <c r="S30" s="4"/>
      <c r="T30" s="4"/>
      <c r="U30" s="4"/>
      <c r="V30" s="4"/>
      <c r="W30" s="4"/>
      <c r="X30" s="4"/>
      <c r="Y30" s="4"/>
      <c r="Z30" s="4"/>
    </row>
    <row r="31" spans="2:26">
      <c r="B31" s="10">
        <v>38869</v>
      </c>
      <c r="C31" s="116">
        <v>965</v>
      </c>
      <c r="D31" s="116">
        <v>1642.0830000000001</v>
      </c>
      <c r="E31" s="4"/>
      <c r="F31" s="4"/>
      <c r="G31" s="4"/>
      <c r="H31" s="4"/>
      <c r="I31" s="4"/>
      <c r="J31" s="4"/>
      <c r="K31" s="4"/>
      <c r="L31" s="4"/>
      <c r="M31" s="4"/>
      <c r="N31" s="4"/>
      <c r="O31" s="4"/>
      <c r="P31" s="4"/>
      <c r="Q31" s="4"/>
      <c r="R31" s="4"/>
      <c r="S31" s="4"/>
      <c r="T31" s="4"/>
      <c r="U31" s="4"/>
      <c r="V31" s="4"/>
      <c r="W31" s="4"/>
      <c r="X31" s="4"/>
      <c r="Y31" s="4"/>
      <c r="Z31" s="4"/>
    </row>
    <row r="32" spans="2:26">
      <c r="B32" s="10">
        <v>38961</v>
      </c>
      <c r="C32" s="116">
        <v>974</v>
      </c>
      <c r="D32" s="116">
        <v>1678.078</v>
      </c>
      <c r="E32" s="4"/>
      <c r="F32" s="4"/>
      <c r="G32" s="4"/>
      <c r="H32" s="4"/>
      <c r="I32" s="4"/>
      <c r="J32" s="4"/>
      <c r="K32" s="4"/>
      <c r="L32" s="4"/>
      <c r="M32" s="4"/>
      <c r="N32" s="4"/>
      <c r="O32" s="4"/>
      <c r="P32" s="4"/>
      <c r="Q32" s="4"/>
      <c r="R32" s="4"/>
      <c r="S32" s="4"/>
      <c r="T32" s="4"/>
      <c r="U32" s="4"/>
      <c r="V32" s="4"/>
      <c r="W32" s="4"/>
      <c r="X32" s="4"/>
      <c r="Y32" s="4"/>
      <c r="Z32" s="4"/>
    </row>
    <row r="33" spans="2:26">
      <c r="B33" s="10">
        <v>39052</v>
      </c>
      <c r="C33" s="116">
        <v>989</v>
      </c>
      <c r="D33" s="116">
        <v>1728.0229999999999</v>
      </c>
      <c r="E33" s="4"/>
      <c r="F33" s="4"/>
      <c r="G33" s="4"/>
      <c r="H33" s="4"/>
      <c r="I33" s="4"/>
      <c r="J33" s="4"/>
      <c r="K33" s="4"/>
      <c r="L33" s="4"/>
      <c r="M33" s="4"/>
      <c r="N33" s="4"/>
      <c r="O33" s="4"/>
      <c r="P33" s="4"/>
      <c r="Q33" s="4"/>
      <c r="R33" s="4"/>
      <c r="S33" s="4"/>
      <c r="T33" s="4"/>
      <c r="U33" s="4"/>
      <c r="V33" s="4"/>
      <c r="W33" s="4"/>
      <c r="X33" s="4"/>
      <c r="Y33" s="4"/>
      <c r="Z33" s="4"/>
    </row>
    <row r="34" spans="2:26">
      <c r="B34" s="10">
        <v>39142</v>
      </c>
      <c r="C34" s="116">
        <v>1009</v>
      </c>
      <c r="D34" s="116">
        <v>1783.8520000000001</v>
      </c>
      <c r="E34" s="4"/>
      <c r="F34" s="4"/>
      <c r="G34" s="4"/>
      <c r="H34" s="4"/>
      <c r="I34" s="4"/>
      <c r="J34" s="4"/>
      <c r="K34" s="4"/>
      <c r="L34" s="4"/>
      <c r="M34" s="4"/>
      <c r="N34" s="4"/>
      <c r="O34" s="4"/>
      <c r="P34" s="4"/>
      <c r="Q34" s="4"/>
      <c r="R34" s="4"/>
      <c r="S34" s="4"/>
      <c r="T34" s="4"/>
      <c r="U34" s="4"/>
      <c r="V34" s="4"/>
      <c r="W34" s="4"/>
      <c r="X34" s="4"/>
      <c r="Y34" s="4"/>
      <c r="Z34" s="4"/>
    </row>
    <row r="35" spans="2:26">
      <c r="B35" s="10">
        <v>39234</v>
      </c>
      <c r="C35" s="116">
        <v>998</v>
      </c>
      <c r="D35" s="116">
        <v>1829.289</v>
      </c>
      <c r="E35" s="4"/>
      <c r="F35" s="4"/>
      <c r="G35" s="4"/>
      <c r="H35" s="4"/>
      <c r="I35" s="4"/>
      <c r="J35" s="4"/>
      <c r="K35" s="4"/>
      <c r="L35" s="4"/>
      <c r="M35" s="4"/>
      <c r="N35" s="4"/>
      <c r="O35" s="4"/>
      <c r="P35" s="4"/>
      <c r="Q35" s="4"/>
      <c r="R35" s="4"/>
      <c r="S35" s="4"/>
      <c r="T35" s="4"/>
      <c r="U35" s="4"/>
      <c r="V35" s="4"/>
      <c r="W35" s="4"/>
      <c r="X35" s="4"/>
      <c r="Y35" s="4"/>
      <c r="Z35" s="4"/>
    </row>
    <row r="36" spans="2:26">
      <c r="B36" s="10">
        <v>39326</v>
      </c>
      <c r="C36" s="116">
        <v>985</v>
      </c>
      <c r="D36" s="116">
        <v>1836.6510000000001</v>
      </c>
      <c r="E36" s="4"/>
      <c r="F36" s="4"/>
      <c r="G36" s="4"/>
      <c r="H36" s="4"/>
      <c r="I36" s="4"/>
      <c r="J36" s="4"/>
      <c r="K36" s="4"/>
      <c r="L36" s="4"/>
      <c r="M36" s="4"/>
      <c r="N36" s="4"/>
      <c r="O36" s="4"/>
      <c r="P36" s="4"/>
      <c r="Q36" s="4"/>
      <c r="R36" s="4"/>
      <c r="S36" s="4"/>
      <c r="T36" s="4"/>
      <c r="U36" s="4"/>
      <c r="V36" s="4"/>
      <c r="W36" s="4"/>
      <c r="X36" s="4"/>
      <c r="Y36" s="4"/>
      <c r="Z36" s="4"/>
    </row>
    <row r="37" spans="2:26">
      <c r="B37" s="10">
        <v>39417</v>
      </c>
      <c r="C37" s="116">
        <v>967</v>
      </c>
      <c r="D37" s="116">
        <v>1806.8050000000001</v>
      </c>
      <c r="E37" s="4"/>
      <c r="F37" s="4"/>
      <c r="G37" s="4"/>
      <c r="H37" s="4"/>
      <c r="I37" s="4"/>
      <c r="J37" s="4"/>
      <c r="K37" s="4"/>
      <c r="L37" s="4"/>
      <c r="M37" s="4"/>
      <c r="N37" s="4"/>
      <c r="O37" s="4"/>
      <c r="P37" s="4"/>
      <c r="Q37" s="4"/>
      <c r="R37" s="4"/>
      <c r="S37" s="4"/>
      <c r="T37" s="4"/>
      <c r="U37" s="4"/>
      <c r="V37" s="4"/>
      <c r="W37" s="4"/>
      <c r="X37" s="4"/>
      <c r="Y37" s="4"/>
      <c r="Z37" s="4"/>
    </row>
    <row r="38" spans="2:26">
      <c r="B38" s="10">
        <v>39508</v>
      </c>
      <c r="C38" s="116">
        <v>952</v>
      </c>
      <c r="D38" s="116">
        <v>1777.258</v>
      </c>
      <c r="E38" s="4"/>
      <c r="F38" s="4"/>
      <c r="G38" s="4"/>
      <c r="H38" s="4"/>
      <c r="I38" s="4"/>
      <c r="J38" s="4"/>
      <c r="K38" s="4"/>
      <c r="L38" s="4"/>
      <c r="M38" s="4"/>
      <c r="N38" s="4"/>
      <c r="O38" s="4"/>
      <c r="P38" s="4"/>
      <c r="Q38" s="4"/>
      <c r="R38" s="4"/>
      <c r="S38" s="4"/>
      <c r="T38" s="4"/>
      <c r="U38" s="4"/>
      <c r="V38" s="4"/>
      <c r="W38" s="4"/>
      <c r="X38" s="4"/>
      <c r="Y38" s="4"/>
      <c r="Z38" s="4"/>
    </row>
    <row r="39" spans="2:26">
      <c r="B39" s="10">
        <v>39600</v>
      </c>
      <c r="C39" s="116">
        <v>925</v>
      </c>
      <c r="D39" s="116">
        <v>1680.421</v>
      </c>
      <c r="E39" s="4"/>
      <c r="F39" s="4"/>
      <c r="G39" s="4"/>
      <c r="H39" s="4"/>
      <c r="I39" s="4"/>
      <c r="J39" s="4"/>
      <c r="K39" s="4"/>
      <c r="L39" s="4"/>
      <c r="M39" s="4"/>
      <c r="N39" s="4"/>
      <c r="O39" s="4"/>
      <c r="P39" s="4"/>
      <c r="Q39" s="4"/>
      <c r="R39" s="4"/>
      <c r="S39" s="4"/>
      <c r="T39" s="4"/>
      <c r="U39" s="4"/>
      <c r="V39" s="4"/>
      <c r="W39" s="4"/>
      <c r="X39" s="4"/>
      <c r="Y39" s="4"/>
      <c r="Z39" s="4"/>
    </row>
    <row r="40" spans="2:26">
      <c r="B40" s="10">
        <v>39692</v>
      </c>
      <c r="C40" s="116">
        <v>911</v>
      </c>
      <c r="D40" s="116">
        <v>1629.1310000000001</v>
      </c>
      <c r="E40" s="4"/>
      <c r="F40" s="4"/>
      <c r="G40" s="4"/>
      <c r="H40" s="4"/>
      <c r="I40" s="4"/>
      <c r="J40" s="4"/>
      <c r="K40" s="4"/>
      <c r="L40" s="4"/>
      <c r="M40" s="4"/>
      <c r="N40" s="4"/>
      <c r="O40" s="4"/>
      <c r="P40" s="4"/>
      <c r="Q40" s="4"/>
      <c r="R40" s="4"/>
      <c r="S40" s="4"/>
      <c r="T40" s="4"/>
      <c r="U40" s="4"/>
      <c r="V40" s="4"/>
      <c r="W40" s="4"/>
      <c r="X40" s="4"/>
      <c r="Y40" s="4"/>
      <c r="Z40" s="4"/>
    </row>
    <row r="41" spans="2:26">
      <c r="B41" s="10">
        <v>39783</v>
      </c>
      <c r="C41" s="116">
        <v>895</v>
      </c>
      <c r="D41" s="116">
        <v>1591.4380000000001</v>
      </c>
      <c r="E41" s="4"/>
      <c r="F41" s="4"/>
      <c r="G41" s="4"/>
      <c r="H41" s="4"/>
      <c r="I41" s="4"/>
      <c r="J41" s="4"/>
      <c r="K41" s="4"/>
      <c r="L41" s="4"/>
      <c r="M41" s="4"/>
      <c r="N41" s="4"/>
      <c r="O41" s="4"/>
      <c r="P41" s="4"/>
      <c r="Q41" s="4"/>
      <c r="R41" s="4"/>
      <c r="S41" s="4"/>
      <c r="T41" s="4"/>
      <c r="U41" s="4"/>
      <c r="V41" s="4"/>
      <c r="W41" s="4"/>
      <c r="X41" s="4"/>
      <c r="Y41" s="4"/>
      <c r="Z41" s="4"/>
    </row>
    <row r="42" spans="2:26">
      <c r="B42" s="10">
        <v>39873</v>
      </c>
      <c r="C42" s="116">
        <v>900</v>
      </c>
      <c r="D42" s="116">
        <v>1571.826</v>
      </c>
      <c r="E42" s="4"/>
      <c r="F42" s="4"/>
      <c r="G42" s="4"/>
      <c r="H42" s="4"/>
      <c r="I42" s="4"/>
      <c r="J42" s="4"/>
      <c r="K42" s="4"/>
      <c r="L42" s="4"/>
      <c r="M42" s="4"/>
      <c r="N42" s="4"/>
      <c r="O42" s="4"/>
      <c r="P42" s="4"/>
      <c r="Q42" s="4"/>
      <c r="R42" s="4"/>
      <c r="S42" s="4"/>
      <c r="T42" s="4"/>
      <c r="U42" s="4"/>
      <c r="V42" s="4"/>
      <c r="W42" s="4"/>
      <c r="X42" s="4"/>
      <c r="Y42" s="4"/>
      <c r="Z42" s="4"/>
    </row>
    <row r="43" spans="2:26">
      <c r="B43" s="10">
        <v>39965</v>
      </c>
      <c r="C43" s="116">
        <v>885</v>
      </c>
      <c r="D43" s="116">
        <v>1597.1020000000001</v>
      </c>
      <c r="E43" s="4"/>
      <c r="F43" s="4"/>
      <c r="G43" s="4"/>
      <c r="H43" s="4"/>
      <c r="I43" s="4"/>
      <c r="J43" s="4"/>
      <c r="K43" s="4"/>
      <c r="L43" s="4"/>
      <c r="M43" s="4"/>
      <c r="N43" s="4"/>
      <c r="O43" s="4"/>
      <c r="P43" s="4"/>
      <c r="Q43" s="4"/>
      <c r="R43" s="4"/>
      <c r="S43" s="4"/>
      <c r="T43" s="4"/>
      <c r="U43" s="4"/>
      <c r="V43" s="4"/>
      <c r="W43" s="4"/>
      <c r="X43" s="4"/>
      <c r="Y43" s="4"/>
      <c r="Z43" s="4"/>
    </row>
    <row r="44" spans="2:26">
      <c r="B44" s="10">
        <v>40057</v>
      </c>
      <c r="C44" s="116">
        <v>888</v>
      </c>
      <c r="D44" s="116">
        <v>1617.386</v>
      </c>
      <c r="E44" s="4"/>
      <c r="F44" s="4"/>
      <c r="G44" s="4"/>
      <c r="H44" s="4"/>
      <c r="I44" s="4"/>
      <c r="J44" s="4"/>
      <c r="K44" s="4"/>
      <c r="L44" s="4"/>
      <c r="M44" s="4"/>
      <c r="N44" s="4"/>
      <c r="O44" s="4"/>
      <c r="P44" s="4"/>
      <c r="Q44" s="4"/>
      <c r="R44" s="4"/>
      <c r="S44" s="4"/>
      <c r="T44" s="4"/>
      <c r="U44" s="4"/>
      <c r="V44" s="4"/>
      <c r="W44" s="4"/>
      <c r="X44" s="4"/>
      <c r="Y44" s="4"/>
      <c r="Z44" s="4"/>
    </row>
    <row r="45" spans="2:26">
      <c r="B45" s="10">
        <v>40148</v>
      </c>
      <c r="C45" s="116">
        <v>885</v>
      </c>
      <c r="D45" s="116">
        <v>1642.088</v>
      </c>
      <c r="E45" s="4"/>
      <c r="F45" s="4"/>
      <c r="G45" s="4"/>
      <c r="H45" s="4"/>
      <c r="I45" s="4"/>
      <c r="J45" s="4"/>
      <c r="K45" s="4"/>
      <c r="L45" s="4"/>
      <c r="M45" s="4"/>
      <c r="N45" s="4"/>
      <c r="O45" s="4"/>
      <c r="P45" s="4"/>
      <c r="Q45" s="4"/>
      <c r="R45" s="4"/>
      <c r="S45" s="4"/>
      <c r="T45" s="4"/>
      <c r="U45" s="4"/>
      <c r="V45" s="4"/>
      <c r="W45" s="4"/>
      <c r="X45" s="4"/>
      <c r="Y45" s="4"/>
      <c r="Z45" s="4"/>
    </row>
    <row r="46" spans="2:26">
      <c r="B46" s="10">
        <v>40238</v>
      </c>
      <c r="C46" s="116">
        <v>877</v>
      </c>
      <c r="D46" s="116">
        <v>1638.403</v>
      </c>
      <c r="E46" s="4"/>
      <c r="F46" s="4"/>
      <c r="G46" s="4"/>
      <c r="H46" s="4"/>
      <c r="I46" s="4"/>
      <c r="J46" s="4"/>
      <c r="K46" s="4"/>
      <c r="L46" s="4"/>
      <c r="M46" s="4"/>
      <c r="N46" s="4"/>
      <c r="O46" s="4"/>
      <c r="P46" s="4"/>
      <c r="Q46" s="4"/>
      <c r="R46" s="4"/>
      <c r="S46" s="4"/>
      <c r="T46" s="4"/>
      <c r="U46" s="4"/>
      <c r="V46" s="4"/>
      <c r="W46" s="4"/>
      <c r="X46" s="4"/>
      <c r="Y46" s="4"/>
      <c r="Z46" s="4"/>
    </row>
    <row r="47" spans="2:26">
      <c r="B47" s="10">
        <v>40330</v>
      </c>
      <c r="C47" s="116">
        <v>865</v>
      </c>
      <c r="D47" s="116">
        <v>1624.8630000000001</v>
      </c>
      <c r="E47" s="4"/>
      <c r="F47" s="4"/>
      <c r="G47" s="4"/>
      <c r="H47" s="4"/>
      <c r="I47" s="4"/>
      <c r="J47" s="4"/>
      <c r="K47" s="4"/>
      <c r="L47" s="4"/>
      <c r="M47" s="4"/>
      <c r="N47" s="4"/>
      <c r="O47" s="4"/>
      <c r="P47" s="4"/>
      <c r="Q47" s="4"/>
      <c r="R47" s="4"/>
      <c r="S47" s="4"/>
      <c r="T47" s="4"/>
      <c r="U47" s="4"/>
      <c r="V47" s="4"/>
      <c r="W47" s="4"/>
      <c r="X47" s="4"/>
      <c r="Y47" s="4"/>
      <c r="Z47" s="4"/>
    </row>
    <row r="48" spans="2:26">
      <c r="B48" s="10">
        <v>40422</v>
      </c>
      <c r="C48" s="116">
        <v>860</v>
      </c>
      <c r="D48" s="116">
        <v>1599.5550000000001</v>
      </c>
      <c r="E48" s="4"/>
      <c r="F48" s="4"/>
      <c r="G48" s="4"/>
      <c r="H48" s="4"/>
      <c r="I48" s="4"/>
      <c r="J48" s="4"/>
      <c r="K48" s="4"/>
      <c r="L48" s="4"/>
      <c r="M48" s="4"/>
      <c r="N48" s="4"/>
      <c r="O48" s="4"/>
      <c r="P48" s="4"/>
      <c r="Q48" s="4"/>
      <c r="R48" s="4"/>
      <c r="S48" s="4"/>
      <c r="T48" s="4"/>
      <c r="U48" s="4"/>
      <c r="V48" s="4"/>
      <c r="W48" s="4"/>
      <c r="X48" s="4"/>
      <c r="Y48" s="4"/>
      <c r="Z48" s="4"/>
    </row>
    <row r="49" spans="2:26">
      <c r="B49" s="10">
        <v>40513</v>
      </c>
      <c r="C49" s="116">
        <v>854</v>
      </c>
      <c r="D49" s="116">
        <v>1552.7719999999999</v>
      </c>
      <c r="E49" s="4"/>
      <c r="F49" s="4"/>
      <c r="G49" s="4"/>
      <c r="H49" s="4"/>
      <c r="I49" s="4"/>
      <c r="J49" s="4"/>
      <c r="K49" s="4"/>
      <c r="L49" s="4"/>
      <c r="M49" s="4"/>
      <c r="N49" s="4"/>
      <c r="O49" s="4"/>
      <c r="P49" s="4"/>
      <c r="Q49" s="4"/>
      <c r="R49" s="4"/>
      <c r="S49" s="4"/>
      <c r="T49" s="4"/>
      <c r="U49" s="4"/>
      <c r="V49" s="4"/>
      <c r="W49" s="4"/>
      <c r="X49" s="4"/>
      <c r="Y49" s="4"/>
      <c r="Z49" s="4"/>
    </row>
    <row r="50" spans="2:26">
      <c r="B50" s="10">
        <v>40603</v>
      </c>
      <c r="C50" s="116">
        <v>844</v>
      </c>
      <c r="D50" s="116">
        <v>1546.2940000000001</v>
      </c>
      <c r="E50" s="4"/>
      <c r="F50" s="4"/>
      <c r="G50" s="4"/>
      <c r="H50" s="4"/>
      <c r="I50" s="4"/>
      <c r="J50" s="4"/>
      <c r="K50" s="4"/>
      <c r="L50" s="4"/>
      <c r="M50" s="4"/>
      <c r="N50" s="4"/>
      <c r="O50" s="4"/>
      <c r="P50" s="4"/>
      <c r="Q50" s="4"/>
      <c r="R50" s="4"/>
      <c r="S50" s="4"/>
      <c r="T50" s="4"/>
      <c r="U50" s="4"/>
      <c r="V50" s="4"/>
      <c r="W50" s="4"/>
      <c r="X50" s="4"/>
      <c r="Y50" s="4"/>
      <c r="Z50" s="4"/>
    </row>
    <row r="51" spans="2:26">
      <c r="B51" s="10">
        <v>40695</v>
      </c>
      <c r="C51" s="116">
        <v>840</v>
      </c>
      <c r="D51" s="116">
        <v>1540.722</v>
      </c>
      <c r="E51" s="4"/>
      <c r="F51" s="4"/>
      <c r="G51" s="4"/>
      <c r="H51" s="4"/>
      <c r="I51" s="4"/>
      <c r="J51" s="4"/>
      <c r="K51" s="4"/>
      <c r="L51" s="4"/>
      <c r="M51" s="4"/>
      <c r="N51" s="4"/>
      <c r="O51" s="4"/>
      <c r="P51" s="4"/>
      <c r="Q51" s="4"/>
      <c r="R51" s="4"/>
      <c r="S51" s="4"/>
      <c r="T51" s="4"/>
      <c r="U51" s="4"/>
      <c r="V51" s="4"/>
      <c r="W51" s="4"/>
      <c r="X51" s="4"/>
      <c r="Y51" s="4"/>
      <c r="Z51" s="4"/>
    </row>
    <row r="52" spans="2:26">
      <c r="B52" s="10">
        <v>40787</v>
      </c>
      <c r="C52" s="116">
        <v>833</v>
      </c>
      <c r="D52" s="116">
        <v>1558.1210000000001</v>
      </c>
      <c r="E52" s="4"/>
      <c r="F52" s="4"/>
      <c r="G52" s="4"/>
      <c r="H52" s="4"/>
      <c r="I52" s="4"/>
      <c r="J52" s="4"/>
      <c r="K52" s="4"/>
      <c r="L52" s="4"/>
      <c r="M52" s="4"/>
      <c r="N52" s="4"/>
      <c r="O52" s="4"/>
      <c r="P52" s="4"/>
      <c r="Q52" s="4"/>
      <c r="R52" s="4"/>
      <c r="S52" s="4"/>
      <c r="T52" s="4"/>
      <c r="U52" s="4"/>
      <c r="V52" s="4"/>
      <c r="W52" s="4"/>
      <c r="X52" s="4"/>
      <c r="Y52" s="4"/>
      <c r="Z52" s="4"/>
    </row>
    <row r="53" spans="2:26">
      <c r="B53" s="10">
        <v>40878</v>
      </c>
      <c r="C53" s="116">
        <v>823</v>
      </c>
      <c r="D53" s="116">
        <v>1559.934</v>
      </c>
      <c r="E53" s="4"/>
      <c r="F53" s="4"/>
      <c r="G53" s="4"/>
      <c r="H53" s="4"/>
      <c r="I53" s="4"/>
      <c r="J53" s="4"/>
      <c r="K53" s="4"/>
      <c r="L53" s="4"/>
      <c r="M53" s="4"/>
      <c r="N53" s="4"/>
      <c r="O53" s="4"/>
      <c r="P53" s="4"/>
      <c r="Q53" s="4"/>
      <c r="R53" s="4"/>
      <c r="S53" s="4"/>
      <c r="T53" s="4"/>
      <c r="U53" s="4"/>
      <c r="V53" s="4"/>
      <c r="W53" s="4"/>
      <c r="X53" s="4"/>
      <c r="Y53" s="4"/>
      <c r="Z53" s="4"/>
    </row>
    <row r="54" spans="2:26">
      <c r="B54" s="10">
        <v>40969</v>
      </c>
      <c r="C54" s="116">
        <v>816</v>
      </c>
      <c r="D54" s="116">
        <v>1571.7080000000001</v>
      </c>
      <c r="E54" s="4"/>
      <c r="F54" s="4"/>
      <c r="G54" s="4"/>
      <c r="H54" s="4"/>
      <c r="I54" s="4"/>
      <c r="J54" s="4"/>
      <c r="K54" s="4"/>
      <c r="L54" s="4"/>
      <c r="M54" s="4"/>
      <c r="N54" s="4"/>
      <c r="O54" s="4"/>
      <c r="P54" s="4"/>
      <c r="Q54" s="4"/>
      <c r="R54" s="4"/>
      <c r="S54" s="4"/>
      <c r="T54" s="4"/>
      <c r="U54" s="4"/>
      <c r="V54" s="4"/>
      <c r="W54" s="4"/>
      <c r="X54" s="4"/>
      <c r="Y54" s="4"/>
      <c r="Z54" s="4"/>
    </row>
    <row r="55" spans="2:26">
      <c r="B55" s="10">
        <v>41061</v>
      </c>
      <c r="C55" s="116">
        <v>811</v>
      </c>
      <c r="D55" s="116">
        <v>1587.4549999999999</v>
      </c>
      <c r="E55" s="4"/>
      <c r="F55" s="4"/>
      <c r="G55" s="4"/>
      <c r="H55" s="4"/>
      <c r="I55" s="4"/>
      <c r="J55" s="4"/>
      <c r="K55" s="4"/>
      <c r="L55" s="4"/>
      <c r="M55" s="4"/>
      <c r="N55" s="4"/>
      <c r="O55" s="4"/>
      <c r="P55" s="4"/>
      <c r="Q55" s="4"/>
      <c r="R55" s="4"/>
      <c r="S55" s="4"/>
      <c r="T55" s="4"/>
      <c r="U55" s="4"/>
      <c r="V55" s="4"/>
      <c r="W55" s="4"/>
      <c r="X55" s="4"/>
      <c r="Y55" s="4"/>
      <c r="Z55" s="4"/>
    </row>
    <row r="56" spans="2:26">
      <c r="B56" s="10">
        <v>41153</v>
      </c>
      <c r="C56" s="116">
        <v>829</v>
      </c>
      <c r="D56" s="116">
        <v>1614.508</v>
      </c>
      <c r="E56" s="4"/>
      <c r="F56" s="4"/>
      <c r="G56" s="4"/>
      <c r="H56" s="4"/>
      <c r="I56" s="4"/>
      <c r="J56" s="4"/>
      <c r="K56" s="4"/>
      <c r="L56" s="4"/>
      <c r="M56" s="4"/>
      <c r="N56" s="4"/>
      <c r="O56" s="4"/>
      <c r="P56" s="4"/>
      <c r="Q56" s="4"/>
      <c r="R56" s="4"/>
      <c r="S56" s="4"/>
      <c r="T56" s="4"/>
      <c r="U56" s="4"/>
      <c r="V56" s="4"/>
      <c r="W56" s="4"/>
      <c r="X56" s="4"/>
      <c r="Y56" s="4"/>
      <c r="Z56" s="4"/>
    </row>
    <row r="57" spans="2:26">
      <c r="B57" s="10">
        <v>41244</v>
      </c>
      <c r="C57" s="116">
        <v>852</v>
      </c>
      <c r="D57" s="116">
        <v>1645.8409999999999</v>
      </c>
      <c r="E57" s="4"/>
      <c r="F57" s="4"/>
      <c r="G57" s="4"/>
      <c r="H57" s="4"/>
      <c r="I57" s="4"/>
      <c r="J57" s="4"/>
      <c r="K57" s="4"/>
      <c r="L57" s="4"/>
      <c r="M57" s="4"/>
      <c r="N57" s="4"/>
      <c r="O57" s="4"/>
      <c r="P57" s="4"/>
      <c r="Q57" s="4"/>
      <c r="R57" s="4"/>
      <c r="S57" s="4"/>
      <c r="T57" s="4"/>
      <c r="U57" s="4"/>
      <c r="V57" s="4"/>
      <c r="W57" s="4"/>
      <c r="X57" s="4"/>
      <c r="Y57" s="4"/>
      <c r="Z57" s="4"/>
    </row>
    <row r="58" spans="2:26">
      <c r="B58" s="10">
        <v>41334</v>
      </c>
      <c r="C58" s="116">
        <v>866</v>
      </c>
      <c r="D58" s="116">
        <v>1679.873</v>
      </c>
      <c r="E58" s="4"/>
      <c r="F58" s="4"/>
      <c r="G58" s="4"/>
      <c r="H58" s="4"/>
      <c r="I58" s="4"/>
      <c r="J58" s="4"/>
      <c r="K58" s="4"/>
      <c r="L58" s="4"/>
      <c r="M58" s="4"/>
      <c r="N58" s="4"/>
      <c r="O58" s="4"/>
      <c r="P58" s="4"/>
      <c r="Q58" s="4"/>
      <c r="R58" s="4"/>
      <c r="S58" s="4"/>
      <c r="T58" s="4"/>
      <c r="U58" s="4"/>
      <c r="V58" s="4"/>
      <c r="W58" s="4"/>
      <c r="X58" s="4"/>
      <c r="Y58" s="4"/>
      <c r="Z58" s="4"/>
    </row>
    <row r="59" spans="2:26">
      <c r="B59" s="10">
        <v>41426</v>
      </c>
      <c r="C59" s="116">
        <v>893</v>
      </c>
      <c r="D59" s="116">
        <v>1717.365</v>
      </c>
      <c r="E59" s="4"/>
      <c r="F59" s="4"/>
      <c r="G59" s="4"/>
      <c r="H59" s="4"/>
      <c r="I59" s="4"/>
      <c r="J59" s="4"/>
      <c r="K59" s="4"/>
      <c r="L59" s="4"/>
      <c r="M59" s="4"/>
      <c r="N59" s="4"/>
      <c r="O59" s="4"/>
      <c r="P59" s="4"/>
      <c r="Q59" s="4"/>
      <c r="R59" s="4"/>
      <c r="S59" s="4"/>
      <c r="T59" s="4"/>
      <c r="U59" s="4"/>
      <c r="V59" s="4"/>
      <c r="W59" s="4"/>
      <c r="X59" s="4"/>
      <c r="Y59" s="4"/>
      <c r="Z59" s="4"/>
    </row>
    <row r="60" spans="2:26">
      <c r="B60" s="10">
        <v>41518</v>
      </c>
      <c r="C60" s="116">
        <v>903</v>
      </c>
      <c r="D60" s="116">
        <v>1752.5630000000001</v>
      </c>
      <c r="E60" s="4"/>
      <c r="F60" s="4"/>
      <c r="G60" s="4"/>
      <c r="H60" s="4"/>
      <c r="I60" s="4"/>
      <c r="J60" s="4"/>
      <c r="K60" s="4"/>
      <c r="L60" s="4"/>
      <c r="M60" s="4"/>
      <c r="N60" s="4"/>
      <c r="O60" s="4"/>
      <c r="P60" s="4"/>
      <c r="Q60" s="4"/>
      <c r="R60" s="4"/>
      <c r="S60" s="4"/>
      <c r="T60" s="4"/>
      <c r="U60" s="4"/>
      <c r="V60" s="4"/>
      <c r="W60" s="4"/>
      <c r="X60" s="4"/>
      <c r="Y60" s="4"/>
      <c r="Z60" s="4"/>
    </row>
    <row r="61" spans="2:26">
      <c r="B61" s="10">
        <v>41609</v>
      </c>
      <c r="C61" s="116">
        <v>878</v>
      </c>
      <c r="D61" s="116">
        <v>1768.2929999999999</v>
      </c>
      <c r="E61" s="4"/>
      <c r="F61" s="4"/>
      <c r="G61" s="4"/>
      <c r="H61" s="4"/>
      <c r="I61" s="4"/>
      <c r="J61" s="4"/>
      <c r="K61" s="4"/>
      <c r="L61" s="4"/>
      <c r="M61" s="4"/>
      <c r="N61" s="4"/>
      <c r="O61" s="4"/>
      <c r="P61" s="4"/>
      <c r="Q61" s="4"/>
      <c r="R61" s="4"/>
      <c r="S61" s="4"/>
      <c r="T61" s="4"/>
      <c r="U61" s="4"/>
      <c r="V61" s="4"/>
      <c r="W61" s="4"/>
      <c r="X61" s="4"/>
      <c r="Y61" s="4"/>
      <c r="Z61" s="4"/>
    </row>
    <row r="62" spans="2:26">
      <c r="B62" s="10">
        <v>41699</v>
      </c>
      <c r="C62" s="116">
        <v>886</v>
      </c>
      <c r="D62" s="116">
        <v>1783.3140000000001</v>
      </c>
      <c r="E62" s="4"/>
      <c r="F62" s="4"/>
      <c r="G62" s="4"/>
      <c r="H62" s="4"/>
      <c r="I62" s="4"/>
      <c r="J62" s="4"/>
      <c r="K62" s="4"/>
      <c r="L62" s="4"/>
      <c r="M62" s="4"/>
      <c r="N62" s="4"/>
      <c r="O62" s="4"/>
      <c r="P62" s="4"/>
      <c r="Q62" s="4"/>
      <c r="R62" s="4"/>
      <c r="S62" s="4"/>
      <c r="T62" s="4"/>
      <c r="U62" s="4"/>
      <c r="V62" s="4"/>
      <c r="W62" s="4"/>
      <c r="X62" s="4"/>
      <c r="Y62" s="4"/>
      <c r="Z62" s="4"/>
    </row>
    <row r="63" spans="2:26">
      <c r="B63" s="10">
        <v>41791</v>
      </c>
      <c r="C63" s="116">
        <v>879</v>
      </c>
      <c r="D63" s="116">
        <v>1796.3679999999999</v>
      </c>
      <c r="E63" s="4"/>
      <c r="F63" s="4"/>
      <c r="G63" s="4"/>
      <c r="H63" s="4"/>
      <c r="I63" s="4"/>
      <c r="J63" s="4"/>
      <c r="K63" s="4"/>
      <c r="L63" s="4"/>
      <c r="M63" s="4"/>
      <c r="N63" s="4"/>
      <c r="O63" s="4"/>
      <c r="P63" s="4"/>
      <c r="Q63" s="4"/>
      <c r="R63" s="4"/>
      <c r="S63" s="4"/>
      <c r="T63" s="4"/>
      <c r="U63" s="4"/>
      <c r="V63" s="4"/>
      <c r="W63" s="4"/>
      <c r="X63" s="4"/>
      <c r="Y63" s="4"/>
      <c r="Z63" s="4"/>
    </row>
    <row r="64" spans="2:26">
      <c r="B64" s="10">
        <v>41883</v>
      </c>
      <c r="C64" s="116">
        <v>889</v>
      </c>
      <c r="D64" s="116">
        <v>1816.95</v>
      </c>
      <c r="E64" s="4"/>
      <c r="F64" s="4"/>
      <c r="G64" s="4"/>
      <c r="H64" s="4"/>
      <c r="I64" s="4"/>
      <c r="J64" s="4"/>
      <c r="K64" s="4"/>
      <c r="L64" s="4"/>
      <c r="M64" s="4"/>
      <c r="N64" s="4"/>
      <c r="O64" s="4"/>
      <c r="P64" s="4"/>
      <c r="Q64" s="4"/>
      <c r="R64" s="4"/>
      <c r="S64" s="4"/>
      <c r="T64" s="4"/>
      <c r="U64" s="4"/>
      <c r="V64" s="4"/>
      <c r="W64" s="4"/>
      <c r="X64" s="4"/>
      <c r="Y64" s="4"/>
      <c r="Z64" s="4"/>
    </row>
    <row r="65" spans="2:26">
      <c r="B65" s="10">
        <v>41974</v>
      </c>
      <c r="C65" s="116">
        <v>925</v>
      </c>
      <c r="D65" s="116">
        <v>1879.1189999999999</v>
      </c>
      <c r="E65" s="4"/>
      <c r="F65" s="4"/>
      <c r="G65" s="4"/>
      <c r="H65" s="4"/>
      <c r="I65" s="4"/>
      <c r="J65" s="4"/>
      <c r="K65" s="4"/>
      <c r="L65" s="4"/>
      <c r="M65" s="4"/>
      <c r="N65" s="4"/>
      <c r="O65" s="4"/>
      <c r="P65" s="4"/>
      <c r="Q65" s="4"/>
      <c r="R65" s="4"/>
      <c r="S65" s="4"/>
      <c r="T65" s="4"/>
      <c r="U65" s="4"/>
      <c r="V65" s="4"/>
      <c r="W65" s="4"/>
      <c r="X65" s="4"/>
      <c r="Y65" s="4"/>
      <c r="Z65" s="4"/>
    </row>
    <row r="66" spans="2:26">
      <c r="B66" s="10">
        <v>42064</v>
      </c>
      <c r="C66" s="116">
        <v>953</v>
      </c>
      <c r="D66" s="116">
        <v>1940.6320000000001</v>
      </c>
      <c r="E66" s="4"/>
      <c r="F66" s="4"/>
      <c r="G66" s="4"/>
      <c r="H66" s="4"/>
      <c r="I66" s="4"/>
      <c r="J66" s="4"/>
      <c r="K66" s="4"/>
      <c r="L66" s="4"/>
      <c r="M66" s="4"/>
      <c r="N66" s="4"/>
      <c r="O66" s="4"/>
      <c r="P66" s="4"/>
      <c r="Q66" s="4"/>
      <c r="R66" s="4"/>
      <c r="S66" s="4"/>
      <c r="T66" s="4"/>
      <c r="U66" s="4"/>
      <c r="V66" s="4"/>
      <c r="W66" s="4"/>
      <c r="X66" s="4"/>
      <c r="Y66" s="4"/>
      <c r="Z66" s="4"/>
    </row>
    <row r="67" spans="2:26">
      <c r="B67" s="10">
        <v>42156</v>
      </c>
      <c r="C67" s="116">
        <v>962</v>
      </c>
      <c r="D67" s="116">
        <v>1999.951</v>
      </c>
      <c r="E67" s="4"/>
      <c r="F67" s="4"/>
      <c r="G67" s="4"/>
      <c r="H67" s="4"/>
      <c r="I67" s="4"/>
      <c r="J67" s="4"/>
      <c r="K67" s="4"/>
      <c r="L67" s="4"/>
      <c r="M67" s="4"/>
      <c r="N67" s="4"/>
      <c r="O67" s="4"/>
      <c r="P67" s="4"/>
      <c r="Q67" s="4"/>
      <c r="R67" s="4"/>
      <c r="S67" s="4"/>
      <c r="T67" s="4"/>
      <c r="U67" s="4"/>
      <c r="V67" s="4"/>
      <c r="W67" s="4"/>
      <c r="X67" s="4"/>
      <c r="Y67" s="4"/>
      <c r="Z67" s="4"/>
    </row>
    <row r="68" spans="2:26">
      <c r="B68" s="10">
        <v>42248</v>
      </c>
      <c r="C68" s="116">
        <v>961</v>
      </c>
      <c r="D68" s="116">
        <v>2081.8290000000002</v>
      </c>
      <c r="E68" s="4"/>
      <c r="F68" s="4"/>
      <c r="G68" s="4"/>
      <c r="H68" s="4"/>
      <c r="I68" s="4"/>
      <c r="J68" s="4"/>
      <c r="K68" s="4"/>
      <c r="L68" s="4"/>
      <c r="M68" s="4"/>
      <c r="N68" s="4"/>
      <c r="O68" s="4"/>
      <c r="P68" s="4"/>
      <c r="Q68" s="4"/>
      <c r="R68" s="4"/>
      <c r="S68" s="4"/>
      <c r="T68" s="4"/>
      <c r="U68" s="4"/>
      <c r="V68" s="4"/>
      <c r="W68" s="4"/>
      <c r="X68" s="4"/>
      <c r="Y68" s="4"/>
      <c r="Z68" s="4"/>
    </row>
    <row r="69" spans="2:26">
      <c r="B69" s="10">
        <v>42339</v>
      </c>
      <c r="C69" s="116">
        <v>962</v>
      </c>
      <c r="D69" s="116">
        <v>2108.06</v>
      </c>
      <c r="E69" s="4"/>
      <c r="F69" s="4"/>
      <c r="G69" s="4"/>
      <c r="H69" s="4"/>
      <c r="I69" s="4"/>
      <c r="J69" s="4"/>
      <c r="K69" s="4"/>
      <c r="L69" s="4"/>
      <c r="M69" s="4"/>
      <c r="N69" s="4"/>
      <c r="O69" s="4"/>
      <c r="P69" s="4"/>
      <c r="Q69" s="4"/>
      <c r="R69" s="4"/>
      <c r="S69" s="4"/>
      <c r="T69" s="4"/>
      <c r="U69" s="4"/>
      <c r="V69" s="4"/>
      <c r="W69" s="4"/>
      <c r="X69" s="4"/>
      <c r="Y69" s="4"/>
      <c r="Z69" s="4"/>
    </row>
    <row r="70" spans="2:26">
      <c r="B70" s="10">
        <v>42430</v>
      </c>
      <c r="C70" s="116">
        <v>968</v>
      </c>
      <c r="D70" s="116">
        <v>2180.1419999999998</v>
      </c>
      <c r="E70" s="4"/>
      <c r="F70" s="4"/>
      <c r="G70" s="4"/>
      <c r="H70" s="4"/>
      <c r="I70" s="4"/>
      <c r="J70" s="4"/>
      <c r="K70" s="4"/>
      <c r="L70" s="4"/>
      <c r="M70" s="4"/>
      <c r="N70" s="4"/>
      <c r="O70" s="4"/>
      <c r="P70" s="4"/>
      <c r="Q70" s="4"/>
      <c r="R70" s="4"/>
      <c r="S70" s="4"/>
      <c r="T70" s="4"/>
      <c r="U70" s="4"/>
      <c r="V70" s="4"/>
      <c r="W70" s="4"/>
      <c r="X70" s="4"/>
      <c r="Y70" s="4"/>
      <c r="Z70" s="4"/>
    </row>
    <row r="71" spans="2:26">
      <c r="B71" s="10">
        <v>42522</v>
      </c>
      <c r="C71" s="116">
        <v>1006</v>
      </c>
      <c r="D71" s="116">
        <v>2290.94</v>
      </c>
      <c r="E71" s="4"/>
      <c r="F71" s="4"/>
      <c r="G71" s="4"/>
      <c r="H71" s="4"/>
      <c r="I71" s="4"/>
      <c r="J71" s="4"/>
      <c r="K71" s="4"/>
      <c r="L71" s="4"/>
      <c r="M71" s="4"/>
      <c r="N71" s="4"/>
      <c r="O71" s="4"/>
      <c r="P71" s="4"/>
      <c r="Q71" s="4"/>
      <c r="R71" s="4"/>
      <c r="S71" s="4"/>
      <c r="T71" s="4"/>
      <c r="U71" s="4"/>
      <c r="V71" s="4"/>
      <c r="W71" s="4"/>
      <c r="X71" s="4"/>
      <c r="Y71" s="4"/>
      <c r="Z71" s="4"/>
    </row>
    <row r="72" spans="2:26">
      <c r="B72" s="10">
        <v>42614</v>
      </c>
      <c r="C72" s="116">
        <v>1030</v>
      </c>
      <c r="D72" s="116">
        <v>2366.9540000000002</v>
      </c>
      <c r="E72" s="4"/>
      <c r="F72" s="4"/>
      <c r="G72" s="4"/>
      <c r="H72" s="4"/>
      <c r="I72" s="4"/>
      <c r="J72" s="4"/>
      <c r="K72" s="4"/>
      <c r="L72" s="4"/>
      <c r="M72" s="4"/>
      <c r="N72" s="4"/>
      <c r="O72" s="4"/>
      <c r="P72" s="4"/>
      <c r="Q72" s="4"/>
      <c r="R72" s="4"/>
      <c r="S72" s="4"/>
      <c r="T72" s="4"/>
      <c r="U72" s="4"/>
      <c r="V72" s="4"/>
      <c r="W72" s="4"/>
      <c r="X72" s="4"/>
      <c r="Y72" s="4"/>
      <c r="Z72" s="4"/>
    </row>
    <row r="73" spans="2:26">
      <c r="B73" s="10">
        <v>42705</v>
      </c>
      <c r="C73" s="116">
        <v>1028</v>
      </c>
      <c r="D73" s="116">
        <v>2377.098</v>
      </c>
      <c r="E73" s="4"/>
      <c r="F73" s="4"/>
      <c r="G73" s="4"/>
      <c r="H73" s="4"/>
      <c r="I73" s="4"/>
      <c r="J73" s="4"/>
      <c r="K73" s="4"/>
      <c r="L73" s="4"/>
      <c r="M73" s="4"/>
      <c r="N73" s="4"/>
      <c r="O73" s="4"/>
      <c r="P73" s="4"/>
      <c r="Q73" s="4"/>
      <c r="R73" s="4"/>
      <c r="S73" s="4"/>
      <c r="T73" s="4"/>
      <c r="U73" s="4"/>
      <c r="V73" s="4"/>
      <c r="W73" s="4"/>
      <c r="X73" s="4"/>
      <c r="Y73" s="4"/>
      <c r="Z73" s="4"/>
    </row>
    <row r="74" spans="2:26">
      <c r="B74" s="10">
        <v>42795</v>
      </c>
      <c r="C74" s="116">
        <v>1012</v>
      </c>
      <c r="D74" s="116">
        <v>2385.3449999999998</v>
      </c>
      <c r="E74" s="4"/>
      <c r="F74" s="4"/>
      <c r="G74" s="4"/>
      <c r="H74" s="4"/>
      <c r="I74" s="4"/>
      <c r="J74" s="4"/>
      <c r="K74" s="4"/>
      <c r="L74" s="4"/>
      <c r="M74" s="4"/>
      <c r="N74" s="4"/>
      <c r="O74" s="4"/>
      <c r="P74" s="4"/>
      <c r="Q74" s="4"/>
      <c r="R74" s="4"/>
      <c r="S74" s="4"/>
      <c r="T74" s="4"/>
      <c r="U74" s="4"/>
      <c r="V74" s="4"/>
      <c r="W74" s="4"/>
      <c r="X74" s="4"/>
      <c r="Y74" s="4"/>
      <c r="Z74" s="4"/>
    </row>
    <row r="75" spans="2:26">
      <c r="B75" s="10">
        <v>42887</v>
      </c>
      <c r="C75" s="116">
        <v>1026</v>
      </c>
      <c r="D75" s="116">
        <v>2400.643</v>
      </c>
      <c r="E75" s="4"/>
      <c r="F75" s="4"/>
      <c r="G75" s="4"/>
      <c r="H75" s="4"/>
      <c r="I75" s="4"/>
      <c r="J75" s="4"/>
      <c r="K75" s="4"/>
      <c r="L75" s="4"/>
      <c r="M75" s="4"/>
      <c r="N75" s="4"/>
      <c r="O75" s="4"/>
      <c r="P75" s="4"/>
      <c r="Q75" s="4"/>
      <c r="R75" s="4"/>
      <c r="S75" s="4"/>
      <c r="T75" s="4"/>
      <c r="U75" s="4"/>
      <c r="V75" s="4"/>
      <c r="W75" s="4"/>
      <c r="X75" s="4"/>
      <c r="Y75" s="4"/>
      <c r="Z75" s="4"/>
    </row>
    <row r="76" spans="2:26">
      <c r="B76" s="10">
        <v>42979</v>
      </c>
      <c r="C76" s="116">
        <v>1031</v>
      </c>
      <c r="D76" s="116">
        <v>2414.5859999999998</v>
      </c>
      <c r="E76" s="4"/>
      <c r="F76" s="4"/>
      <c r="G76" s="4"/>
      <c r="H76" s="4"/>
      <c r="I76" s="4"/>
      <c r="J76" s="4"/>
      <c r="K76" s="4"/>
      <c r="L76" s="4"/>
      <c r="M76" s="4"/>
      <c r="N76" s="4"/>
      <c r="O76" s="4"/>
      <c r="P76" s="4"/>
      <c r="Q76" s="4"/>
      <c r="R76" s="4"/>
      <c r="S76" s="4"/>
      <c r="T76" s="4"/>
      <c r="U76" s="4"/>
      <c r="V76" s="4"/>
      <c r="W76" s="4"/>
      <c r="X76" s="4"/>
      <c r="Y76" s="4"/>
      <c r="Z76" s="4"/>
    </row>
    <row r="77" spans="2:26">
      <c r="B77" s="10">
        <v>43070</v>
      </c>
      <c r="C77" s="116">
        <v>1032</v>
      </c>
      <c r="D77" s="116">
        <v>2430.5390000000002</v>
      </c>
      <c r="E77" s="4"/>
      <c r="F77" s="4"/>
      <c r="G77" s="4"/>
      <c r="H77" s="4"/>
      <c r="I77" s="4"/>
      <c r="J77" s="4"/>
      <c r="K77" s="4"/>
      <c r="L77" s="4"/>
      <c r="M77" s="4"/>
      <c r="N77" s="4"/>
      <c r="O77" s="4"/>
      <c r="P77" s="4"/>
      <c r="Q77" s="4"/>
      <c r="R77" s="4"/>
      <c r="S77" s="4"/>
      <c r="T77" s="4"/>
      <c r="U77" s="4"/>
      <c r="V77" s="4"/>
      <c r="W77" s="4"/>
      <c r="X77" s="4"/>
      <c r="Y77" s="4"/>
      <c r="Z77" s="4"/>
    </row>
    <row r="78" spans="2:26">
      <c r="B78" s="10">
        <v>43160</v>
      </c>
      <c r="C78" s="116">
        <v>1029</v>
      </c>
      <c r="D78" s="116">
        <v>2443.3510000000001</v>
      </c>
      <c r="E78" s="4"/>
      <c r="F78" s="4"/>
      <c r="G78" s="4"/>
      <c r="H78" s="4"/>
      <c r="I78" s="4"/>
      <c r="J78" s="4"/>
      <c r="K78" s="4"/>
      <c r="L78" s="4"/>
      <c r="M78" s="4"/>
      <c r="N78" s="4"/>
      <c r="O78" s="4"/>
      <c r="P78" s="4"/>
      <c r="Q78" s="4"/>
      <c r="R78" s="4"/>
      <c r="S78" s="4"/>
      <c r="T78" s="4"/>
      <c r="U78" s="4"/>
      <c r="V78" s="4"/>
      <c r="W78" s="4"/>
      <c r="X78" s="4"/>
      <c r="Y78" s="4"/>
      <c r="Z78" s="4"/>
    </row>
    <row r="79" spans="2:26">
      <c r="B79" s="10">
        <v>43252</v>
      </c>
      <c r="C79" s="116">
        <v>1014</v>
      </c>
      <c r="D79" s="116">
        <v>2454.5390000000002</v>
      </c>
      <c r="E79" s="4"/>
      <c r="F79" s="4"/>
      <c r="G79" s="4"/>
      <c r="H79" s="4"/>
      <c r="I79" s="4"/>
      <c r="J79" s="4"/>
      <c r="K79" s="4"/>
      <c r="L79" s="4"/>
      <c r="M79" s="4"/>
      <c r="N79" s="4"/>
      <c r="O79" s="4"/>
      <c r="P79" s="4"/>
      <c r="Q79" s="4"/>
      <c r="R79" s="4"/>
      <c r="S79" s="4"/>
      <c r="T79" s="4"/>
      <c r="U79" s="4"/>
      <c r="V79" s="4"/>
      <c r="W79" s="4"/>
      <c r="X79" s="4"/>
      <c r="Y79" s="4"/>
      <c r="Z79" s="4"/>
    </row>
    <row r="80" spans="2:26">
      <c r="B80" s="10">
        <v>43344</v>
      </c>
      <c r="C80" s="116">
        <v>1015</v>
      </c>
      <c r="D80" s="116">
        <v>2445.4279999999999</v>
      </c>
      <c r="E80" s="4"/>
      <c r="F80" s="4"/>
      <c r="G80" s="4"/>
      <c r="H80" s="4"/>
      <c r="I80" s="4"/>
      <c r="J80" s="4"/>
      <c r="K80" s="4"/>
      <c r="L80" s="4"/>
      <c r="M80" s="4"/>
      <c r="N80" s="4"/>
      <c r="O80" s="4"/>
      <c r="P80" s="4"/>
      <c r="Q80" s="4"/>
      <c r="R80" s="4"/>
      <c r="S80" s="4"/>
      <c r="T80" s="4"/>
      <c r="U80" s="4"/>
      <c r="V80" s="4"/>
      <c r="W80" s="4"/>
      <c r="X80" s="4"/>
      <c r="Y80" s="4"/>
      <c r="Z80" s="4"/>
    </row>
    <row r="81" spans="2:26">
      <c r="B81" s="10">
        <v>43435</v>
      </c>
      <c r="C81" s="116">
        <v>1005</v>
      </c>
      <c r="D81" s="116">
        <v>2447.163</v>
      </c>
      <c r="E81" s="4"/>
      <c r="F81" s="4"/>
      <c r="G81" s="4"/>
      <c r="H81" s="4"/>
      <c r="I81" s="4"/>
      <c r="J81" s="4"/>
      <c r="K81" s="4"/>
      <c r="L81" s="4"/>
      <c r="M81" s="4"/>
      <c r="N81" s="4"/>
      <c r="O81" s="4"/>
      <c r="P81" s="4"/>
      <c r="Q81" s="4"/>
      <c r="R81" s="4"/>
      <c r="S81" s="4"/>
      <c r="T81" s="4"/>
      <c r="U81" s="4"/>
      <c r="V81" s="4"/>
      <c r="W81" s="4"/>
      <c r="X81" s="4"/>
      <c r="Y81" s="4"/>
      <c r="Z81" s="4"/>
    </row>
    <row r="82" spans="2:26">
      <c r="B82" s="10">
        <v>43525</v>
      </c>
      <c r="C82" s="116">
        <v>1006</v>
      </c>
      <c r="D82" s="116">
        <v>2446.7860000000001</v>
      </c>
      <c r="E82" s="4"/>
      <c r="F82" s="4"/>
      <c r="G82" s="4"/>
      <c r="H82" s="4"/>
      <c r="I82" s="4"/>
      <c r="J82" s="4"/>
      <c r="K82" s="4"/>
      <c r="L82" s="4"/>
      <c r="M82" s="4"/>
      <c r="N82" s="4"/>
      <c r="O82" s="4"/>
      <c r="P82" s="4"/>
      <c r="Q82" s="4"/>
      <c r="R82" s="4"/>
      <c r="S82" s="4"/>
      <c r="T82" s="4"/>
      <c r="U82" s="4"/>
      <c r="V82" s="4"/>
      <c r="W82" s="4"/>
      <c r="X82" s="4"/>
      <c r="Y82" s="4"/>
      <c r="Z82" s="4"/>
    </row>
    <row r="83" spans="2:26">
      <c r="B83" s="10">
        <v>43617</v>
      </c>
      <c r="C83" s="116">
        <v>985</v>
      </c>
      <c r="D83" s="116">
        <v>2454.3470000000002</v>
      </c>
      <c r="E83" s="4"/>
      <c r="F83" s="4"/>
      <c r="G83" s="4"/>
      <c r="H83" s="4"/>
      <c r="I83" s="4"/>
      <c r="J83" s="4"/>
      <c r="K83" s="4"/>
      <c r="L83" s="4"/>
      <c r="M83" s="4"/>
      <c r="N83" s="4"/>
      <c r="O83" s="4"/>
      <c r="P83" s="4"/>
      <c r="Q83" s="4"/>
      <c r="R83" s="4"/>
      <c r="S83" s="4"/>
      <c r="T83" s="4"/>
      <c r="U83" s="4"/>
      <c r="V83" s="4"/>
      <c r="W83" s="4"/>
      <c r="X83" s="4"/>
      <c r="Y83" s="4"/>
      <c r="Z83" s="4"/>
    </row>
    <row r="84" spans="2:26">
      <c r="B84" s="10">
        <v>43709</v>
      </c>
      <c r="C84" s="116">
        <v>984</v>
      </c>
      <c r="D84" s="116">
        <v>2483.0970000000002</v>
      </c>
      <c r="E84" s="4"/>
      <c r="F84" s="4"/>
      <c r="G84" s="4"/>
      <c r="H84" s="4"/>
      <c r="I84" s="4"/>
      <c r="J84" s="4"/>
      <c r="K84" s="4"/>
      <c r="L84" s="4"/>
      <c r="M84" s="4"/>
      <c r="N84" s="4"/>
      <c r="O84" s="4"/>
      <c r="P84" s="4"/>
      <c r="Q84" s="4"/>
      <c r="R84" s="4"/>
      <c r="S84" s="4"/>
      <c r="T84" s="4"/>
      <c r="U84" s="4"/>
      <c r="V84" s="4"/>
      <c r="W84" s="4"/>
      <c r="X84" s="4"/>
      <c r="Y84" s="4"/>
      <c r="Z84" s="4"/>
    </row>
    <row r="85" spans="2:26">
      <c r="B85" s="10">
        <v>43800</v>
      </c>
      <c r="C85" s="116">
        <v>988</v>
      </c>
      <c r="D85" s="116">
        <v>2507.7220000000002</v>
      </c>
      <c r="E85" s="4"/>
      <c r="F85" s="4"/>
      <c r="G85" s="4"/>
      <c r="H85" s="4"/>
      <c r="I85" s="4"/>
      <c r="J85" s="4"/>
      <c r="K85" s="4"/>
      <c r="L85" s="4"/>
      <c r="M85" s="4"/>
      <c r="N85" s="4"/>
      <c r="O85" s="4"/>
      <c r="P85" s="4"/>
      <c r="Q85" s="4"/>
      <c r="R85" s="4"/>
      <c r="S85" s="4"/>
      <c r="T85" s="4"/>
      <c r="U85" s="4"/>
      <c r="V85" s="4"/>
      <c r="W85" s="4"/>
      <c r="X85" s="4"/>
      <c r="Y85" s="4"/>
      <c r="Z85" s="4"/>
    </row>
    <row r="86" spans="2:26">
      <c r="B86" s="10">
        <v>43891</v>
      </c>
      <c r="C86" s="116">
        <v>982</v>
      </c>
      <c r="D86" s="116">
        <v>2568.3380000000002</v>
      </c>
      <c r="E86" s="4"/>
      <c r="F86" s="4"/>
      <c r="G86" s="4"/>
      <c r="H86" s="4"/>
      <c r="I86" s="4"/>
      <c r="J86" s="4"/>
      <c r="K86" s="4"/>
      <c r="L86" s="4"/>
      <c r="M86" s="4"/>
      <c r="N86" s="4"/>
      <c r="O86" s="4"/>
      <c r="P86" s="4"/>
      <c r="Q86" s="4"/>
      <c r="R86" s="4"/>
      <c r="S86" s="4"/>
      <c r="T86" s="4"/>
      <c r="U86" s="4"/>
      <c r="V86" s="4"/>
      <c r="W86" s="4"/>
      <c r="X86" s="4"/>
      <c r="Y86" s="4"/>
      <c r="Z86" s="4"/>
    </row>
    <row r="87" spans="2:26">
      <c r="B87" s="10">
        <v>43983</v>
      </c>
      <c r="C87" s="116">
        <v>981</v>
      </c>
      <c r="D87" s="116">
        <v>2593.8919999999998</v>
      </c>
      <c r="E87" s="4"/>
      <c r="F87" s="4"/>
      <c r="G87" s="4"/>
      <c r="H87" s="4"/>
      <c r="I87" s="4"/>
      <c r="J87" s="4"/>
      <c r="K87" s="4"/>
      <c r="L87" s="4"/>
      <c r="M87" s="4"/>
      <c r="N87" s="4"/>
      <c r="O87" s="4"/>
      <c r="P87" s="4"/>
      <c r="Q87" s="4"/>
      <c r="R87" s="4"/>
      <c r="S87" s="4"/>
      <c r="T87" s="4"/>
      <c r="U87" s="4"/>
      <c r="V87" s="4"/>
      <c r="W87" s="4"/>
      <c r="X87" s="4"/>
      <c r="Y87" s="4"/>
      <c r="Z87" s="4"/>
    </row>
    <row r="88" spans="2:26">
      <c r="B88" s="10">
        <v>44075</v>
      </c>
      <c r="C88" s="116">
        <v>1002</v>
      </c>
      <c r="D88" s="116">
        <v>2713.9169999999999</v>
      </c>
      <c r="E88" s="4"/>
      <c r="F88" s="4"/>
      <c r="G88" s="4"/>
      <c r="H88" s="4"/>
      <c r="I88" s="4"/>
      <c r="J88" s="4"/>
      <c r="K88" s="4"/>
      <c r="L88" s="4"/>
      <c r="M88" s="4"/>
      <c r="N88" s="4"/>
      <c r="O88" s="4"/>
      <c r="P88" s="4"/>
      <c r="Q88" s="4"/>
      <c r="R88" s="4"/>
      <c r="S88" s="4"/>
      <c r="T88" s="4"/>
      <c r="U88" s="4"/>
      <c r="V88" s="4"/>
      <c r="W88" s="4"/>
      <c r="X88" s="4"/>
      <c r="Y88" s="4"/>
      <c r="Z88" s="4"/>
    </row>
    <row r="89" spans="2:26">
      <c r="B89" s="10">
        <v>44166</v>
      </c>
      <c r="C89" s="116">
        <v>1048</v>
      </c>
      <c r="D89" s="116">
        <v>2886.8409999999999</v>
      </c>
      <c r="E89" s="4"/>
      <c r="F89" s="4"/>
      <c r="G89" s="4"/>
      <c r="H89" s="4"/>
      <c r="I89" s="4"/>
      <c r="J89" s="4"/>
      <c r="K89" s="4"/>
      <c r="L89" s="4"/>
      <c r="M89" s="4"/>
      <c r="N89" s="4"/>
      <c r="O89" s="4"/>
      <c r="P89" s="4"/>
      <c r="Q89" s="4"/>
      <c r="R89" s="4"/>
      <c r="S89" s="4"/>
      <c r="T89" s="4"/>
      <c r="U89" s="4"/>
      <c r="V89" s="4"/>
      <c r="W89" s="4"/>
      <c r="X89" s="4"/>
      <c r="Y89" s="4"/>
      <c r="Z89" s="4"/>
    </row>
    <row r="90" spans="2:26">
      <c r="B90" s="10">
        <v>44256</v>
      </c>
      <c r="C90" s="116">
        <v>1074</v>
      </c>
      <c r="D90" s="116">
        <v>3139.0720000000001</v>
      </c>
      <c r="E90" s="4"/>
      <c r="F90" s="4"/>
      <c r="G90" s="4"/>
      <c r="H90" s="4"/>
      <c r="I90" s="4"/>
      <c r="J90" s="4"/>
      <c r="K90" s="4"/>
      <c r="L90" s="4"/>
      <c r="M90" s="4"/>
      <c r="N90" s="4"/>
      <c r="O90" s="4"/>
      <c r="P90" s="4"/>
      <c r="Q90" s="4"/>
      <c r="R90" s="4"/>
      <c r="S90" s="4"/>
      <c r="T90" s="4"/>
      <c r="U90" s="4"/>
      <c r="V90" s="4"/>
      <c r="W90" s="4"/>
      <c r="X90" s="4"/>
      <c r="Y90" s="4"/>
      <c r="Z90" s="4"/>
    </row>
    <row r="91" spans="2:26">
      <c r="B91" s="10">
        <v>44348</v>
      </c>
      <c r="C91" s="116">
        <v>1106</v>
      </c>
      <c r="D91" s="116">
        <v>3256.681</v>
      </c>
      <c r="E91" s="4"/>
      <c r="F91" s="4"/>
      <c r="G91" s="4"/>
      <c r="H91" s="4"/>
      <c r="I91" s="4"/>
      <c r="J91" s="4"/>
      <c r="K91" s="4"/>
      <c r="L91" s="4"/>
      <c r="M91" s="4"/>
      <c r="N91" s="4"/>
      <c r="O91" s="4"/>
      <c r="P91" s="4"/>
      <c r="Q91" s="4"/>
      <c r="R91" s="4"/>
      <c r="S91" s="4"/>
      <c r="T91" s="4"/>
      <c r="U91" s="4"/>
      <c r="V91" s="4"/>
      <c r="W91" s="4"/>
      <c r="X91" s="4"/>
      <c r="Y91" s="4"/>
      <c r="Z91" s="4"/>
    </row>
    <row r="92" spans="2:26">
      <c r="B92" s="10">
        <v>44440</v>
      </c>
      <c r="C92" s="116">
        <v>1152</v>
      </c>
      <c r="D92" s="116">
        <v>3377.6689999999999</v>
      </c>
      <c r="E92" s="4"/>
      <c r="F92" s="4"/>
      <c r="G92" s="4"/>
      <c r="H92" s="4"/>
      <c r="I92" s="4"/>
      <c r="J92" s="4"/>
      <c r="K92" s="4"/>
      <c r="L92" s="4"/>
      <c r="M92" s="4"/>
      <c r="N92" s="4"/>
      <c r="O92" s="4"/>
      <c r="P92" s="4"/>
      <c r="Q92" s="4"/>
      <c r="R92" s="4"/>
      <c r="S92" s="4"/>
      <c r="T92" s="4"/>
      <c r="U92" s="4"/>
      <c r="V92" s="4"/>
      <c r="W92" s="4"/>
      <c r="X92" s="4"/>
      <c r="Y92" s="4"/>
      <c r="Z92" s="4"/>
    </row>
    <row r="93" spans="2:26">
      <c r="B93" s="10">
        <v>44531</v>
      </c>
      <c r="C93" s="116">
        <v>1193</v>
      </c>
      <c r="D93" s="116">
        <v>3462.3330000000001</v>
      </c>
      <c r="E93" s="4"/>
      <c r="F93" s="4"/>
      <c r="G93" s="4"/>
      <c r="H93" s="4"/>
      <c r="I93" s="4"/>
      <c r="J93" s="4"/>
      <c r="K93" s="4"/>
      <c r="L93" s="4"/>
      <c r="M93" s="4"/>
      <c r="N93" s="4"/>
      <c r="O93" s="4"/>
      <c r="P93" s="4"/>
      <c r="Q93" s="4"/>
      <c r="R93" s="4"/>
      <c r="S93" s="4"/>
      <c r="T93" s="4"/>
      <c r="U93" s="4"/>
      <c r="V93" s="4"/>
      <c r="W93" s="4"/>
      <c r="X93" s="4"/>
      <c r="Y93" s="4"/>
      <c r="Z93" s="4"/>
    </row>
    <row r="94" spans="2:26">
      <c r="B94" s="10">
        <v>44621</v>
      </c>
      <c r="C94" s="116">
        <v>1185</v>
      </c>
      <c r="D94" s="116">
        <v>3341.306</v>
      </c>
      <c r="E94" s="4"/>
      <c r="F94" s="4"/>
      <c r="G94" s="4"/>
      <c r="H94" s="4"/>
      <c r="I94" s="4"/>
      <c r="J94" s="4"/>
      <c r="K94" s="4"/>
      <c r="L94" s="4"/>
      <c r="M94" s="4"/>
      <c r="N94" s="4"/>
      <c r="O94" s="4"/>
      <c r="P94" s="4"/>
      <c r="Q94" s="4"/>
      <c r="R94" s="4"/>
      <c r="S94" s="4"/>
      <c r="T94" s="4"/>
      <c r="U94" s="4"/>
      <c r="V94" s="4"/>
      <c r="W94" s="4"/>
      <c r="X94" s="4"/>
      <c r="Y94" s="4"/>
      <c r="Z94" s="4"/>
    </row>
    <row r="95" spans="2:26">
      <c r="B95" s="10">
        <v>44713</v>
      </c>
      <c r="C95" s="116">
        <v>1130</v>
      </c>
      <c r="D95" s="116">
        <v>3197.694</v>
      </c>
      <c r="E95" s="4"/>
      <c r="F95" s="4"/>
      <c r="G95" s="4"/>
      <c r="H95" s="4"/>
      <c r="I95" s="4"/>
      <c r="J95" s="4"/>
      <c r="K95" s="4"/>
      <c r="L95" s="4"/>
      <c r="M95" s="4"/>
      <c r="N95" s="4"/>
      <c r="O95" s="4"/>
      <c r="P95" s="4"/>
      <c r="Q95" s="4"/>
      <c r="R95" s="4"/>
      <c r="S95" s="4"/>
      <c r="T95" s="4"/>
      <c r="U95" s="4"/>
      <c r="V95" s="4"/>
      <c r="W95" s="4"/>
      <c r="X95" s="4"/>
      <c r="Y95" s="4"/>
      <c r="Z95" s="4"/>
    </row>
    <row r="96" spans="2:26">
      <c r="B96" s="10">
        <v>44805</v>
      </c>
      <c r="C96" s="116">
        <v>1092</v>
      </c>
      <c r="D96" s="116">
        <v>3018.7150000000001</v>
      </c>
      <c r="E96" s="4"/>
      <c r="F96" s="4"/>
      <c r="G96" s="4"/>
      <c r="H96" s="4"/>
      <c r="I96" s="4"/>
      <c r="J96" s="4"/>
      <c r="K96" s="4"/>
      <c r="L96" s="4"/>
      <c r="M96" s="4"/>
      <c r="N96" s="4"/>
      <c r="O96" s="4"/>
      <c r="P96" s="4"/>
      <c r="Q96" s="4"/>
      <c r="R96" s="4"/>
      <c r="S96" s="4"/>
      <c r="T96" s="4"/>
      <c r="U96" s="4"/>
      <c r="V96" s="4"/>
      <c r="W96" s="4"/>
      <c r="X96" s="4"/>
      <c r="Y96" s="4"/>
      <c r="Z96" s="4"/>
    </row>
    <row r="97" spans="2:26">
      <c r="B97" s="10">
        <v>44896</v>
      </c>
      <c r="C97" s="116">
        <v>1072</v>
      </c>
      <c r="D97" s="116">
        <v>2868.1509999999998</v>
      </c>
      <c r="E97" s="4"/>
      <c r="F97" s="4"/>
      <c r="G97" s="4"/>
      <c r="H97" s="4"/>
      <c r="I97" s="4"/>
      <c r="J97" s="4"/>
      <c r="K97" s="4"/>
      <c r="L97" s="4"/>
      <c r="M97" s="4"/>
      <c r="N97" s="4"/>
      <c r="O97" s="4"/>
      <c r="P97" s="4"/>
      <c r="Q97" s="4"/>
      <c r="R97" s="4"/>
      <c r="S97" s="4"/>
      <c r="T97" s="4"/>
      <c r="U97" s="4"/>
      <c r="V97" s="4"/>
      <c r="W97" s="4"/>
      <c r="X97" s="4"/>
      <c r="Y97" s="4"/>
      <c r="Z97" s="4"/>
    </row>
    <row r="98" spans="2:26">
      <c r="B98" s="10">
        <v>44986</v>
      </c>
      <c r="C98" s="116">
        <v>1044</v>
      </c>
      <c r="D98" s="116">
        <v>2755.085</v>
      </c>
      <c r="E98" s="4"/>
      <c r="F98" s="4"/>
      <c r="G98" s="4"/>
      <c r="H98" s="4"/>
      <c r="I98" s="4"/>
      <c r="J98" s="4"/>
      <c r="K98" s="4"/>
      <c r="L98" s="4"/>
      <c r="M98" s="4"/>
      <c r="N98" s="4"/>
      <c r="O98" s="4"/>
      <c r="P98" s="4"/>
      <c r="Q98" s="4"/>
      <c r="R98" s="4"/>
      <c r="S98" s="4"/>
      <c r="T98" s="4"/>
      <c r="U98" s="4"/>
      <c r="V98" s="4"/>
      <c r="W98" s="4"/>
      <c r="X98" s="4"/>
      <c r="Y98" s="4"/>
      <c r="Z98" s="4"/>
    </row>
    <row r="99" spans="2:26">
      <c r="B99" s="10">
        <v>45078</v>
      </c>
      <c r="C99" s="116">
        <v>1012</v>
      </c>
      <c r="D99" s="116">
        <v>2743.8130000000001</v>
      </c>
      <c r="E99" s="4"/>
      <c r="F99" s="4"/>
      <c r="G99" s="4"/>
      <c r="H99" s="4"/>
      <c r="I99" s="4"/>
      <c r="J99" s="4"/>
      <c r="K99" s="4"/>
      <c r="L99" s="4"/>
      <c r="M99" s="4"/>
      <c r="N99" s="4"/>
      <c r="O99" s="4"/>
      <c r="P99" s="4"/>
      <c r="Q99" s="4"/>
      <c r="R99" s="4"/>
      <c r="S99" s="4"/>
      <c r="T99" s="4"/>
      <c r="U99" s="4"/>
      <c r="V99" s="4"/>
      <c r="W99" s="4"/>
      <c r="X99" s="4"/>
      <c r="Y99" s="4"/>
      <c r="Z99" s="4"/>
    </row>
    <row r="100" spans="2:26">
      <c r="B100" s="10">
        <v>45170</v>
      </c>
      <c r="C100" s="116">
        <v>1007</v>
      </c>
      <c r="D100" s="117">
        <v>2736.42</v>
      </c>
      <c r="E100" s="7"/>
      <c r="F100" s="4"/>
      <c r="G100" s="4"/>
      <c r="H100" s="4"/>
      <c r="I100" s="4"/>
      <c r="J100" s="4"/>
      <c r="K100" s="4"/>
      <c r="L100" s="4"/>
      <c r="M100" s="4"/>
      <c r="N100" s="4"/>
      <c r="O100" s="4"/>
      <c r="P100" s="4"/>
      <c r="Q100" s="4"/>
      <c r="R100" s="4"/>
      <c r="S100" s="4"/>
      <c r="T100" s="4"/>
      <c r="U100" s="4"/>
      <c r="V100" s="4"/>
      <c r="W100" s="4"/>
      <c r="X100" s="4"/>
      <c r="Y100" s="4"/>
      <c r="Z100" s="4"/>
    </row>
    <row r="101" spans="2:26">
      <c r="B101" s="10">
        <v>45261</v>
      </c>
      <c r="C101" s="116">
        <v>997</v>
      </c>
      <c r="D101" s="116">
        <v>2715.424</v>
      </c>
      <c r="E101" s="4" t="s">
        <v>2</v>
      </c>
      <c r="F101" s="4"/>
      <c r="G101" s="4"/>
      <c r="H101" s="4"/>
      <c r="I101" s="4"/>
      <c r="J101" s="4"/>
      <c r="K101" s="4"/>
      <c r="L101" s="4"/>
      <c r="M101" s="4"/>
      <c r="N101" s="4"/>
      <c r="O101" s="4"/>
      <c r="P101" s="4"/>
      <c r="Q101" s="4"/>
      <c r="R101" s="4"/>
      <c r="S101" s="4"/>
      <c r="T101" s="4"/>
      <c r="U101" s="4"/>
      <c r="V101" s="4"/>
      <c r="W101" s="4"/>
      <c r="X101" s="4"/>
      <c r="Y101" s="4"/>
      <c r="Z101" s="4"/>
    </row>
    <row r="102" spans="2:26">
      <c r="B102" s="10">
        <v>45352</v>
      </c>
      <c r="C102" s="116"/>
      <c r="D102" s="116">
        <v>2719.2750000000001</v>
      </c>
      <c r="E102" s="4"/>
      <c r="F102" s="4"/>
      <c r="G102" s="4"/>
      <c r="H102" s="4"/>
      <c r="I102" s="4"/>
      <c r="J102" s="4"/>
      <c r="K102" s="4"/>
      <c r="L102" s="4"/>
      <c r="M102" s="4"/>
      <c r="N102" s="4"/>
      <c r="O102" s="4"/>
      <c r="P102" s="4"/>
      <c r="Q102" s="4"/>
      <c r="R102" s="4"/>
      <c r="S102" s="4"/>
      <c r="T102" s="4"/>
      <c r="U102" s="4"/>
      <c r="V102" s="4"/>
      <c r="W102" s="4"/>
      <c r="X102" s="4"/>
      <c r="Y102" s="4"/>
      <c r="Z102" s="4"/>
    </row>
    <row r="103" spans="2:26">
      <c r="B103" s="10">
        <v>45444</v>
      </c>
      <c r="C103" s="116"/>
      <c r="D103" s="116">
        <v>2713.9160000000002</v>
      </c>
      <c r="E103" s="4"/>
      <c r="F103" s="4"/>
      <c r="G103" s="4"/>
      <c r="H103" s="4"/>
      <c r="I103" s="4"/>
      <c r="J103" s="4"/>
      <c r="K103" s="4"/>
      <c r="L103" s="4"/>
      <c r="M103" s="4"/>
      <c r="N103" s="4"/>
      <c r="O103" s="4"/>
      <c r="P103" s="4"/>
      <c r="Q103" s="4"/>
      <c r="R103" s="4"/>
      <c r="S103" s="4"/>
      <c r="T103" s="4"/>
      <c r="U103" s="4"/>
      <c r="V103" s="4"/>
      <c r="W103" s="4"/>
      <c r="X103" s="4"/>
      <c r="Y103" s="4"/>
      <c r="Z103" s="4"/>
    </row>
    <row r="104" spans="2:26">
      <c r="B104" s="10">
        <v>45536</v>
      </c>
      <c r="C104" s="116"/>
      <c r="D104" s="116">
        <v>2707.6370000000002</v>
      </c>
      <c r="E104" s="4"/>
      <c r="F104" s="4"/>
      <c r="G104" s="4"/>
      <c r="H104" s="4"/>
      <c r="I104" s="4"/>
      <c r="J104" s="4"/>
      <c r="K104" s="4"/>
      <c r="L104" s="4"/>
      <c r="M104" s="4"/>
      <c r="N104" s="4"/>
      <c r="O104" s="4"/>
      <c r="P104" s="4"/>
      <c r="Q104" s="4"/>
      <c r="R104" s="4"/>
      <c r="S104" s="4"/>
      <c r="T104" s="4"/>
      <c r="U104" s="4"/>
      <c r="V104" s="4"/>
      <c r="W104" s="4"/>
      <c r="X104" s="4"/>
      <c r="Y104" s="4"/>
      <c r="Z104" s="4"/>
    </row>
    <row r="105" spans="2:26">
      <c r="B105" s="10">
        <v>45627</v>
      </c>
      <c r="C105" s="116"/>
      <c r="D105" s="116">
        <v>2699.7240000000002</v>
      </c>
      <c r="E105" s="4"/>
      <c r="F105" s="4"/>
      <c r="G105" s="4"/>
      <c r="H105" s="4"/>
      <c r="I105" s="4"/>
      <c r="J105" s="4"/>
      <c r="K105" s="4"/>
      <c r="L105" s="4"/>
      <c r="M105" s="4"/>
      <c r="N105" s="4"/>
      <c r="O105" s="4"/>
      <c r="P105" s="4"/>
      <c r="Q105" s="4"/>
      <c r="R105" s="4"/>
      <c r="S105" s="4"/>
      <c r="T105" s="4"/>
      <c r="U105" s="4"/>
      <c r="V105" s="4"/>
      <c r="W105" s="4"/>
      <c r="X105" s="4"/>
      <c r="Y105" s="4"/>
      <c r="Z105" s="4"/>
    </row>
    <row r="106" spans="2:26">
      <c r="B106" s="10">
        <v>45717</v>
      </c>
      <c r="C106" s="116"/>
      <c r="D106" s="116">
        <v>2696.0210000000002</v>
      </c>
      <c r="E106" s="4"/>
      <c r="F106" s="4"/>
      <c r="G106" s="4"/>
      <c r="H106" s="4"/>
      <c r="I106" s="4"/>
      <c r="J106" s="4"/>
      <c r="K106" s="4"/>
      <c r="L106" s="4"/>
      <c r="M106" s="4"/>
      <c r="N106" s="4"/>
      <c r="O106" s="4"/>
      <c r="P106" s="4"/>
      <c r="Q106" s="4"/>
      <c r="R106" s="4"/>
      <c r="S106" s="4"/>
      <c r="T106" s="4"/>
      <c r="U106" s="4"/>
      <c r="V106" s="4"/>
      <c r="W106" s="4"/>
      <c r="X106" s="4"/>
      <c r="Y106" s="4"/>
      <c r="Z106" s="4"/>
    </row>
    <row r="107" spans="2:26">
      <c r="B107" s="10">
        <v>45809</v>
      </c>
      <c r="C107" s="116"/>
      <c r="D107" s="116">
        <v>2691.8620000000001</v>
      </c>
      <c r="E107" s="4"/>
      <c r="F107" s="4"/>
      <c r="G107" s="4"/>
      <c r="H107" s="4"/>
      <c r="I107" s="4"/>
      <c r="J107" s="4"/>
      <c r="K107" s="4"/>
      <c r="L107" s="4"/>
      <c r="M107" s="4"/>
      <c r="N107" s="4"/>
      <c r="O107" s="4"/>
      <c r="P107" s="4"/>
      <c r="Q107" s="4"/>
      <c r="R107" s="4"/>
      <c r="S107" s="4"/>
      <c r="T107" s="4"/>
      <c r="U107" s="4"/>
      <c r="V107" s="4"/>
      <c r="W107" s="4"/>
      <c r="X107" s="4"/>
      <c r="Y107" s="4"/>
      <c r="Z107" s="4"/>
    </row>
    <row r="108" spans="2:26">
      <c r="B108" s="10">
        <v>45901</v>
      </c>
      <c r="C108" s="116"/>
      <c r="D108" s="116">
        <v>2689.2370000000001</v>
      </c>
      <c r="E108" s="4"/>
      <c r="F108" s="4"/>
      <c r="G108" s="4"/>
      <c r="H108" s="4"/>
      <c r="I108" s="4"/>
      <c r="J108" s="4"/>
      <c r="K108" s="4"/>
      <c r="L108" s="4"/>
      <c r="M108" s="4"/>
      <c r="N108" s="4"/>
      <c r="O108" s="4"/>
      <c r="P108" s="4"/>
      <c r="Q108" s="4"/>
      <c r="R108" s="4"/>
      <c r="S108" s="4"/>
      <c r="T108" s="4"/>
      <c r="U108" s="4"/>
      <c r="V108" s="4"/>
      <c r="W108" s="4"/>
      <c r="X108" s="4"/>
      <c r="Y108" s="4"/>
      <c r="Z108" s="4"/>
    </row>
    <row r="109" spans="2:26">
      <c r="B109" s="10">
        <v>45992</v>
      </c>
      <c r="C109" s="116"/>
      <c r="D109" s="116">
        <v>2687.7820000000002</v>
      </c>
      <c r="E109" s="4"/>
      <c r="F109" s="4"/>
      <c r="G109" s="4"/>
      <c r="H109" s="4"/>
      <c r="I109" s="4"/>
      <c r="J109" s="4"/>
      <c r="K109" s="4"/>
      <c r="L109" s="4"/>
      <c r="M109" s="4"/>
      <c r="N109" s="4"/>
      <c r="O109" s="4"/>
      <c r="P109" s="4"/>
      <c r="Q109" s="4"/>
      <c r="R109" s="4"/>
      <c r="S109" s="4"/>
      <c r="T109" s="4"/>
      <c r="U109" s="4"/>
      <c r="V109" s="4"/>
      <c r="W109" s="4"/>
      <c r="X109" s="4"/>
      <c r="Y109" s="4"/>
      <c r="Z109" s="4"/>
    </row>
    <row r="110" spans="2:26">
      <c r="B110" s="10">
        <v>46082</v>
      </c>
      <c r="C110" s="116"/>
      <c r="D110" s="116">
        <v>2687.9050000000002</v>
      </c>
      <c r="E110" s="4"/>
      <c r="F110" s="4"/>
      <c r="G110" s="4"/>
      <c r="H110" s="4"/>
      <c r="I110" s="4"/>
      <c r="J110" s="4"/>
      <c r="K110" s="4"/>
      <c r="L110" s="4"/>
      <c r="M110" s="4"/>
      <c r="N110" s="4"/>
      <c r="O110" s="4"/>
      <c r="P110" s="4"/>
      <c r="Q110" s="4"/>
      <c r="R110" s="4"/>
      <c r="S110" s="4"/>
      <c r="T110" s="4"/>
      <c r="U110" s="4"/>
      <c r="V110" s="4"/>
      <c r="W110" s="4"/>
      <c r="X110" s="4"/>
      <c r="Y110" s="4"/>
      <c r="Z110" s="4"/>
    </row>
    <row r="111" spans="2:26">
      <c r="B111" s="10">
        <v>46174</v>
      </c>
      <c r="C111" s="116"/>
      <c r="D111" s="116">
        <v>2689.7139999999999</v>
      </c>
      <c r="E111" s="4"/>
      <c r="F111" s="4"/>
      <c r="G111" s="4"/>
      <c r="H111" s="4"/>
      <c r="I111" s="4"/>
      <c r="J111" s="4"/>
      <c r="K111" s="4"/>
      <c r="L111" s="4"/>
      <c r="M111" s="4"/>
      <c r="N111" s="4"/>
      <c r="O111" s="4"/>
      <c r="P111" s="4"/>
      <c r="Q111" s="4"/>
      <c r="R111" s="4"/>
      <c r="S111" s="4"/>
      <c r="T111" s="4"/>
      <c r="U111" s="4"/>
      <c r="V111" s="4"/>
      <c r="W111" s="4"/>
      <c r="X111" s="4"/>
      <c r="Y111" s="4"/>
      <c r="Z111" s="4"/>
    </row>
    <row r="112" spans="2:26">
      <c r="B112" s="10">
        <v>46266</v>
      </c>
      <c r="C112" s="116"/>
      <c r="D112" s="116">
        <v>2693.2249999999999</v>
      </c>
      <c r="E112" s="4"/>
      <c r="F112" s="4"/>
      <c r="G112" s="4"/>
      <c r="H112" s="4"/>
      <c r="I112" s="4"/>
      <c r="J112" s="4"/>
      <c r="K112" s="4"/>
      <c r="L112" s="4"/>
      <c r="M112" s="4"/>
      <c r="N112" s="4"/>
      <c r="O112" s="4"/>
      <c r="P112" s="4"/>
      <c r="Q112" s="4"/>
      <c r="R112" s="4"/>
      <c r="S112" s="4"/>
      <c r="T112" s="4"/>
      <c r="U112" s="4"/>
      <c r="V112" s="4"/>
      <c r="W112" s="4"/>
      <c r="X112" s="4"/>
      <c r="Y112" s="4"/>
      <c r="Z112" s="4"/>
    </row>
    <row r="113" spans="2:26">
      <c r="B113" s="10">
        <v>46357</v>
      </c>
      <c r="C113" s="116"/>
      <c r="D113" s="116">
        <v>2698.404</v>
      </c>
      <c r="E113" s="4"/>
      <c r="F113" s="4"/>
      <c r="G113" s="4"/>
      <c r="H113" s="4"/>
      <c r="I113" s="4"/>
      <c r="J113" s="4"/>
      <c r="K113" s="4"/>
      <c r="L113" s="4"/>
      <c r="M113" s="4"/>
      <c r="N113" s="4"/>
      <c r="O113" s="4"/>
      <c r="P113" s="4"/>
      <c r="Q113" s="4"/>
      <c r="R113" s="4"/>
      <c r="S113" s="4"/>
      <c r="T113" s="4"/>
      <c r="U113" s="4"/>
      <c r="V113" s="4"/>
      <c r="W113" s="4"/>
      <c r="X113" s="4"/>
      <c r="Y113" s="4"/>
      <c r="Z113" s="4"/>
    </row>
    <row r="114" spans="2:26">
      <c r="B114" s="10">
        <v>46447</v>
      </c>
      <c r="C114" s="116"/>
      <c r="D114" s="116">
        <v>2705.2020000000002</v>
      </c>
      <c r="E114" s="4"/>
      <c r="F114" s="4"/>
      <c r="G114" s="4"/>
      <c r="H114" s="4"/>
      <c r="I114" s="4"/>
      <c r="J114" s="4"/>
      <c r="K114" s="4"/>
      <c r="L114" s="4"/>
      <c r="M114" s="4"/>
      <c r="N114" s="4"/>
      <c r="O114" s="4"/>
      <c r="P114" s="4"/>
      <c r="Q114" s="4"/>
      <c r="R114" s="4"/>
      <c r="S114" s="4"/>
      <c r="T114" s="4"/>
      <c r="U114" s="4"/>
      <c r="V114" s="4"/>
      <c r="W114" s="4"/>
      <c r="X114" s="4"/>
      <c r="Y114" s="4"/>
      <c r="Z114" s="4"/>
    </row>
    <row r="115" spans="2:26">
      <c r="B115" s="10">
        <v>46539</v>
      </c>
      <c r="C115" s="116"/>
      <c r="D115" s="116">
        <v>2713.375</v>
      </c>
      <c r="E115" s="4"/>
      <c r="F115" s="4"/>
      <c r="G115" s="4"/>
      <c r="H115" s="4"/>
      <c r="I115" s="4"/>
      <c r="J115" s="4"/>
      <c r="K115" s="4"/>
      <c r="L115" s="4"/>
      <c r="M115" s="4"/>
      <c r="N115" s="4"/>
      <c r="O115" s="4"/>
      <c r="P115" s="4"/>
      <c r="Q115" s="4"/>
      <c r="R115" s="4"/>
      <c r="S115" s="4"/>
      <c r="T115" s="4"/>
      <c r="U115" s="4"/>
      <c r="V115" s="4"/>
      <c r="W115" s="4"/>
      <c r="X115" s="4"/>
      <c r="Y115" s="4"/>
      <c r="Z115" s="4"/>
    </row>
    <row r="116" spans="2:26">
      <c r="B116" s="10">
        <v>46631</v>
      </c>
      <c r="C116" s="116"/>
      <c r="D116" s="116">
        <v>2722.6970000000001</v>
      </c>
      <c r="E116" s="4"/>
      <c r="F116" s="4"/>
      <c r="G116" s="4"/>
      <c r="H116" s="4"/>
      <c r="I116" s="4"/>
      <c r="J116" s="4"/>
      <c r="K116" s="4"/>
      <c r="L116" s="4"/>
      <c r="M116" s="4"/>
      <c r="N116" s="4"/>
      <c r="O116" s="4"/>
      <c r="P116" s="4"/>
      <c r="Q116" s="4"/>
      <c r="R116" s="4"/>
      <c r="S116" s="4"/>
      <c r="T116" s="4"/>
      <c r="U116" s="4"/>
      <c r="V116" s="4"/>
      <c r="W116" s="4"/>
      <c r="X116" s="4"/>
      <c r="Y116" s="4"/>
      <c r="Z116" s="4"/>
    </row>
    <row r="117" spans="2:26">
      <c r="B117" s="10">
        <v>46722</v>
      </c>
      <c r="C117" s="116"/>
      <c r="D117" s="116">
        <v>2732.9360000000001</v>
      </c>
      <c r="E117" s="4"/>
      <c r="F117" s="4"/>
      <c r="G117" s="4"/>
      <c r="H117" s="4"/>
      <c r="I117" s="4"/>
      <c r="J117" s="4"/>
      <c r="K117" s="4"/>
      <c r="L117" s="4"/>
      <c r="M117" s="4"/>
      <c r="N117" s="4"/>
      <c r="O117" s="4"/>
      <c r="P117" s="4"/>
      <c r="Q117" s="4"/>
      <c r="R117" s="4"/>
      <c r="S117" s="4"/>
      <c r="T117" s="4"/>
      <c r="U117" s="4"/>
      <c r="V117" s="4"/>
      <c r="W117" s="4"/>
      <c r="X117" s="4"/>
      <c r="Y117" s="4"/>
      <c r="Z117" s="4"/>
    </row>
    <row r="118" spans="2:26">
      <c r="B118" s="10">
        <v>46813</v>
      </c>
      <c r="C118" s="116"/>
      <c r="D118" s="116">
        <v>2743.875</v>
      </c>
      <c r="E118" s="4"/>
      <c r="F118" s="4"/>
      <c r="G118" s="4"/>
      <c r="H118" s="4"/>
      <c r="I118" s="4"/>
      <c r="J118" s="4"/>
      <c r="K118" s="4"/>
      <c r="L118" s="4"/>
      <c r="M118" s="4"/>
      <c r="N118" s="4"/>
      <c r="O118" s="4"/>
      <c r="P118" s="4"/>
      <c r="Q118" s="4"/>
      <c r="R118" s="4"/>
      <c r="S118" s="4"/>
      <c r="T118" s="4"/>
      <c r="U118" s="4"/>
      <c r="V118" s="4"/>
      <c r="W118" s="4"/>
      <c r="X118" s="4"/>
      <c r="Y118" s="4"/>
      <c r="Z118" s="4"/>
    </row>
    <row r="119" spans="2:26">
      <c r="B119" s="10">
        <v>46905</v>
      </c>
      <c r="C119" s="116"/>
      <c r="D119" s="116">
        <v>2755.3589999999999</v>
      </c>
      <c r="E119" s="4"/>
      <c r="F119" s="4"/>
      <c r="G119" s="4"/>
      <c r="H119" s="4"/>
      <c r="I119" s="4"/>
      <c r="J119" s="4"/>
      <c r="K119" s="4"/>
      <c r="L119" s="4"/>
      <c r="M119" s="4"/>
      <c r="N119" s="4"/>
      <c r="O119" s="4"/>
      <c r="P119" s="4"/>
      <c r="Q119" s="4"/>
      <c r="R119" s="4"/>
      <c r="S119" s="4"/>
      <c r="T119" s="4"/>
      <c r="U119" s="4"/>
      <c r="V119" s="4"/>
      <c r="W119" s="4"/>
      <c r="X119" s="4"/>
      <c r="Y119" s="4"/>
      <c r="Z119" s="4"/>
    </row>
    <row r="120" spans="2:26">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2:26">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2:26">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2:26">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2:26">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2:26">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2:26">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2:26">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2:26">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2:26">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2:26">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2:26">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2:26">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2:26">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2:26">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2:26">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2:26">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2:26">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2:26">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2:26">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2:26">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2:26">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2:26">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2:26">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2:26">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2:26">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2:26">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2:26">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2:26">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2:26">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2:26">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2:26">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2:26">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2:26">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2:26">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2:26">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2:26">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2:26">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2:26">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2:26">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2:26">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2:26">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2:26">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2:26">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2:26">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2:26">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2:26">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2:26">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2:26">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2:26">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2:26">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2:26">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2:26">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2:26">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2:26">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2:26">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2:26">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2:26">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2:26">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2:26">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2:26">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2:26">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2:26">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2:26">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2:26">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2:26">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2:26">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2:26">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2:26">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2:26">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2:26">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2:26">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2:26">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2:26">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2:26">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2:26">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2:26">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2:26">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2:26">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2:26">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2:26">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2:26">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2:26">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2:26">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2:26">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2:26">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2:26">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2:26">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2:26">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2:26">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2:26">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2:26">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2:26">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2:26">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2:26">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2:26">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2:26">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2:26">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2:26">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2:26">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2:26">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2:26">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2:26">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2:26">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2:26">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2:26">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2:26">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2:26">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2:26">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2:26">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2:26">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2:26">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2:26">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2:26">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2:26">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2:26">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2:26">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2:26">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2:26">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2:26">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2:26">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2:26">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2:26">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2:26">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2:26">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2:26">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2:26">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2:26">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2:26">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2:26">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2:26">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2:26">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2:26">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2:26">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2:26">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2:26">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2:26">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2:26">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2:26">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2:26">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2:26">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2:26">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2:26">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2:26">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2:26">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2:26">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2:26">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2:26">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2:26">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2:26">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2:26">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2:26">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2:26">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2:26">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2:26">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2:26">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2:26">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2:26">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2:26">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2:26">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2:26">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2:26">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2:26">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2:26">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2:26">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2:26">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2:26">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2:26">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2:26">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2:26">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2:26">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2:26">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2:26">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2:26">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2:26">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2:26">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2:26">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2:26">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2:26">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2:26">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2:26">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2:26">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2:26">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2:26">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2:26">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2:26">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2:26">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2:26">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2:26">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2:26">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2:26">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2:26">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2:26">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2:26">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2:26">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2:26">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2:26">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2:26">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2:26">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2:26">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2:26">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2:26">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2:26">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2:26">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2:26">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2:26">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2:26">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2:26">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2:26">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2:26">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2:26">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2:26">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2:26">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2:26">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2:26">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2:26">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2:26">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2:26">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2:26">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2:26">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2:26">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2:26">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2:26">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2:26">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2:26">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2:26">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2:26">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2:26">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2:26">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2:26">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2:26">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2:26">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2:26">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2:26">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2:26">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2:26">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2:26">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2:26">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2:26">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2:26">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2:26">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2:26">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2:26">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2:26">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2:26">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2:26">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2:26">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2:26">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2:26">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2:26">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2:26">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2:26">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2:26">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2:26">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2:26">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2:26">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2:26">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2:26">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2:26">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2:26">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2:26">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2:26">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2:26">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2:26">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2:26">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2:26">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2:26">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2:26">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2:26">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2:26">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2:26">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2:26">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2:26">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2:26">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2:26">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2:26">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2:26">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2:26">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2:26">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2:26">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2:26">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2:26">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2:26">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2:26">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2:26">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2:26">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2:26">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2:26">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2:26">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2:26">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2:26">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2:26">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2:26">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2:26">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2:26">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2:26">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2:26">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2:26">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2:26">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2:26">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2:26">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2:26">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2:26">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2:26">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2:26">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2:26">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2:26">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2:26">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2:26">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2:26">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2:26">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2:26">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2:26">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2:26">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2:26">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2:26">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2:26">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2:26">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2:26">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2:26">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2:26">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2:26">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2:26">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2:26">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2:26">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2:26">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2:26">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2:26">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2:26">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2:26">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2:26">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2:26">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2:26">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2:26">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2:26">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2:26">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2:26">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2:26">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2:26">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2:26">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2:26">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2:26">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2:26">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2:26">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2:26">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2:26">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2:26">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2:26">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2:26">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2:26">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2:26">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2:26">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2:26">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2:26">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2:26">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2:26">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2:26">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2:26">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2:26">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2:26">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2:26">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2:26">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2:26">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2:26">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2:26">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2:26">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2:26">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2:26">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2:26">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2:26">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2:26">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2:26">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2:26">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2:26">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2:26">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2:26">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2:26">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2:26">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2:26">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2:26">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2:26">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2:26">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2:26">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2:26">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2:26">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2:26">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2:26">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2:26">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2:26">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2:26">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2:26">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2:26">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2:26">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2:26">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2:26">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2:26">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2:26">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2:26">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2:26">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2:26">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2:26">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2:26">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2:26">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2:26">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2:26">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2:26">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2:26">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2:26">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2:26">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2:26">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2:26">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2:26">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2:26">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2:26">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2:26">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2:26">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2:26">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2:26">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2:26">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2:26">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2:26">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2:26">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2:26">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2:26">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2:26">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2:26">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2:26">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2:26">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2:26">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2:26">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2:26">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2:26">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2:26">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2:26">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2:26">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2:26">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2:26">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2:26">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2:26">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2:26">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2:26">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2:26">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2:26">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2:26">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2:26">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2:26">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2:26">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2:26">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2:26">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2:26">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2:26">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2:26">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2:26">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2:26">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2:26">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2:26">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2:26">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2:26">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2:26">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2:26">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2:26">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2:26">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2:26">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2:26">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2:26">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2:26">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2:26">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2:26">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2:26">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2:26">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2:26">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2:26">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2:26">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2:26">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2:26">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2:26">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2:26">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2:26">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2:26">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2:26">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2:26">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2:26">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2:26">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2:26">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2:26">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2:26">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2:26">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2:26">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2:26">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2:26">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2:26">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2:26">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2:26">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2:26">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2:26">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2:26">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2:26">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2:26">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2:26">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2:26">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2:26">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2:26">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2:26">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2:26">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2:26">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2:26">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2:26">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2:26">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2:26">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2:26">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2:26">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2:26">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2:26">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2:26">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2:26">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2:26">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2:26">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2:26">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2:26">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2:26">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2:26">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2:26">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2:26">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2:26">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2:26">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2:26">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2:26">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2:26">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2:26">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2:26">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2:26">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2:26">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2:26">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2:26">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2:26">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2:26">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2:26">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2:26">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2:26">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2:26">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2:26">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2:26">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2:26">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2:26">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2:26">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2:26">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2:26">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2:26">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2:26">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2:26">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2:26">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2:26">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2:26">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2:26">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2:26">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2:26">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2:26">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2:26">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2:26">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2:26">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2:26">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2:26">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2:26">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2:26">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2:26">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2:26">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2:26">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2:26">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2:26">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2:26">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2:26">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2:26">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2:26">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2:26">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2:26">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2:26">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2:26">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2:26">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2:26">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2:26">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2:26">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2:26">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2:26">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2:26">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2:26">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2:26">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2:26">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2:26">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2:26">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2:26">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2:26">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2:26">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2:26">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2:26">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2:26">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2:26">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2:26">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2:26">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2:26">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2:26">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2:26">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2:26">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2:26">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2:26">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2:26">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2:26">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2:26">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2:26">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2:26">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2:26">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2:26">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2:26">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2:26">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2:26">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2:26">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2:26">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2:26">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2:26">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2:26">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2:26">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2:26">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2:26">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2:26">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2:26">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2:26">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2:26">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2:26">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2:26">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2:26">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2:26">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2:26">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2:26">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2:26">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2:26">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2:26">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2:26">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2:26">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2:26">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2:26">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2:26">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2:26">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2:26">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2:26">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2:26">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2:26">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2:26">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2:26">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2:26">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2:26">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2:26">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2:26">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2:26">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2:26">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2:26">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2:26">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2:26">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2:26">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2:26">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2:26">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2:26">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2:26">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2:26">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2:26">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2:26">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2:26">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2:26">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2:26">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2:26">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2:26">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2:26">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2:26">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2:26">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2:26">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2:26">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2:26">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2:26">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2:26">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2:26">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2:26">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2:26">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2:26">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2:26">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2:26">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2:26">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2:26">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2:26">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2:26">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2:26">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2:26">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2:26">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2:26">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2:26">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2:26">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2:26">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2:26">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2:26">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2:26">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2:26">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2:26">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2:26">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2:26">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2:26">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2:26">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2:26">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2:26">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2:26">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2:26">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2:26">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2:26">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2:26">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2:26">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2:26">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2:26">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2:26">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2:26">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2:26">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2:26">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2:26">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2:26">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2:26">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2:26">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2:26">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2:26">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2:26">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2:26">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2:26">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2:26">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2:26">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2:26">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2:26">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2:26">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2:26">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2:26">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2:26">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2:26">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2:26">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2:26">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2:26">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2:26">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2:26">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2:26">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2:26">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2:26">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2:26">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2:26">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2:26">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2:26">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2:26">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2:26">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2:26">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2:26">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2:26">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2:26">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2:26">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2:26">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2:26">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2:26">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2:26">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2:26">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2:26">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2:26">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2:26">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2:26">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2:26">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2:26">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2:26">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2:26">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2:26">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2:26">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2:26">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2:26">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2:26">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2:26">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2:26">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2:26">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2:26">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2:26">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2:26">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2:26">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2:26">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2:26">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2:26">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2:26">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2:26">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2:26">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2:26">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2:26">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2:26">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2:26">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2:26">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2:26">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2:26">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2:26">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2:26">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2:26">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2:26">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2:26">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2:26">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2:26">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2:26">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2:26">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2:26">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2:26">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2:26">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2:26">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2:26">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2:26">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2:26">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2:26">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2:26">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2:26">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2:26">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2:26">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2:26">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2:26">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2:26">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2:26">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2:26">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2:26">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2:26">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2:26">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2:26">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2:26">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2:26">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2:26">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2:26">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2:26">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2:26">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2:26">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2:26">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2:26">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2:26">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2:26">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2:26">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2:26">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2:26">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2:26">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2:26">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2:26">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2:26">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2:26">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2:26">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2:26">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2:26">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2:26">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2:26">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2:26">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2:26">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2:26">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2:26">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2:26">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2:26">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2:26">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2:26">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2:26">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2:26">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2:26">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2:26">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2:26">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2:26">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2:26">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2:26">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2:26">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2:26">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2:26">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2:26">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2:26">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2:26">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2:26">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2:26">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2:26">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2:26">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2:26">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2:26">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2:26">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2:26">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2:26">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2:26">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2:26">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2:26">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2:26">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2:26">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sheetData>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3CCB4-C8D7-4D29-A0D9-3F39088BE240}">
  <dimension ref="B1:Z1001"/>
  <sheetViews>
    <sheetView showGridLines="0" workbookViewId="0">
      <selection activeCell="H20" sqref="H20"/>
    </sheetView>
  </sheetViews>
  <sheetFormatPr defaultRowHeight="14.5"/>
  <cols>
    <col min="3" max="3" width="12.1796875" customWidth="1"/>
    <col min="4" max="4" width="13.26953125" customWidth="1"/>
  </cols>
  <sheetData>
    <row r="1" spans="2:26">
      <c r="B1" s="1" t="s">
        <v>176</v>
      </c>
      <c r="C1" s="2"/>
      <c r="D1" s="2"/>
      <c r="E1" s="2"/>
      <c r="F1" s="2"/>
      <c r="G1" s="2"/>
      <c r="H1" s="8"/>
      <c r="I1" s="8"/>
      <c r="J1" s="8"/>
      <c r="K1" s="8"/>
      <c r="L1" s="8"/>
      <c r="M1" s="8"/>
      <c r="N1" s="8"/>
      <c r="O1" s="8"/>
      <c r="P1" s="8"/>
      <c r="Q1" s="8"/>
      <c r="R1" s="8"/>
      <c r="S1" s="8"/>
      <c r="T1" s="8"/>
      <c r="U1" s="8"/>
      <c r="V1" s="8"/>
      <c r="W1" s="8"/>
      <c r="X1" s="8"/>
      <c r="Y1" s="8"/>
      <c r="Z1" s="8"/>
    </row>
    <row r="2" spans="2:26">
      <c r="B2" s="2" t="s">
        <v>0</v>
      </c>
      <c r="C2" s="2"/>
      <c r="D2" s="2"/>
      <c r="E2" s="2"/>
      <c r="F2" s="2"/>
      <c r="G2" s="2"/>
      <c r="H2" s="8"/>
      <c r="I2" s="8"/>
      <c r="J2" s="8"/>
      <c r="K2" s="8"/>
      <c r="L2" s="8"/>
      <c r="M2" s="8"/>
      <c r="N2" s="8"/>
      <c r="O2" s="8"/>
      <c r="P2" s="8"/>
      <c r="Q2" s="8"/>
      <c r="R2" s="8"/>
      <c r="S2" s="8"/>
      <c r="T2" s="8"/>
      <c r="U2" s="8"/>
      <c r="V2" s="8"/>
      <c r="W2" s="8"/>
      <c r="X2" s="8"/>
      <c r="Y2" s="8"/>
      <c r="Z2" s="8"/>
    </row>
    <row r="3" spans="2:26">
      <c r="B3" s="8"/>
      <c r="C3" s="8"/>
      <c r="D3" s="8"/>
      <c r="E3" s="8"/>
      <c r="F3" s="8"/>
      <c r="G3" s="8"/>
      <c r="H3" s="8"/>
      <c r="I3" s="8"/>
      <c r="J3" s="8"/>
      <c r="K3" s="8"/>
      <c r="L3" s="8"/>
      <c r="M3" s="8"/>
      <c r="N3" s="8"/>
      <c r="O3" s="8"/>
      <c r="P3" s="8"/>
      <c r="Q3" s="8"/>
      <c r="R3" s="8"/>
      <c r="S3" s="8"/>
      <c r="T3" s="8"/>
      <c r="U3" s="8"/>
      <c r="V3" s="8"/>
      <c r="W3" s="8"/>
      <c r="X3" s="8"/>
      <c r="Y3" s="8"/>
      <c r="Z3" s="8"/>
    </row>
    <row r="4" spans="2:26" ht="28.5">
      <c r="B4" s="9"/>
      <c r="C4" s="114" t="s">
        <v>162</v>
      </c>
      <c r="D4" s="114" t="s">
        <v>163</v>
      </c>
      <c r="E4" s="9"/>
      <c r="F4" s="9"/>
      <c r="G4" s="9"/>
      <c r="H4" s="9"/>
      <c r="I4" s="9"/>
      <c r="J4" s="9"/>
      <c r="K4" s="9"/>
      <c r="L4" s="9"/>
      <c r="M4" s="9"/>
      <c r="N4" s="9"/>
      <c r="O4" s="9"/>
      <c r="P4" s="9"/>
      <c r="Q4" s="9"/>
      <c r="R4" s="9"/>
      <c r="S4" s="9"/>
      <c r="T4" s="9"/>
      <c r="U4" s="9"/>
      <c r="V4" s="9"/>
      <c r="W4" s="9"/>
      <c r="X4" s="9"/>
      <c r="Y4" s="9"/>
      <c r="Z4" s="9"/>
    </row>
    <row r="5" spans="2:26" ht="28.5">
      <c r="B5" s="9"/>
      <c r="C5" s="114" t="s">
        <v>164</v>
      </c>
      <c r="D5" s="114" t="s">
        <v>104</v>
      </c>
      <c r="E5" s="9"/>
      <c r="F5" s="9"/>
      <c r="G5" s="9"/>
      <c r="H5" s="9"/>
      <c r="I5" s="9"/>
      <c r="J5" s="9"/>
      <c r="K5" s="9"/>
      <c r="L5" s="9"/>
      <c r="M5" s="9"/>
      <c r="N5" s="9"/>
      <c r="O5" s="9"/>
      <c r="P5" s="9"/>
      <c r="Q5" s="9"/>
      <c r="R5" s="9"/>
      <c r="S5" s="9"/>
      <c r="T5" s="9"/>
      <c r="U5" s="9"/>
      <c r="V5" s="9"/>
      <c r="W5" s="9"/>
      <c r="X5" s="9"/>
      <c r="Y5" s="9"/>
      <c r="Z5" s="9"/>
    </row>
    <row r="6" spans="2:26">
      <c r="B6" s="10">
        <v>40330</v>
      </c>
      <c r="C6" s="115">
        <v>627.53</v>
      </c>
      <c r="D6" s="11">
        <v>4.0860000000000003</v>
      </c>
      <c r="E6" s="4"/>
      <c r="F6" s="4"/>
      <c r="G6" s="4"/>
      <c r="H6" s="4"/>
      <c r="I6" s="4"/>
      <c r="J6" s="4"/>
      <c r="K6" s="4"/>
      <c r="L6" s="4"/>
      <c r="M6" s="4"/>
      <c r="N6" s="4"/>
      <c r="O6" s="4"/>
      <c r="P6" s="4"/>
      <c r="Q6" s="4"/>
      <c r="R6" s="4"/>
      <c r="S6" s="4"/>
      <c r="T6" s="4"/>
      <c r="U6" s="4"/>
      <c r="V6" s="4"/>
      <c r="W6" s="4"/>
      <c r="X6" s="4"/>
      <c r="Y6" s="4"/>
      <c r="Z6" s="4"/>
    </row>
    <row r="7" spans="2:26">
      <c r="B7" s="10">
        <v>40422</v>
      </c>
      <c r="C7" s="115">
        <v>636.21</v>
      </c>
      <c r="D7" s="11">
        <v>4.0540000000000003</v>
      </c>
      <c r="E7" s="4"/>
      <c r="F7" s="4"/>
      <c r="G7" s="4"/>
      <c r="H7" s="4"/>
      <c r="I7" s="4"/>
      <c r="J7" s="4"/>
      <c r="K7" s="4"/>
      <c r="L7" s="4"/>
      <c r="M7" s="4"/>
      <c r="N7" s="4"/>
      <c r="O7" s="4"/>
      <c r="P7" s="4"/>
      <c r="Q7" s="4"/>
      <c r="R7" s="4"/>
      <c r="S7" s="4"/>
      <c r="T7" s="4"/>
      <c r="U7" s="4"/>
      <c r="V7" s="4"/>
      <c r="W7" s="4"/>
      <c r="X7" s="4"/>
      <c r="Y7" s="4"/>
      <c r="Z7" s="4"/>
    </row>
    <row r="8" spans="2:26">
      <c r="B8" s="10">
        <v>40513</v>
      </c>
      <c r="C8" s="115">
        <v>629.22</v>
      </c>
      <c r="D8" s="11">
        <v>4.0640000000000001</v>
      </c>
      <c r="E8" s="4"/>
      <c r="F8" s="4"/>
      <c r="G8" s="4"/>
      <c r="H8" s="4"/>
      <c r="I8" s="4"/>
      <c r="J8" s="4"/>
      <c r="K8" s="4"/>
      <c r="L8" s="4"/>
      <c r="M8" s="4"/>
      <c r="N8" s="4"/>
      <c r="O8" s="4"/>
      <c r="P8" s="4"/>
      <c r="Q8" s="4"/>
      <c r="R8" s="4"/>
      <c r="S8" s="4"/>
      <c r="T8" s="4"/>
      <c r="U8" s="4"/>
      <c r="V8" s="4"/>
      <c r="W8" s="4"/>
      <c r="X8" s="4"/>
      <c r="Y8" s="4"/>
      <c r="Z8" s="4"/>
    </row>
    <row r="9" spans="2:26">
      <c r="B9" s="10">
        <v>40603</v>
      </c>
      <c r="C9" s="115">
        <v>627.13</v>
      </c>
      <c r="D9" s="11">
        <v>4.0819999999999999</v>
      </c>
      <c r="E9" s="4"/>
      <c r="F9" s="4"/>
      <c r="G9" s="4"/>
      <c r="H9" s="4"/>
      <c r="I9" s="4"/>
      <c r="J9" s="4"/>
      <c r="K9" s="4"/>
      <c r="L9" s="4"/>
      <c r="M9" s="4"/>
      <c r="N9" s="4"/>
      <c r="O9" s="4"/>
      <c r="P9" s="4"/>
      <c r="Q9" s="4"/>
      <c r="R9" s="4"/>
      <c r="S9" s="4"/>
      <c r="T9" s="4"/>
      <c r="U9" s="4"/>
      <c r="V9" s="4"/>
      <c r="W9" s="4"/>
      <c r="X9" s="4"/>
      <c r="Y9" s="4"/>
      <c r="Z9" s="4"/>
    </row>
    <row r="10" spans="2:26">
      <c r="B10" s="10">
        <v>40695</v>
      </c>
      <c r="C10" s="115">
        <v>612.61</v>
      </c>
      <c r="D10" s="11">
        <v>3.9980000000000002</v>
      </c>
      <c r="E10" s="4"/>
      <c r="F10" s="4"/>
      <c r="G10" s="4"/>
      <c r="H10" s="4"/>
      <c r="I10" s="4"/>
      <c r="J10" s="4"/>
      <c r="K10" s="4"/>
      <c r="L10" s="4"/>
      <c r="M10" s="4"/>
      <c r="N10" s="4"/>
      <c r="O10" s="4"/>
      <c r="P10" s="4"/>
      <c r="Q10" s="4"/>
      <c r="R10" s="4"/>
      <c r="S10" s="4"/>
      <c r="T10" s="4"/>
      <c r="U10" s="4"/>
      <c r="V10" s="4"/>
      <c r="W10" s="4"/>
      <c r="X10" s="4"/>
      <c r="Y10" s="4"/>
      <c r="Z10" s="4"/>
    </row>
    <row r="11" spans="2:26">
      <c r="B11" s="10">
        <v>40787</v>
      </c>
      <c r="C11" s="115">
        <v>688.74</v>
      </c>
      <c r="D11" s="11">
        <v>4.1890000000000001</v>
      </c>
      <c r="E11" s="4"/>
      <c r="F11" s="4"/>
      <c r="G11" s="4"/>
      <c r="H11" s="4"/>
      <c r="I11" s="4"/>
      <c r="J11" s="4"/>
      <c r="K11" s="4"/>
      <c r="L11" s="4"/>
      <c r="M11" s="4"/>
      <c r="N11" s="4"/>
      <c r="O11" s="4"/>
      <c r="P11" s="4"/>
      <c r="Q11" s="4"/>
      <c r="R11" s="4"/>
      <c r="S11" s="4"/>
      <c r="T11" s="4"/>
      <c r="U11" s="4"/>
      <c r="V11" s="4"/>
      <c r="W11" s="4"/>
      <c r="X11" s="4"/>
      <c r="Y11" s="4"/>
      <c r="Z11" s="4"/>
    </row>
    <row r="12" spans="2:26">
      <c r="B12" s="10">
        <v>40878</v>
      </c>
      <c r="C12" s="115">
        <v>673.04</v>
      </c>
      <c r="D12" s="11">
        <v>4.3360000000000003</v>
      </c>
      <c r="E12" s="4"/>
      <c r="F12" s="4"/>
      <c r="G12" s="4"/>
      <c r="H12" s="4"/>
      <c r="I12" s="4"/>
      <c r="J12" s="4"/>
      <c r="K12" s="4"/>
      <c r="L12" s="4"/>
      <c r="M12" s="4"/>
      <c r="N12" s="4"/>
      <c r="O12" s="4"/>
      <c r="P12" s="4"/>
      <c r="Q12" s="4"/>
      <c r="R12" s="4"/>
      <c r="S12" s="4"/>
      <c r="T12" s="4"/>
      <c r="U12" s="4"/>
      <c r="V12" s="4"/>
      <c r="W12" s="4"/>
      <c r="X12" s="4"/>
      <c r="Y12" s="4"/>
      <c r="Z12" s="4"/>
    </row>
    <row r="13" spans="2:26">
      <c r="B13" s="10">
        <v>40969</v>
      </c>
      <c r="C13" s="115">
        <v>634.35</v>
      </c>
      <c r="D13" s="11">
        <v>3.9710000000000001</v>
      </c>
      <c r="E13" s="4"/>
      <c r="F13" s="4"/>
      <c r="G13" s="4"/>
      <c r="H13" s="4"/>
      <c r="I13" s="4"/>
      <c r="J13" s="4"/>
      <c r="K13" s="4"/>
      <c r="L13" s="4"/>
      <c r="M13" s="4"/>
      <c r="N13" s="4"/>
      <c r="O13" s="4"/>
      <c r="P13" s="4"/>
      <c r="Q13" s="4"/>
      <c r="R13" s="4"/>
      <c r="S13" s="4"/>
      <c r="T13" s="4"/>
      <c r="U13" s="4"/>
      <c r="V13" s="4"/>
      <c r="W13" s="4"/>
      <c r="X13" s="4"/>
      <c r="Y13" s="4"/>
      <c r="Z13" s="4"/>
    </row>
    <row r="14" spans="2:26">
      <c r="B14" s="10">
        <v>41061</v>
      </c>
      <c r="C14" s="115">
        <v>636.55999999999995</v>
      </c>
      <c r="D14" s="11">
        <v>3.9950000000000001</v>
      </c>
      <c r="E14" s="4"/>
      <c r="F14" s="4"/>
      <c r="G14" s="4"/>
      <c r="H14" s="4"/>
      <c r="I14" s="4"/>
      <c r="J14" s="4"/>
      <c r="K14" s="4"/>
      <c r="L14" s="4"/>
      <c r="M14" s="4"/>
      <c r="N14" s="4"/>
      <c r="O14" s="4"/>
      <c r="P14" s="4"/>
      <c r="Q14" s="4"/>
      <c r="R14" s="4"/>
      <c r="S14" s="4"/>
      <c r="T14" s="4"/>
      <c r="U14" s="4"/>
      <c r="V14" s="4"/>
      <c r="W14" s="4"/>
      <c r="X14" s="4"/>
      <c r="Y14" s="4"/>
      <c r="Z14" s="4"/>
    </row>
    <row r="15" spans="2:26">
      <c r="B15" s="10">
        <v>41153</v>
      </c>
      <c r="C15" s="115">
        <v>646.86</v>
      </c>
      <c r="D15" s="11">
        <v>3.9950000000000001</v>
      </c>
      <c r="E15" s="4"/>
      <c r="F15" s="4"/>
      <c r="G15" s="4"/>
      <c r="H15" s="4"/>
      <c r="I15" s="4"/>
      <c r="J15" s="4"/>
      <c r="K15" s="4"/>
      <c r="L15" s="4"/>
      <c r="M15" s="4"/>
      <c r="N15" s="4"/>
      <c r="O15" s="4"/>
      <c r="P15" s="4"/>
      <c r="Q15" s="4"/>
      <c r="R15" s="4"/>
      <c r="S15" s="4"/>
      <c r="T15" s="4"/>
      <c r="U15" s="4"/>
      <c r="V15" s="4"/>
      <c r="W15" s="4"/>
      <c r="X15" s="4"/>
      <c r="Y15" s="4"/>
      <c r="Z15" s="4"/>
    </row>
    <row r="16" spans="2:26">
      <c r="B16" s="10">
        <v>41244</v>
      </c>
      <c r="C16" s="115">
        <v>648.48</v>
      </c>
      <c r="D16" s="11">
        <v>3.8889999999999998</v>
      </c>
      <c r="E16" s="4"/>
      <c r="F16" s="4"/>
      <c r="G16" s="4"/>
      <c r="H16" s="4"/>
      <c r="I16" s="4"/>
      <c r="J16" s="4"/>
      <c r="K16" s="4"/>
      <c r="L16" s="4"/>
      <c r="M16" s="4"/>
      <c r="N16" s="4"/>
      <c r="O16" s="4"/>
      <c r="P16" s="4"/>
      <c r="Q16" s="4"/>
      <c r="R16" s="4"/>
      <c r="S16" s="4"/>
      <c r="T16" s="4"/>
      <c r="U16" s="4"/>
      <c r="V16" s="4"/>
      <c r="W16" s="4"/>
      <c r="X16" s="4"/>
      <c r="Y16" s="4"/>
      <c r="Z16" s="4"/>
    </row>
    <row r="17" spans="2:26">
      <c r="B17" s="10">
        <v>41334</v>
      </c>
      <c r="C17" s="115">
        <v>663.81</v>
      </c>
      <c r="D17" s="11">
        <v>3.9950000000000001</v>
      </c>
      <c r="E17" s="4"/>
      <c r="F17" s="4"/>
      <c r="G17" s="4"/>
      <c r="H17" s="4"/>
      <c r="I17" s="4"/>
      <c r="J17" s="4"/>
      <c r="K17" s="4"/>
      <c r="L17" s="4"/>
      <c r="M17" s="4"/>
      <c r="N17" s="4"/>
      <c r="O17" s="4"/>
      <c r="P17" s="4"/>
      <c r="Q17" s="4"/>
      <c r="R17" s="4"/>
      <c r="S17" s="4"/>
      <c r="T17" s="4"/>
      <c r="U17" s="4"/>
      <c r="V17" s="4"/>
      <c r="W17" s="4"/>
      <c r="X17" s="4"/>
      <c r="Y17" s="4"/>
      <c r="Z17" s="4"/>
    </row>
    <row r="18" spans="2:26">
      <c r="B18" s="10">
        <v>41426</v>
      </c>
      <c r="C18" s="115">
        <v>679.78</v>
      </c>
      <c r="D18" s="11">
        <v>4.0309999999999997</v>
      </c>
      <c r="E18" s="4"/>
      <c r="F18" s="4"/>
      <c r="G18" s="4"/>
      <c r="H18" s="4"/>
      <c r="I18" s="4"/>
      <c r="J18" s="4"/>
      <c r="K18" s="4"/>
      <c r="L18" s="4"/>
      <c r="M18" s="4"/>
      <c r="N18" s="4"/>
      <c r="O18" s="4"/>
      <c r="P18" s="4"/>
      <c r="Q18" s="4"/>
      <c r="R18" s="4"/>
      <c r="S18" s="4"/>
      <c r="T18" s="4"/>
      <c r="U18" s="4"/>
      <c r="V18" s="4"/>
      <c r="W18" s="4"/>
      <c r="X18" s="4"/>
      <c r="Y18" s="4"/>
      <c r="Z18" s="4"/>
    </row>
    <row r="19" spans="2:26">
      <c r="B19" s="10">
        <v>41518</v>
      </c>
      <c r="C19" s="115">
        <v>687.85</v>
      </c>
      <c r="D19" s="11">
        <v>4.0510000000000002</v>
      </c>
      <c r="E19" s="4"/>
      <c r="F19" s="4"/>
      <c r="G19" s="4"/>
      <c r="H19" s="4"/>
      <c r="I19" s="4"/>
      <c r="J19" s="4"/>
      <c r="K19" s="4"/>
      <c r="L19" s="4"/>
      <c r="M19" s="4"/>
      <c r="N19" s="4"/>
      <c r="O19" s="4"/>
      <c r="P19" s="4"/>
      <c r="Q19" s="4"/>
      <c r="R19" s="4"/>
      <c r="S19" s="4"/>
      <c r="T19" s="4"/>
      <c r="U19" s="4"/>
      <c r="V19" s="4"/>
      <c r="W19" s="4"/>
      <c r="X19" s="4"/>
      <c r="Y19" s="4"/>
      <c r="Z19" s="4"/>
    </row>
    <row r="20" spans="2:26">
      <c r="B20" s="10">
        <v>41609</v>
      </c>
      <c r="C20" s="115">
        <v>689.1</v>
      </c>
      <c r="D20" s="11">
        <v>3.9159999999999999</v>
      </c>
      <c r="E20" s="4"/>
      <c r="F20" s="4"/>
      <c r="G20" s="4"/>
      <c r="H20" s="4"/>
      <c r="I20" s="4"/>
      <c r="J20" s="4"/>
      <c r="K20" s="4"/>
      <c r="L20" s="4"/>
      <c r="M20" s="4"/>
      <c r="N20" s="4"/>
      <c r="O20" s="4"/>
      <c r="P20" s="4"/>
      <c r="Q20" s="4"/>
      <c r="R20" s="4"/>
      <c r="S20" s="4"/>
      <c r="T20" s="4"/>
      <c r="U20" s="4"/>
      <c r="V20" s="4"/>
      <c r="W20" s="4"/>
      <c r="X20" s="4"/>
      <c r="Y20" s="4"/>
      <c r="Z20" s="4"/>
    </row>
    <row r="21" spans="2:26">
      <c r="B21" s="10">
        <v>41699</v>
      </c>
      <c r="C21" s="115">
        <v>701.69</v>
      </c>
      <c r="D21" s="11">
        <v>4.077</v>
      </c>
      <c r="E21" s="4"/>
      <c r="F21" s="4"/>
      <c r="G21" s="4"/>
      <c r="H21" s="4"/>
      <c r="I21" s="4"/>
      <c r="J21" s="4"/>
      <c r="K21" s="4"/>
      <c r="L21" s="4"/>
      <c r="M21" s="4"/>
      <c r="N21" s="4"/>
      <c r="O21" s="4"/>
      <c r="P21" s="4"/>
      <c r="Q21" s="4"/>
      <c r="R21" s="4"/>
      <c r="S21" s="4"/>
      <c r="T21" s="4"/>
      <c r="U21" s="4"/>
      <c r="V21" s="4"/>
      <c r="W21" s="4"/>
      <c r="X21" s="4"/>
      <c r="Y21" s="4"/>
      <c r="Z21" s="4"/>
    </row>
    <row r="22" spans="2:26">
      <c r="B22" s="10">
        <v>41791</v>
      </c>
      <c r="C22" s="115">
        <v>704.7</v>
      </c>
      <c r="D22" s="11">
        <v>4.0449999999999999</v>
      </c>
      <c r="E22" s="4"/>
      <c r="F22" s="4"/>
      <c r="G22" s="4"/>
      <c r="H22" s="4"/>
      <c r="I22" s="4"/>
      <c r="J22" s="4"/>
      <c r="K22" s="4"/>
      <c r="L22" s="4"/>
      <c r="M22" s="4"/>
      <c r="N22" s="4"/>
      <c r="O22" s="4"/>
      <c r="P22" s="4"/>
      <c r="Q22" s="4"/>
      <c r="R22" s="4"/>
      <c r="S22" s="4"/>
      <c r="T22" s="4"/>
      <c r="U22" s="4"/>
      <c r="V22" s="4"/>
      <c r="W22" s="4"/>
      <c r="X22" s="4"/>
      <c r="Y22" s="4"/>
      <c r="Z22" s="4"/>
    </row>
    <row r="23" spans="2:26">
      <c r="B23" s="10">
        <v>41883</v>
      </c>
      <c r="C23" s="115">
        <v>718.43</v>
      </c>
      <c r="D23" s="11">
        <v>4.0960000000000001</v>
      </c>
      <c r="E23" s="4"/>
      <c r="F23" s="4"/>
      <c r="G23" s="4"/>
      <c r="H23" s="4"/>
      <c r="I23" s="4"/>
      <c r="J23" s="4"/>
      <c r="K23" s="4"/>
      <c r="L23" s="4"/>
      <c r="M23" s="4"/>
      <c r="N23" s="4"/>
      <c r="O23" s="4"/>
      <c r="P23" s="4"/>
      <c r="Q23" s="4"/>
      <c r="R23" s="4"/>
      <c r="S23" s="4"/>
      <c r="T23" s="4"/>
      <c r="U23" s="4"/>
      <c r="V23" s="4"/>
      <c r="W23" s="4"/>
      <c r="X23" s="4"/>
      <c r="Y23" s="4"/>
      <c r="Z23" s="4"/>
    </row>
    <row r="24" spans="2:26">
      <c r="B24" s="10">
        <v>41974</v>
      </c>
      <c r="C24" s="115">
        <v>735.54</v>
      </c>
      <c r="D24" s="11">
        <v>4.6680000000000001</v>
      </c>
      <c r="E24" s="4"/>
      <c r="F24" s="4"/>
      <c r="G24" s="4"/>
      <c r="H24" s="4"/>
      <c r="I24" s="4"/>
      <c r="J24" s="4"/>
      <c r="K24" s="4"/>
      <c r="L24" s="4"/>
      <c r="M24" s="4"/>
      <c r="N24" s="4"/>
      <c r="O24" s="4"/>
      <c r="P24" s="4"/>
      <c r="Q24" s="4"/>
      <c r="R24" s="4"/>
      <c r="S24" s="4"/>
      <c r="T24" s="4"/>
      <c r="U24" s="4"/>
      <c r="V24" s="4"/>
      <c r="W24" s="4"/>
      <c r="X24" s="4"/>
      <c r="Y24" s="4"/>
      <c r="Z24" s="4"/>
    </row>
    <row r="25" spans="2:26">
      <c r="B25" s="10">
        <v>42064</v>
      </c>
      <c r="C25" s="115">
        <v>756.74</v>
      </c>
      <c r="D25" s="11">
        <v>4.8319999999999999</v>
      </c>
      <c r="E25" s="4"/>
      <c r="F25" s="4"/>
      <c r="G25" s="4"/>
      <c r="H25" s="4"/>
      <c r="I25" s="4"/>
      <c r="J25" s="4"/>
      <c r="K25" s="4"/>
      <c r="L25" s="4"/>
      <c r="M25" s="4"/>
      <c r="N25" s="4"/>
      <c r="O25" s="4"/>
      <c r="P25" s="4"/>
      <c r="Q25" s="4"/>
      <c r="R25" s="4"/>
      <c r="S25" s="4"/>
      <c r="T25" s="4"/>
      <c r="U25" s="4"/>
      <c r="V25" s="4"/>
      <c r="W25" s="4"/>
      <c r="X25" s="4"/>
      <c r="Y25" s="4"/>
      <c r="Z25" s="4"/>
    </row>
    <row r="26" spans="2:26">
      <c r="B26" s="10">
        <v>42156</v>
      </c>
      <c r="C26" s="115">
        <v>777.24</v>
      </c>
      <c r="D26" s="11">
        <v>5.03</v>
      </c>
      <c r="E26" s="4"/>
      <c r="F26" s="4"/>
      <c r="G26" s="4"/>
      <c r="H26" s="4"/>
      <c r="I26" s="4"/>
      <c r="J26" s="4"/>
      <c r="K26" s="4"/>
      <c r="L26" s="4"/>
      <c r="M26" s="4"/>
      <c r="N26" s="4"/>
      <c r="O26" s="4"/>
      <c r="P26" s="4"/>
      <c r="Q26" s="4"/>
      <c r="R26" s="4"/>
      <c r="S26" s="4"/>
      <c r="T26" s="4"/>
      <c r="U26" s="4"/>
      <c r="V26" s="4"/>
      <c r="W26" s="4"/>
      <c r="X26" s="4"/>
      <c r="Y26" s="4"/>
      <c r="Z26" s="4"/>
    </row>
    <row r="27" spans="2:26">
      <c r="B27" s="10">
        <v>42248</v>
      </c>
      <c r="C27" s="115">
        <v>786.02</v>
      </c>
      <c r="D27" s="11">
        <v>5.2770000000000001</v>
      </c>
      <c r="E27" s="4"/>
      <c r="F27" s="4"/>
      <c r="G27" s="4"/>
      <c r="H27" s="4"/>
      <c r="I27" s="4"/>
      <c r="J27" s="4"/>
      <c r="K27" s="4"/>
      <c r="L27" s="4"/>
      <c r="M27" s="4"/>
      <c r="N27" s="4"/>
      <c r="O27" s="4"/>
      <c r="P27" s="4"/>
      <c r="Q27" s="4"/>
      <c r="R27" s="4"/>
      <c r="S27" s="4"/>
      <c r="T27" s="4"/>
      <c r="U27" s="4"/>
      <c r="V27" s="4"/>
      <c r="W27" s="4"/>
      <c r="X27" s="4"/>
      <c r="Y27" s="4"/>
      <c r="Z27" s="4"/>
    </row>
    <row r="28" spans="2:26">
      <c r="B28" s="10">
        <v>42339</v>
      </c>
      <c r="C28" s="115">
        <v>809.4</v>
      </c>
      <c r="D28" s="11">
        <v>5.2610000000000001</v>
      </c>
      <c r="E28" s="4"/>
      <c r="F28" s="4"/>
      <c r="G28" s="4"/>
      <c r="H28" s="4"/>
      <c r="I28" s="4"/>
      <c r="J28" s="4"/>
      <c r="K28" s="4"/>
      <c r="L28" s="4"/>
      <c r="M28" s="4"/>
      <c r="N28" s="4"/>
      <c r="O28" s="4"/>
      <c r="P28" s="4"/>
      <c r="Q28" s="4"/>
      <c r="R28" s="4"/>
      <c r="S28" s="4"/>
      <c r="T28" s="4"/>
      <c r="U28" s="4"/>
      <c r="V28" s="4"/>
      <c r="W28" s="4"/>
      <c r="X28" s="4"/>
      <c r="Y28" s="4"/>
      <c r="Z28" s="4"/>
    </row>
    <row r="29" spans="2:26">
      <c r="B29" s="10">
        <v>42430</v>
      </c>
      <c r="C29" s="115">
        <v>853.01</v>
      </c>
      <c r="D29" s="11">
        <v>5.3869999999999996</v>
      </c>
      <c r="E29" s="4"/>
      <c r="F29" s="4"/>
      <c r="G29" s="4"/>
      <c r="H29" s="4"/>
      <c r="I29" s="4"/>
      <c r="J29" s="4"/>
      <c r="K29" s="4"/>
      <c r="L29" s="4"/>
      <c r="M29" s="4"/>
      <c r="N29" s="4"/>
      <c r="O29" s="4"/>
      <c r="P29" s="4"/>
      <c r="Q29" s="4"/>
      <c r="R29" s="4"/>
      <c r="S29" s="4"/>
      <c r="T29" s="4"/>
      <c r="U29" s="4"/>
      <c r="V29" s="4"/>
      <c r="W29" s="4"/>
      <c r="X29" s="4"/>
      <c r="Y29" s="4"/>
      <c r="Z29" s="4"/>
    </row>
    <row r="30" spans="2:26">
      <c r="B30" s="10">
        <v>42522</v>
      </c>
      <c r="C30" s="115">
        <v>856.4</v>
      </c>
      <c r="D30" s="11">
        <v>5.27</v>
      </c>
      <c r="E30" s="4"/>
      <c r="F30" s="4"/>
      <c r="G30" s="4"/>
      <c r="H30" s="4"/>
      <c r="I30" s="4"/>
      <c r="J30" s="4"/>
      <c r="K30" s="4"/>
      <c r="L30" s="4"/>
      <c r="M30" s="4"/>
      <c r="N30" s="4"/>
      <c r="O30" s="4"/>
      <c r="P30" s="4"/>
      <c r="Q30" s="4"/>
      <c r="R30" s="4"/>
      <c r="S30" s="4"/>
      <c r="T30" s="4"/>
      <c r="U30" s="4"/>
      <c r="V30" s="4"/>
      <c r="W30" s="4"/>
      <c r="X30" s="4"/>
      <c r="Y30" s="4"/>
      <c r="Z30" s="4"/>
    </row>
    <row r="31" spans="2:26">
      <c r="B31" s="10">
        <v>42614</v>
      </c>
      <c r="C31" s="115">
        <v>883.93</v>
      </c>
      <c r="D31" s="11">
        <v>5.3</v>
      </c>
      <c r="E31" s="4"/>
      <c r="F31" s="4"/>
      <c r="G31" s="4"/>
      <c r="H31" s="4"/>
      <c r="I31" s="4"/>
      <c r="J31" s="4"/>
      <c r="K31" s="4"/>
      <c r="L31" s="4"/>
      <c r="M31" s="4"/>
      <c r="N31" s="4"/>
      <c r="O31" s="4"/>
      <c r="P31" s="4"/>
      <c r="Q31" s="4"/>
      <c r="R31" s="4"/>
      <c r="S31" s="4"/>
      <c r="T31" s="4"/>
      <c r="U31" s="4"/>
      <c r="V31" s="4"/>
      <c r="W31" s="4"/>
      <c r="X31" s="4"/>
      <c r="Y31" s="4"/>
      <c r="Z31" s="4"/>
    </row>
    <row r="32" spans="2:26">
      <c r="B32" s="10">
        <v>42705</v>
      </c>
      <c r="C32" s="115">
        <v>897.62</v>
      </c>
      <c r="D32" s="11">
        <v>5.4249999999999998</v>
      </c>
      <c r="E32" s="4"/>
      <c r="F32" s="4"/>
      <c r="G32" s="4"/>
      <c r="H32" s="4"/>
      <c r="I32" s="4"/>
      <c r="J32" s="4"/>
      <c r="K32" s="4"/>
      <c r="L32" s="4"/>
      <c r="M32" s="4"/>
      <c r="N32" s="4"/>
      <c r="O32" s="4"/>
      <c r="P32" s="4"/>
      <c r="Q32" s="4"/>
      <c r="R32" s="4"/>
      <c r="S32" s="4"/>
      <c r="T32" s="4"/>
      <c r="U32" s="4"/>
      <c r="V32" s="4"/>
      <c r="W32" s="4"/>
      <c r="X32" s="4"/>
      <c r="Y32" s="4"/>
      <c r="Z32" s="4"/>
    </row>
    <row r="33" spans="2:26">
      <c r="B33" s="10">
        <v>42795</v>
      </c>
      <c r="C33" s="115">
        <v>905.16</v>
      </c>
      <c r="D33" s="11">
        <v>5.45</v>
      </c>
      <c r="E33" s="4"/>
      <c r="F33" s="4"/>
      <c r="G33" s="4"/>
      <c r="H33" s="4"/>
      <c r="I33" s="4"/>
      <c r="J33" s="4"/>
      <c r="K33" s="4"/>
      <c r="L33" s="4"/>
      <c r="M33" s="4"/>
      <c r="N33" s="4"/>
      <c r="O33" s="4"/>
      <c r="P33" s="4"/>
      <c r="Q33" s="4"/>
      <c r="R33" s="4"/>
      <c r="S33" s="4"/>
      <c r="T33" s="4"/>
      <c r="U33" s="4"/>
      <c r="V33" s="4"/>
      <c r="W33" s="4"/>
      <c r="X33" s="4"/>
      <c r="Y33" s="4"/>
      <c r="Z33" s="4"/>
    </row>
    <row r="34" spans="2:26">
      <c r="B34" s="10">
        <v>42887</v>
      </c>
      <c r="C34" s="115">
        <v>980.74</v>
      </c>
      <c r="D34" s="11">
        <v>5.6769999999999996</v>
      </c>
      <c r="E34" s="4"/>
      <c r="F34" s="4"/>
      <c r="G34" s="4"/>
      <c r="H34" s="4"/>
      <c r="I34" s="4"/>
      <c r="J34" s="4"/>
      <c r="K34" s="4"/>
      <c r="L34" s="4"/>
      <c r="M34" s="4"/>
      <c r="N34" s="4"/>
      <c r="O34" s="4"/>
      <c r="P34" s="4"/>
      <c r="Q34" s="4"/>
      <c r="R34" s="4"/>
      <c r="S34" s="4"/>
      <c r="T34" s="4"/>
      <c r="U34" s="4"/>
      <c r="V34" s="4"/>
      <c r="W34" s="4"/>
      <c r="X34" s="4"/>
      <c r="Y34" s="4"/>
      <c r="Z34" s="4"/>
    </row>
    <row r="35" spans="2:26">
      <c r="B35" s="10">
        <v>42979</v>
      </c>
      <c r="C35" s="115">
        <v>926.33</v>
      </c>
      <c r="D35" s="11">
        <v>5.5940000000000003</v>
      </c>
      <c r="E35" s="4"/>
      <c r="F35" s="4"/>
      <c r="G35" s="4"/>
      <c r="H35" s="4"/>
      <c r="I35" s="4"/>
      <c r="J35" s="4"/>
      <c r="K35" s="4"/>
      <c r="L35" s="4"/>
      <c r="M35" s="4"/>
      <c r="N35" s="4"/>
      <c r="O35" s="4"/>
      <c r="P35" s="4"/>
      <c r="Q35" s="4"/>
      <c r="R35" s="4"/>
      <c r="S35" s="4"/>
      <c r="T35" s="4"/>
      <c r="U35" s="4"/>
      <c r="V35" s="4"/>
      <c r="W35" s="4"/>
      <c r="X35" s="4"/>
      <c r="Y35" s="4"/>
      <c r="Z35" s="4"/>
    </row>
    <row r="36" spans="2:26">
      <c r="B36" s="10">
        <v>43070</v>
      </c>
      <c r="C36" s="115">
        <v>935.21</v>
      </c>
      <c r="D36" s="11">
        <v>5.6059999999999999</v>
      </c>
      <c r="E36" s="4"/>
      <c r="F36" s="4"/>
      <c r="G36" s="4"/>
      <c r="H36" s="4"/>
      <c r="I36" s="4"/>
      <c r="J36" s="4"/>
      <c r="K36" s="4"/>
      <c r="L36" s="4"/>
      <c r="M36" s="4"/>
      <c r="N36" s="4"/>
      <c r="O36" s="4"/>
      <c r="P36" s="4"/>
      <c r="Q36" s="4"/>
      <c r="R36" s="4"/>
      <c r="S36" s="4"/>
      <c r="T36" s="4"/>
      <c r="U36" s="4"/>
      <c r="V36" s="4"/>
      <c r="W36" s="4"/>
      <c r="X36" s="4"/>
      <c r="Y36" s="4"/>
      <c r="Z36" s="4"/>
    </row>
    <row r="37" spans="2:26">
      <c r="B37" s="10">
        <v>43160</v>
      </c>
      <c r="C37" s="115">
        <v>959.17</v>
      </c>
      <c r="D37" s="11">
        <v>5.7629999999999999</v>
      </c>
      <c r="E37" s="4"/>
      <c r="F37" s="4"/>
      <c r="G37" s="4"/>
      <c r="H37" s="4"/>
      <c r="I37" s="4"/>
      <c r="J37" s="4"/>
      <c r="K37" s="4"/>
      <c r="L37" s="4"/>
      <c r="M37" s="4"/>
      <c r="N37" s="4"/>
      <c r="O37" s="4"/>
      <c r="P37" s="4"/>
      <c r="Q37" s="4"/>
      <c r="R37" s="4"/>
      <c r="S37" s="4"/>
      <c r="T37" s="4"/>
      <c r="U37" s="4"/>
      <c r="V37" s="4"/>
      <c r="W37" s="4"/>
      <c r="X37" s="4"/>
      <c r="Y37" s="4"/>
      <c r="Z37" s="4"/>
    </row>
    <row r="38" spans="2:26">
      <c r="B38" s="10">
        <v>43252</v>
      </c>
      <c r="C38" s="115">
        <v>962.28</v>
      </c>
      <c r="D38" s="11">
        <v>5.8979999999999997</v>
      </c>
      <c r="E38" s="4"/>
      <c r="F38" s="4"/>
      <c r="G38" s="4"/>
      <c r="H38" s="4"/>
      <c r="I38" s="4"/>
      <c r="J38" s="4"/>
      <c r="K38" s="4"/>
      <c r="L38" s="4"/>
      <c r="M38" s="4"/>
      <c r="N38" s="4"/>
      <c r="O38" s="4"/>
      <c r="P38" s="4"/>
      <c r="Q38" s="4"/>
      <c r="R38" s="4"/>
      <c r="S38" s="4"/>
      <c r="T38" s="4"/>
      <c r="U38" s="4"/>
      <c r="V38" s="4"/>
      <c r="W38" s="4"/>
      <c r="X38" s="4"/>
      <c r="Y38" s="4"/>
      <c r="Z38" s="4"/>
    </row>
    <row r="39" spans="2:26">
      <c r="B39" s="10">
        <v>43344</v>
      </c>
      <c r="C39" s="115">
        <v>957.34</v>
      </c>
      <c r="D39" s="11">
        <v>5.5949999999999998</v>
      </c>
      <c r="E39" s="4"/>
      <c r="F39" s="4"/>
      <c r="G39" s="4"/>
      <c r="H39" s="4"/>
      <c r="I39" s="4"/>
      <c r="J39" s="4"/>
      <c r="K39" s="4"/>
      <c r="L39" s="4"/>
      <c r="M39" s="4"/>
      <c r="N39" s="4"/>
      <c r="O39" s="4"/>
      <c r="P39" s="4"/>
      <c r="Q39" s="4"/>
      <c r="R39" s="4"/>
      <c r="S39" s="4"/>
      <c r="T39" s="4"/>
      <c r="U39" s="4"/>
      <c r="V39" s="4"/>
      <c r="W39" s="4"/>
      <c r="X39" s="4"/>
      <c r="Y39" s="4"/>
      <c r="Z39" s="4"/>
    </row>
    <row r="40" spans="2:26">
      <c r="B40" s="10">
        <v>43435</v>
      </c>
      <c r="C40" s="115">
        <v>970.21</v>
      </c>
      <c r="D40" s="11">
        <v>5.88</v>
      </c>
      <c r="E40" s="4"/>
      <c r="F40" s="4"/>
      <c r="G40" s="4"/>
      <c r="H40" s="4"/>
      <c r="I40" s="4"/>
      <c r="J40" s="4"/>
      <c r="K40" s="4"/>
      <c r="L40" s="4"/>
      <c r="M40" s="4"/>
      <c r="N40" s="4"/>
      <c r="O40" s="4"/>
      <c r="P40" s="4"/>
      <c r="Q40" s="4"/>
      <c r="R40" s="4"/>
      <c r="S40" s="4"/>
      <c r="T40" s="4"/>
      <c r="U40" s="4"/>
      <c r="V40" s="4"/>
      <c r="W40" s="4"/>
      <c r="X40" s="4"/>
      <c r="Y40" s="4"/>
      <c r="Z40" s="4"/>
    </row>
    <row r="41" spans="2:26">
      <c r="B41" s="10">
        <v>43525</v>
      </c>
      <c r="C41" s="115">
        <v>985.81</v>
      </c>
      <c r="D41" s="11">
        <v>5.8040000000000003</v>
      </c>
      <c r="E41" s="4"/>
      <c r="F41" s="4"/>
      <c r="G41" s="4"/>
      <c r="H41" s="4"/>
      <c r="I41" s="4"/>
      <c r="J41" s="4"/>
      <c r="K41" s="4"/>
      <c r="L41" s="4"/>
      <c r="M41" s="4"/>
      <c r="N41" s="4"/>
      <c r="O41" s="4"/>
      <c r="P41" s="4"/>
      <c r="Q41" s="4"/>
      <c r="R41" s="4"/>
      <c r="S41" s="4"/>
      <c r="T41" s="4"/>
      <c r="U41" s="4"/>
      <c r="V41" s="4"/>
      <c r="W41" s="4"/>
      <c r="X41" s="4"/>
      <c r="Y41" s="4"/>
      <c r="Z41" s="4"/>
    </row>
    <row r="42" spans="2:26">
      <c r="B42" s="10">
        <v>43617</v>
      </c>
      <c r="C42" s="115">
        <v>978.93</v>
      </c>
      <c r="D42" s="11">
        <v>5.8719999999999999</v>
      </c>
      <c r="E42" s="4"/>
      <c r="F42" s="4"/>
      <c r="G42" s="4"/>
      <c r="H42" s="4"/>
      <c r="I42" s="4"/>
      <c r="J42" s="4"/>
      <c r="K42" s="4"/>
      <c r="L42" s="4"/>
      <c r="M42" s="4"/>
      <c r="N42" s="4"/>
      <c r="O42" s="4"/>
      <c r="P42" s="4"/>
      <c r="Q42" s="4"/>
      <c r="R42" s="4"/>
      <c r="S42" s="4"/>
      <c r="T42" s="4"/>
      <c r="U42" s="4"/>
      <c r="V42" s="4"/>
      <c r="W42" s="4"/>
      <c r="X42" s="4"/>
      <c r="Y42" s="4"/>
      <c r="Z42" s="4"/>
    </row>
    <row r="43" spans="2:26">
      <c r="B43" s="10">
        <v>43709</v>
      </c>
      <c r="C43" s="115">
        <v>977.39</v>
      </c>
      <c r="D43" s="11">
        <v>6.133</v>
      </c>
      <c r="E43" s="4"/>
      <c r="F43" s="4"/>
      <c r="G43" s="4"/>
      <c r="H43" s="4"/>
      <c r="I43" s="4"/>
      <c r="J43" s="4"/>
      <c r="K43" s="4"/>
      <c r="L43" s="4"/>
      <c r="M43" s="4"/>
      <c r="N43" s="4"/>
      <c r="O43" s="4"/>
      <c r="P43" s="4"/>
      <c r="Q43" s="4"/>
      <c r="R43" s="4"/>
      <c r="S43" s="4"/>
      <c r="T43" s="4"/>
      <c r="U43" s="4"/>
      <c r="V43" s="4"/>
      <c r="W43" s="4"/>
      <c r="X43" s="4"/>
      <c r="Y43" s="4"/>
      <c r="Z43" s="4"/>
    </row>
    <row r="44" spans="2:26">
      <c r="B44" s="10">
        <v>43800</v>
      </c>
      <c r="C44" s="115">
        <v>948.22</v>
      </c>
      <c r="D44" s="11">
        <v>6.0140000000000002</v>
      </c>
      <c r="E44" s="4"/>
      <c r="F44" s="4"/>
      <c r="G44" s="4"/>
      <c r="H44" s="4"/>
      <c r="I44" s="4"/>
      <c r="J44" s="4"/>
      <c r="K44" s="4"/>
      <c r="L44" s="4"/>
      <c r="M44" s="4"/>
      <c r="N44" s="4"/>
      <c r="O44" s="4"/>
      <c r="P44" s="4"/>
      <c r="Q44" s="4"/>
      <c r="R44" s="4"/>
      <c r="S44" s="4"/>
      <c r="T44" s="4"/>
      <c r="U44" s="4"/>
      <c r="V44" s="4"/>
      <c r="W44" s="4"/>
      <c r="X44" s="4"/>
      <c r="Y44" s="4"/>
      <c r="Z44" s="4"/>
    </row>
    <row r="45" spans="2:26">
      <c r="B45" s="10">
        <v>43891</v>
      </c>
      <c r="C45" s="115">
        <v>794.71</v>
      </c>
      <c r="D45" s="11">
        <v>5.7670000000000003</v>
      </c>
      <c r="E45" s="4"/>
      <c r="F45" s="4"/>
      <c r="G45" s="4"/>
      <c r="H45" s="4"/>
      <c r="I45" s="4"/>
      <c r="J45" s="4"/>
      <c r="K45" s="4"/>
      <c r="L45" s="4"/>
      <c r="M45" s="4"/>
      <c r="N45" s="4"/>
      <c r="O45" s="4"/>
      <c r="P45" s="4"/>
      <c r="Q45" s="4"/>
      <c r="R45" s="4"/>
      <c r="S45" s="4"/>
      <c r="T45" s="4"/>
      <c r="U45" s="4"/>
      <c r="V45" s="4"/>
      <c r="W45" s="4"/>
      <c r="X45" s="4"/>
      <c r="Y45" s="4"/>
      <c r="Z45" s="4"/>
    </row>
    <row r="46" spans="2:26">
      <c r="B46" s="10">
        <v>43983</v>
      </c>
      <c r="C46" s="115">
        <v>7.43</v>
      </c>
      <c r="D46" s="11">
        <v>3.129</v>
      </c>
      <c r="E46" s="4"/>
      <c r="F46" s="4"/>
      <c r="G46" s="4"/>
      <c r="H46" s="4"/>
      <c r="I46" s="4"/>
      <c r="J46" s="4"/>
      <c r="K46" s="4"/>
      <c r="L46" s="4"/>
      <c r="M46" s="4"/>
      <c r="N46" s="4"/>
      <c r="O46" s="4"/>
      <c r="P46" s="4"/>
      <c r="Q46" s="4"/>
      <c r="R46" s="4"/>
      <c r="S46" s="4"/>
      <c r="T46" s="4"/>
      <c r="U46" s="4"/>
      <c r="V46" s="4"/>
      <c r="W46" s="4"/>
      <c r="X46" s="4"/>
      <c r="Y46" s="4"/>
      <c r="Z46" s="4"/>
    </row>
    <row r="47" spans="2:26">
      <c r="B47" s="10">
        <v>44075</v>
      </c>
      <c r="C47" s="115">
        <v>13.78</v>
      </c>
      <c r="D47" s="11">
        <v>3.2490000000000001</v>
      </c>
      <c r="E47" s="4"/>
      <c r="F47" s="4"/>
      <c r="G47" s="4"/>
      <c r="H47" s="4"/>
      <c r="I47" s="4"/>
      <c r="J47" s="4"/>
      <c r="K47" s="4"/>
      <c r="L47" s="4"/>
      <c r="M47" s="4"/>
      <c r="N47" s="4"/>
      <c r="O47" s="4"/>
      <c r="P47" s="4"/>
      <c r="Q47" s="4"/>
      <c r="R47" s="4"/>
      <c r="S47" s="4"/>
      <c r="T47" s="4"/>
      <c r="U47" s="4"/>
      <c r="V47" s="4"/>
      <c r="W47" s="4"/>
      <c r="X47" s="4"/>
      <c r="Y47" s="4"/>
      <c r="Z47" s="4"/>
    </row>
    <row r="48" spans="2:26">
      <c r="B48" s="10">
        <v>44166</v>
      </c>
      <c r="C48" s="115">
        <v>16.09</v>
      </c>
      <c r="D48" s="11">
        <v>2.8220000000000001</v>
      </c>
      <c r="E48" s="4"/>
      <c r="F48" s="4"/>
      <c r="G48" s="4"/>
      <c r="H48" s="4"/>
      <c r="I48" s="4"/>
      <c r="J48" s="4"/>
      <c r="K48" s="4"/>
      <c r="L48" s="4"/>
      <c r="M48" s="4"/>
      <c r="N48" s="4"/>
      <c r="O48" s="4"/>
      <c r="P48" s="4"/>
      <c r="Q48" s="4"/>
      <c r="R48" s="4"/>
      <c r="S48" s="4"/>
      <c r="T48" s="4"/>
      <c r="U48" s="4"/>
      <c r="V48" s="4"/>
      <c r="W48" s="4"/>
      <c r="X48" s="4"/>
      <c r="Y48" s="4"/>
      <c r="Z48" s="4"/>
    </row>
    <row r="49" spans="2:26">
      <c r="B49" s="10">
        <v>44256</v>
      </c>
      <c r="C49" s="115">
        <v>15.38</v>
      </c>
      <c r="D49" s="11">
        <v>2.1850000000000001</v>
      </c>
      <c r="E49" s="4"/>
      <c r="F49" s="4"/>
      <c r="G49" s="4"/>
      <c r="H49" s="4"/>
      <c r="I49" s="4"/>
      <c r="J49" s="4"/>
      <c r="K49" s="4"/>
      <c r="L49" s="4"/>
      <c r="M49" s="4"/>
      <c r="N49" s="4"/>
      <c r="O49" s="4"/>
      <c r="P49" s="4"/>
      <c r="Q49" s="4"/>
      <c r="R49" s="4"/>
      <c r="S49" s="4"/>
      <c r="T49" s="4"/>
      <c r="U49" s="4"/>
      <c r="V49" s="4"/>
      <c r="W49" s="4"/>
      <c r="X49" s="4"/>
      <c r="Y49" s="4"/>
      <c r="Z49" s="4"/>
    </row>
    <row r="50" spans="2:26">
      <c r="B50" s="10">
        <v>44348</v>
      </c>
      <c r="C50" s="115">
        <v>141.13</v>
      </c>
      <c r="D50" s="11">
        <v>3.5910000000000002</v>
      </c>
      <c r="E50" s="4"/>
      <c r="F50" s="4"/>
      <c r="G50" s="4"/>
      <c r="H50" s="4"/>
      <c r="I50" s="4"/>
      <c r="J50" s="4"/>
      <c r="K50" s="4"/>
      <c r="L50" s="4"/>
      <c r="M50" s="4"/>
      <c r="N50" s="4"/>
      <c r="O50" s="4"/>
      <c r="P50" s="4"/>
      <c r="Q50" s="4"/>
      <c r="R50" s="4"/>
      <c r="S50" s="4"/>
      <c r="T50" s="4"/>
      <c r="U50" s="4"/>
      <c r="V50" s="4"/>
      <c r="W50" s="4"/>
      <c r="X50" s="4"/>
      <c r="Y50" s="4"/>
      <c r="Z50" s="4"/>
    </row>
    <row r="51" spans="2:26">
      <c r="B51" s="10">
        <v>44440</v>
      </c>
      <c r="C51" s="115">
        <v>35.200000000000003</v>
      </c>
      <c r="D51" s="11">
        <v>3.1789999999999998</v>
      </c>
      <c r="E51" s="4"/>
      <c r="F51" s="4"/>
      <c r="G51" s="4"/>
      <c r="H51" s="4"/>
      <c r="I51" s="4"/>
      <c r="J51" s="4"/>
      <c r="K51" s="4"/>
      <c r="L51" s="4"/>
      <c r="M51" s="4"/>
      <c r="N51" s="4"/>
      <c r="O51" s="4"/>
      <c r="P51" s="4"/>
      <c r="Q51" s="4"/>
      <c r="R51" s="4"/>
      <c r="S51" s="4"/>
      <c r="T51" s="4"/>
      <c r="U51" s="4"/>
      <c r="V51" s="4"/>
      <c r="W51" s="4"/>
      <c r="X51" s="4"/>
      <c r="Y51" s="4"/>
      <c r="Z51" s="4"/>
    </row>
    <row r="52" spans="2:26">
      <c r="B52" s="10">
        <v>44531</v>
      </c>
      <c r="C52" s="115">
        <v>15.16</v>
      </c>
      <c r="D52" s="11">
        <v>2.9449999999999998</v>
      </c>
      <c r="E52" s="4"/>
      <c r="F52" s="4"/>
      <c r="G52" s="4"/>
      <c r="H52" s="4"/>
      <c r="I52" s="4"/>
      <c r="J52" s="4"/>
      <c r="K52" s="4"/>
      <c r="L52" s="4"/>
      <c r="M52" s="4"/>
      <c r="N52" s="4"/>
      <c r="O52" s="4"/>
      <c r="P52" s="4"/>
      <c r="Q52" s="4"/>
      <c r="R52" s="4"/>
      <c r="S52" s="4"/>
      <c r="T52" s="4"/>
      <c r="U52" s="4"/>
      <c r="V52" s="4"/>
      <c r="W52" s="4"/>
      <c r="X52" s="4"/>
      <c r="Y52" s="4"/>
      <c r="Z52" s="4"/>
    </row>
    <row r="53" spans="2:26">
      <c r="B53" s="10">
        <v>44621</v>
      </c>
      <c r="C53" s="115">
        <v>37.89</v>
      </c>
      <c r="D53" s="11">
        <v>2.1850000000000001</v>
      </c>
      <c r="E53" s="4"/>
      <c r="F53" s="4"/>
      <c r="G53" s="4"/>
      <c r="H53" s="4"/>
      <c r="I53" s="4"/>
      <c r="J53" s="4"/>
      <c r="K53" s="4"/>
      <c r="L53" s="4"/>
      <c r="M53" s="4"/>
      <c r="N53" s="4"/>
      <c r="O53" s="4"/>
      <c r="P53" s="4"/>
      <c r="Q53" s="4"/>
      <c r="R53" s="4"/>
      <c r="S53" s="4"/>
      <c r="T53" s="4"/>
      <c r="U53" s="4"/>
      <c r="V53" s="4"/>
      <c r="W53" s="4"/>
      <c r="X53" s="4"/>
      <c r="Y53" s="4"/>
      <c r="Z53" s="4"/>
    </row>
    <row r="54" spans="2:26">
      <c r="B54" s="10">
        <v>44713</v>
      </c>
      <c r="C54" s="115">
        <v>221.71</v>
      </c>
      <c r="D54" s="11">
        <v>3.2749999999999999</v>
      </c>
      <c r="E54" s="4"/>
      <c r="F54" s="4"/>
      <c r="G54" s="4"/>
      <c r="H54" s="4"/>
      <c r="I54" s="4"/>
      <c r="J54" s="4"/>
      <c r="K54" s="4"/>
      <c r="L54" s="4"/>
      <c r="M54" s="4"/>
      <c r="N54" s="4"/>
      <c r="O54" s="4"/>
      <c r="P54" s="4"/>
      <c r="Q54" s="4"/>
      <c r="R54" s="4"/>
      <c r="S54" s="4"/>
      <c r="T54" s="4"/>
      <c r="U54" s="4"/>
      <c r="V54" s="4"/>
      <c r="W54" s="4"/>
      <c r="X54" s="4"/>
      <c r="Y54" s="4"/>
      <c r="Z54" s="4"/>
    </row>
    <row r="55" spans="2:26">
      <c r="B55" s="10">
        <v>44805</v>
      </c>
      <c r="C55" s="115">
        <v>415.2</v>
      </c>
      <c r="D55" s="11">
        <v>4.3559999999999999</v>
      </c>
      <c r="E55" s="4"/>
      <c r="F55" s="4"/>
      <c r="G55" s="4"/>
      <c r="H55" s="4"/>
      <c r="I55" s="4"/>
      <c r="J55" s="4"/>
      <c r="K55" s="4"/>
      <c r="L55" s="4"/>
      <c r="M55" s="4"/>
      <c r="N55" s="4"/>
      <c r="O55" s="4"/>
      <c r="P55" s="4"/>
      <c r="Q55" s="4"/>
      <c r="R55" s="4"/>
      <c r="S55" s="4"/>
      <c r="T55" s="4"/>
      <c r="U55" s="4"/>
      <c r="V55" s="4"/>
      <c r="W55" s="4"/>
      <c r="X55" s="4"/>
      <c r="Y55" s="4"/>
      <c r="Z55" s="4"/>
    </row>
    <row r="56" spans="2:26">
      <c r="B56" s="10">
        <v>44896</v>
      </c>
      <c r="C56" s="115">
        <v>759.04</v>
      </c>
      <c r="D56" s="11">
        <v>4.4240000000000004</v>
      </c>
      <c r="E56" s="4"/>
      <c r="F56" s="4"/>
      <c r="G56" s="4"/>
      <c r="H56" s="4"/>
      <c r="I56" s="4"/>
      <c r="J56" s="4"/>
      <c r="K56" s="4"/>
      <c r="L56" s="4"/>
      <c r="M56" s="4"/>
      <c r="N56" s="4"/>
      <c r="O56" s="4"/>
      <c r="P56" s="4"/>
      <c r="Q56" s="4"/>
      <c r="R56" s="4"/>
      <c r="S56" s="4"/>
      <c r="T56" s="4"/>
      <c r="U56" s="4"/>
      <c r="V56" s="4"/>
      <c r="W56" s="4"/>
      <c r="X56" s="4"/>
      <c r="Y56" s="4"/>
      <c r="Z56" s="4"/>
    </row>
    <row r="57" spans="2:26">
      <c r="B57" s="10">
        <v>44986</v>
      </c>
      <c r="C57" s="115">
        <v>659.47</v>
      </c>
      <c r="D57" s="11">
        <v>4.5010000000000003</v>
      </c>
      <c r="E57" s="4"/>
      <c r="F57" s="4"/>
      <c r="G57" s="4"/>
      <c r="H57" s="4"/>
      <c r="I57" s="4"/>
      <c r="J57" s="4"/>
      <c r="K57" s="4"/>
      <c r="L57" s="4"/>
      <c r="M57" s="4"/>
      <c r="N57" s="4"/>
      <c r="O57" s="4"/>
      <c r="P57" s="4"/>
      <c r="Q57" s="4"/>
      <c r="R57" s="4"/>
      <c r="S57" s="4"/>
      <c r="T57" s="4"/>
      <c r="U57" s="4"/>
      <c r="V57" s="4"/>
      <c r="W57" s="4"/>
      <c r="X57" s="4"/>
      <c r="Y57" s="4"/>
      <c r="Z57" s="4"/>
    </row>
    <row r="58" spans="2:26">
      <c r="B58" s="10">
        <v>45078</v>
      </c>
      <c r="C58" s="115">
        <v>766.1</v>
      </c>
      <c r="D58" s="11">
        <v>4.9379999999999997</v>
      </c>
      <c r="E58" s="4"/>
      <c r="F58" s="4"/>
      <c r="G58" s="4"/>
      <c r="H58" s="4"/>
      <c r="I58" s="4"/>
      <c r="J58" s="4"/>
      <c r="K58" s="4"/>
      <c r="L58" s="4"/>
      <c r="M58" s="4"/>
      <c r="N58" s="4"/>
      <c r="O58" s="4"/>
      <c r="P58" s="4"/>
      <c r="Q58" s="4"/>
      <c r="R58" s="4"/>
      <c r="S58" s="4"/>
      <c r="T58" s="4"/>
      <c r="U58" s="4"/>
      <c r="V58" s="4"/>
      <c r="W58" s="4"/>
      <c r="X58" s="4"/>
      <c r="Y58" s="4"/>
      <c r="Z58" s="4"/>
    </row>
    <row r="59" spans="2:26">
      <c r="B59" s="10">
        <v>45170</v>
      </c>
      <c r="C59" s="115">
        <v>827.83</v>
      </c>
      <c r="D59" s="11">
        <v>5.4130000000000003</v>
      </c>
      <c r="E59" s="4"/>
      <c r="F59" s="4"/>
      <c r="G59" s="4"/>
      <c r="H59" s="4"/>
      <c r="I59" s="4"/>
      <c r="J59" s="4"/>
      <c r="K59" s="4"/>
      <c r="L59" s="4"/>
      <c r="M59" s="4"/>
      <c r="N59" s="4"/>
      <c r="O59" s="4"/>
      <c r="P59" s="4"/>
      <c r="Q59" s="4"/>
      <c r="R59" s="4"/>
      <c r="S59" s="4"/>
      <c r="T59" s="4"/>
      <c r="U59" s="4"/>
      <c r="V59" s="4"/>
      <c r="W59" s="4"/>
      <c r="X59" s="4"/>
      <c r="Y59" s="4"/>
      <c r="Z59" s="4"/>
    </row>
    <row r="60" spans="2:26">
      <c r="B60" s="10">
        <v>45261</v>
      </c>
      <c r="C60" s="115">
        <v>745.52</v>
      </c>
      <c r="D60" s="98">
        <v>5.2380000000000004</v>
      </c>
      <c r="E60" s="7"/>
      <c r="F60" s="4"/>
      <c r="G60" s="4"/>
      <c r="H60" s="4"/>
      <c r="I60" s="4"/>
      <c r="J60" s="4"/>
      <c r="K60" s="4"/>
      <c r="L60" s="4"/>
      <c r="M60" s="4"/>
      <c r="N60" s="4"/>
      <c r="O60" s="4"/>
      <c r="P60" s="4"/>
      <c r="Q60" s="4"/>
      <c r="R60" s="4"/>
      <c r="S60" s="4"/>
      <c r="T60" s="4"/>
      <c r="U60" s="4"/>
      <c r="V60" s="4"/>
      <c r="W60" s="4"/>
      <c r="X60" s="4"/>
      <c r="Y60" s="4"/>
      <c r="Z60" s="4"/>
    </row>
    <row r="61" spans="2:26">
      <c r="B61" s="10">
        <v>45352</v>
      </c>
      <c r="C61" s="115">
        <v>836.1</v>
      </c>
      <c r="D61" s="11">
        <v>5.3669029999999998</v>
      </c>
      <c r="E61" s="4" t="s">
        <v>2</v>
      </c>
      <c r="F61" s="4"/>
      <c r="G61" s="4"/>
      <c r="H61" s="4"/>
      <c r="I61" s="4"/>
      <c r="J61" s="4"/>
      <c r="K61" s="4"/>
      <c r="L61" s="4"/>
      <c r="M61" s="4"/>
      <c r="N61" s="4"/>
      <c r="O61" s="4"/>
      <c r="P61" s="4"/>
      <c r="Q61" s="4"/>
      <c r="R61" s="4"/>
      <c r="S61" s="4"/>
      <c r="T61" s="4"/>
      <c r="U61" s="4"/>
      <c r="V61" s="4"/>
      <c r="W61" s="4"/>
      <c r="X61" s="4"/>
      <c r="Y61" s="4"/>
      <c r="Z61" s="4"/>
    </row>
    <row r="62" spans="2:26">
      <c r="B62" s="10">
        <v>45444</v>
      </c>
      <c r="C62" s="115"/>
      <c r="D62" s="11">
        <v>5.5279220000000002</v>
      </c>
      <c r="E62" s="4"/>
      <c r="F62" s="4"/>
      <c r="G62" s="4"/>
      <c r="H62" s="4"/>
      <c r="I62" s="4"/>
      <c r="J62" s="4"/>
      <c r="K62" s="4"/>
      <c r="L62" s="4"/>
      <c r="M62" s="4"/>
      <c r="N62" s="4"/>
      <c r="O62" s="4"/>
      <c r="P62" s="4"/>
      <c r="Q62" s="4"/>
      <c r="R62" s="4"/>
      <c r="S62" s="4"/>
      <c r="T62" s="4"/>
      <c r="U62" s="4"/>
      <c r="V62" s="4"/>
      <c r="W62" s="4"/>
      <c r="X62" s="4"/>
      <c r="Y62" s="4"/>
      <c r="Z62" s="4"/>
    </row>
    <row r="63" spans="2:26">
      <c r="B63" s="10">
        <v>45536</v>
      </c>
      <c r="C63" s="115"/>
      <c r="D63" s="11">
        <v>5.664364</v>
      </c>
      <c r="E63" s="4"/>
      <c r="F63" s="4"/>
      <c r="G63" s="4"/>
      <c r="H63" s="4"/>
      <c r="I63" s="4"/>
      <c r="J63" s="4"/>
      <c r="K63" s="4"/>
      <c r="L63" s="4"/>
      <c r="M63" s="4"/>
      <c r="N63" s="4"/>
      <c r="O63" s="4"/>
      <c r="P63" s="4"/>
      <c r="Q63" s="4"/>
      <c r="R63" s="4"/>
      <c r="S63" s="4"/>
      <c r="T63" s="4"/>
      <c r="U63" s="4"/>
      <c r="V63" s="4"/>
      <c r="W63" s="4"/>
      <c r="X63" s="4"/>
      <c r="Y63" s="4"/>
      <c r="Z63" s="4"/>
    </row>
    <row r="64" spans="2:26">
      <c r="B64" s="10">
        <v>45627</v>
      </c>
      <c r="C64" s="115"/>
      <c r="D64" s="11">
        <v>5.7894300000000003</v>
      </c>
      <c r="E64" s="4"/>
      <c r="F64" s="4"/>
      <c r="G64" s="4"/>
      <c r="H64" s="4"/>
      <c r="I64" s="4"/>
      <c r="J64" s="4"/>
      <c r="K64" s="4"/>
      <c r="L64" s="4"/>
      <c r="M64" s="4"/>
      <c r="N64" s="4"/>
      <c r="O64" s="4"/>
      <c r="P64" s="4"/>
      <c r="Q64" s="4"/>
      <c r="R64" s="4"/>
      <c r="S64" s="4"/>
      <c r="T64" s="4"/>
      <c r="U64" s="4"/>
      <c r="V64" s="4"/>
      <c r="W64" s="4"/>
      <c r="X64" s="4"/>
      <c r="Y64" s="4"/>
      <c r="Z64" s="4"/>
    </row>
    <row r="65" spans="2:26">
      <c r="B65" s="10">
        <v>45717</v>
      </c>
      <c r="C65" s="115"/>
      <c r="D65" s="11">
        <v>5.9421790000000003</v>
      </c>
      <c r="E65" s="4"/>
      <c r="F65" s="4"/>
      <c r="G65" s="4"/>
      <c r="H65" s="4"/>
      <c r="I65" s="4"/>
      <c r="J65" s="4"/>
      <c r="K65" s="4"/>
      <c r="L65" s="4"/>
      <c r="M65" s="4"/>
      <c r="N65" s="4"/>
      <c r="O65" s="4"/>
      <c r="P65" s="4"/>
      <c r="Q65" s="4"/>
      <c r="R65" s="4"/>
      <c r="S65" s="4"/>
      <c r="T65" s="4"/>
      <c r="U65" s="4"/>
      <c r="V65" s="4"/>
      <c r="W65" s="4"/>
      <c r="X65" s="4"/>
      <c r="Y65" s="4"/>
      <c r="Z65" s="4"/>
    </row>
    <row r="66" spans="2:26">
      <c r="B66" s="10">
        <v>45809</v>
      </c>
      <c r="C66" s="115"/>
      <c r="D66" s="11">
        <v>6.0766929999999997</v>
      </c>
      <c r="E66" s="4"/>
      <c r="F66" s="4"/>
      <c r="G66" s="4"/>
      <c r="H66" s="4"/>
      <c r="I66" s="4"/>
      <c r="J66" s="4"/>
      <c r="K66" s="4"/>
      <c r="L66" s="4"/>
      <c r="M66" s="4"/>
      <c r="N66" s="4"/>
      <c r="O66" s="4"/>
      <c r="P66" s="4"/>
      <c r="Q66" s="4"/>
      <c r="R66" s="4"/>
      <c r="S66" s="4"/>
      <c r="T66" s="4"/>
      <c r="U66" s="4"/>
      <c r="V66" s="4"/>
      <c r="W66" s="4"/>
      <c r="X66" s="4"/>
      <c r="Y66" s="4"/>
      <c r="Z66" s="4"/>
    </row>
    <row r="67" spans="2:26">
      <c r="B67" s="10">
        <v>45901</v>
      </c>
      <c r="C67" s="115"/>
      <c r="D67" s="11">
        <v>6.1646349999999996</v>
      </c>
      <c r="E67" s="4"/>
      <c r="F67" s="4"/>
      <c r="G67" s="4"/>
      <c r="H67" s="4"/>
      <c r="I67" s="4"/>
      <c r="J67" s="4"/>
      <c r="K67" s="4"/>
      <c r="L67" s="4"/>
      <c r="M67" s="4"/>
      <c r="N67" s="4"/>
      <c r="O67" s="4"/>
      <c r="P67" s="4"/>
      <c r="Q67" s="4"/>
      <c r="R67" s="4"/>
      <c r="S67" s="4"/>
      <c r="T67" s="4"/>
      <c r="U67" s="4"/>
      <c r="V67" s="4"/>
      <c r="W67" s="4"/>
      <c r="X67" s="4"/>
      <c r="Y67" s="4"/>
      <c r="Z67" s="4"/>
    </row>
    <row r="68" spans="2:26">
      <c r="B68" s="10">
        <v>45992</v>
      </c>
      <c r="C68" s="115"/>
      <c r="D68" s="11">
        <v>6.2507989999999998</v>
      </c>
      <c r="E68" s="4"/>
      <c r="F68" s="4"/>
      <c r="G68" s="4"/>
      <c r="H68" s="4"/>
      <c r="I68" s="4"/>
      <c r="J68" s="4"/>
      <c r="K68" s="4"/>
      <c r="L68" s="4"/>
      <c r="M68" s="4"/>
      <c r="N68" s="4"/>
      <c r="O68" s="4"/>
      <c r="P68" s="4"/>
      <c r="Q68" s="4"/>
      <c r="R68" s="4"/>
      <c r="S68" s="4"/>
      <c r="T68" s="4"/>
      <c r="U68" s="4"/>
      <c r="V68" s="4"/>
      <c r="W68" s="4"/>
      <c r="X68" s="4"/>
      <c r="Y68" s="4"/>
      <c r="Z68" s="4"/>
    </row>
    <row r="69" spans="2:26">
      <c r="B69" s="10">
        <v>46082</v>
      </c>
      <c r="C69" s="115"/>
      <c r="D69" s="11">
        <v>6.3335650000000001</v>
      </c>
      <c r="E69" s="4"/>
      <c r="F69" s="4"/>
      <c r="G69" s="4"/>
      <c r="H69" s="4"/>
      <c r="I69" s="4"/>
      <c r="J69" s="4"/>
      <c r="K69" s="4"/>
      <c r="L69" s="4"/>
      <c r="M69" s="4"/>
      <c r="N69" s="4"/>
      <c r="O69" s="4"/>
      <c r="P69" s="4"/>
      <c r="Q69" s="4"/>
      <c r="R69" s="4"/>
      <c r="S69" s="4"/>
      <c r="T69" s="4"/>
      <c r="U69" s="4"/>
      <c r="V69" s="4"/>
      <c r="W69" s="4"/>
      <c r="X69" s="4"/>
      <c r="Y69" s="4"/>
      <c r="Z69" s="4"/>
    </row>
    <row r="70" spans="2:26">
      <c r="B70" s="10">
        <v>46174</v>
      </c>
      <c r="C70" s="115"/>
      <c r="D70" s="11">
        <v>6.4138630000000001</v>
      </c>
      <c r="E70" s="4"/>
      <c r="F70" s="4"/>
      <c r="G70" s="4"/>
      <c r="H70" s="4"/>
      <c r="I70" s="4"/>
      <c r="J70" s="4"/>
      <c r="K70" s="4"/>
      <c r="L70" s="4"/>
      <c r="M70" s="4"/>
      <c r="N70" s="4"/>
      <c r="O70" s="4"/>
      <c r="P70" s="4"/>
      <c r="Q70" s="4"/>
      <c r="R70" s="4"/>
      <c r="S70" s="4"/>
      <c r="T70" s="4"/>
      <c r="U70" s="4"/>
      <c r="V70" s="4"/>
      <c r="W70" s="4"/>
      <c r="X70" s="4"/>
      <c r="Y70" s="4"/>
      <c r="Z70" s="4"/>
    </row>
    <row r="71" spans="2:26">
      <c r="B71" s="10">
        <v>46266</v>
      </c>
      <c r="C71" s="115"/>
      <c r="D71" s="11">
        <v>6.4919979999999997</v>
      </c>
      <c r="E71" s="4"/>
      <c r="F71" s="4"/>
      <c r="G71" s="4"/>
      <c r="H71" s="4"/>
      <c r="I71" s="4"/>
      <c r="J71" s="4"/>
      <c r="K71" s="4"/>
      <c r="L71" s="4"/>
      <c r="M71" s="4"/>
      <c r="N71" s="4"/>
      <c r="O71" s="4"/>
      <c r="P71" s="4"/>
      <c r="Q71" s="4"/>
      <c r="R71" s="4"/>
      <c r="S71" s="4"/>
      <c r="T71" s="4"/>
      <c r="U71" s="4"/>
      <c r="V71" s="4"/>
      <c r="W71" s="4"/>
      <c r="X71" s="4"/>
      <c r="Y71" s="4"/>
      <c r="Z71" s="4"/>
    </row>
    <row r="72" spans="2:26">
      <c r="B72" s="10">
        <v>46357</v>
      </c>
      <c r="C72" s="4"/>
      <c r="D72" s="11">
        <v>6.5686109999999998</v>
      </c>
      <c r="E72" s="4"/>
      <c r="F72" s="4"/>
      <c r="G72" s="4"/>
      <c r="H72" s="4"/>
      <c r="I72" s="4"/>
      <c r="J72" s="4"/>
      <c r="K72" s="4"/>
      <c r="L72" s="4"/>
      <c r="M72" s="4"/>
      <c r="N72" s="4"/>
      <c r="O72" s="4"/>
      <c r="P72" s="4"/>
      <c r="Q72" s="4"/>
      <c r="R72" s="4"/>
      <c r="S72" s="4"/>
      <c r="T72" s="4"/>
      <c r="U72" s="4"/>
      <c r="V72" s="4"/>
      <c r="W72" s="4"/>
      <c r="X72" s="4"/>
      <c r="Y72" s="4"/>
      <c r="Z72" s="4"/>
    </row>
    <row r="73" spans="2:26">
      <c r="B73" s="10">
        <v>46447</v>
      </c>
      <c r="C73" s="4"/>
      <c r="D73" s="11">
        <v>6.643967</v>
      </c>
      <c r="E73" s="4"/>
      <c r="F73" s="4"/>
      <c r="G73" s="4"/>
      <c r="H73" s="4"/>
      <c r="I73" s="4"/>
      <c r="J73" s="4"/>
      <c r="K73" s="4"/>
      <c r="L73" s="4"/>
      <c r="M73" s="4"/>
      <c r="N73" s="4"/>
      <c r="O73" s="4"/>
      <c r="P73" s="4"/>
      <c r="Q73" s="4"/>
      <c r="R73" s="4"/>
      <c r="S73" s="4"/>
      <c r="T73" s="4"/>
      <c r="U73" s="4"/>
      <c r="V73" s="4"/>
      <c r="W73" s="4"/>
      <c r="X73" s="4"/>
      <c r="Y73" s="4"/>
      <c r="Z73" s="4"/>
    </row>
    <row r="74" spans="2:26">
      <c r="B74" s="10">
        <v>46539</v>
      </c>
      <c r="C74" s="4"/>
      <c r="D74" s="11">
        <v>6.7182919999999999</v>
      </c>
      <c r="E74" s="4"/>
      <c r="F74" s="4"/>
      <c r="G74" s="4"/>
      <c r="H74" s="4"/>
      <c r="I74" s="4"/>
      <c r="J74" s="4"/>
      <c r="K74" s="4"/>
      <c r="L74" s="4"/>
      <c r="M74" s="4"/>
      <c r="N74" s="4"/>
      <c r="O74" s="4"/>
      <c r="P74" s="4"/>
      <c r="Q74" s="4"/>
      <c r="R74" s="4"/>
      <c r="S74" s="4"/>
      <c r="T74" s="4"/>
      <c r="U74" s="4"/>
      <c r="V74" s="4"/>
      <c r="W74" s="4"/>
      <c r="X74" s="4"/>
      <c r="Y74" s="4"/>
      <c r="Z74" s="4"/>
    </row>
    <row r="75" spans="2:26">
      <c r="B75" s="10">
        <v>46631</v>
      </c>
      <c r="C75" s="4"/>
      <c r="D75" s="11">
        <v>6.7917110000000003</v>
      </c>
      <c r="E75" s="4"/>
      <c r="F75" s="4"/>
      <c r="G75" s="4"/>
      <c r="H75" s="4"/>
      <c r="I75" s="4"/>
      <c r="J75" s="4"/>
      <c r="K75" s="4"/>
      <c r="L75" s="4"/>
      <c r="M75" s="4"/>
      <c r="N75" s="4"/>
      <c r="O75" s="4"/>
      <c r="P75" s="4"/>
      <c r="Q75" s="4"/>
      <c r="R75" s="4"/>
      <c r="S75" s="4"/>
      <c r="T75" s="4"/>
      <c r="U75" s="4"/>
      <c r="V75" s="4"/>
      <c r="W75" s="4"/>
      <c r="X75" s="4"/>
      <c r="Y75" s="4"/>
      <c r="Z75" s="4"/>
    </row>
    <row r="76" spans="2:26">
      <c r="B76" s="10">
        <v>46722</v>
      </c>
      <c r="C76" s="4"/>
      <c r="D76" s="11">
        <v>6.8639799999999997</v>
      </c>
      <c r="E76" s="4"/>
      <c r="F76" s="4"/>
      <c r="G76" s="4"/>
      <c r="H76" s="4"/>
      <c r="I76" s="4"/>
      <c r="J76" s="4"/>
      <c r="K76" s="4"/>
      <c r="L76" s="4"/>
      <c r="M76" s="4"/>
      <c r="N76" s="4"/>
      <c r="O76" s="4"/>
      <c r="P76" s="4"/>
      <c r="Q76" s="4"/>
      <c r="R76" s="4"/>
      <c r="S76" s="4"/>
      <c r="T76" s="4"/>
      <c r="U76" s="4"/>
      <c r="V76" s="4"/>
      <c r="W76" s="4"/>
      <c r="X76" s="4"/>
      <c r="Y76" s="4"/>
      <c r="Z76" s="4"/>
    </row>
    <row r="77" spans="2:26">
      <c r="B77" s="10">
        <v>46813</v>
      </c>
      <c r="C77" s="4"/>
      <c r="D77" s="11">
        <v>6.9344029999999997</v>
      </c>
      <c r="E77" s="4"/>
      <c r="F77" s="4"/>
      <c r="G77" s="4"/>
      <c r="H77" s="4"/>
      <c r="I77" s="4"/>
      <c r="J77" s="4"/>
      <c r="K77" s="4"/>
      <c r="L77" s="4"/>
      <c r="M77" s="4"/>
      <c r="N77" s="4"/>
      <c r="O77" s="4"/>
      <c r="P77" s="4"/>
      <c r="Q77" s="4"/>
      <c r="R77" s="4"/>
      <c r="S77" s="4"/>
      <c r="T77" s="4"/>
      <c r="U77" s="4"/>
      <c r="V77" s="4"/>
      <c r="W77" s="4"/>
      <c r="X77" s="4"/>
      <c r="Y77" s="4"/>
      <c r="Z77" s="4"/>
    </row>
    <row r="78" spans="2:26">
      <c r="B78" s="10">
        <v>46905</v>
      </c>
      <c r="C78" s="4"/>
      <c r="D78" s="11">
        <v>7.0037580000000004</v>
      </c>
      <c r="E78" s="4"/>
      <c r="F78" s="4"/>
      <c r="G78" s="4"/>
      <c r="H78" s="4"/>
      <c r="I78" s="4"/>
      <c r="J78" s="4"/>
      <c r="K78" s="4"/>
      <c r="L78" s="4"/>
      <c r="M78" s="4"/>
      <c r="N78" s="4"/>
      <c r="O78" s="4"/>
      <c r="P78" s="4"/>
      <c r="Q78" s="4"/>
      <c r="R78" s="4"/>
      <c r="S78" s="4"/>
      <c r="T78" s="4"/>
      <c r="U78" s="4"/>
      <c r="V78" s="4"/>
      <c r="W78" s="4"/>
      <c r="X78" s="4"/>
      <c r="Y78" s="4"/>
      <c r="Z78" s="4"/>
    </row>
    <row r="79" spans="2:26">
      <c r="B79" s="4"/>
      <c r="C79" s="4"/>
      <c r="D79" s="4"/>
      <c r="E79" s="4"/>
      <c r="F79" s="4"/>
      <c r="G79" s="4"/>
      <c r="H79" s="4"/>
      <c r="I79" s="4"/>
      <c r="J79" s="4"/>
      <c r="K79" s="4"/>
      <c r="L79" s="4"/>
      <c r="M79" s="4"/>
      <c r="N79" s="4"/>
      <c r="O79" s="4"/>
      <c r="P79" s="4"/>
      <c r="Q79" s="4"/>
      <c r="R79" s="4"/>
      <c r="S79" s="4"/>
      <c r="T79" s="4"/>
      <c r="U79" s="4"/>
      <c r="V79" s="4"/>
      <c r="W79" s="4"/>
      <c r="X79" s="4"/>
      <c r="Y79" s="4"/>
      <c r="Z79" s="4"/>
    </row>
    <row r="80" spans="2:26">
      <c r="B80" s="4"/>
      <c r="C80" s="4"/>
      <c r="D80" s="4"/>
      <c r="E80" s="4"/>
      <c r="F80" s="4"/>
      <c r="G80" s="4"/>
      <c r="H80" s="4"/>
      <c r="I80" s="4"/>
      <c r="J80" s="4"/>
      <c r="K80" s="4"/>
      <c r="L80" s="4"/>
      <c r="M80" s="4"/>
      <c r="N80" s="4"/>
      <c r="O80" s="4"/>
      <c r="P80" s="4"/>
      <c r="Q80" s="4"/>
      <c r="R80" s="4"/>
      <c r="S80" s="4"/>
      <c r="T80" s="4"/>
      <c r="U80" s="4"/>
      <c r="V80" s="4"/>
      <c r="W80" s="4"/>
      <c r="X80" s="4"/>
      <c r="Y80" s="4"/>
      <c r="Z80" s="4"/>
    </row>
    <row r="81" spans="2:26">
      <c r="B81" s="4"/>
      <c r="C81" s="4"/>
      <c r="D81" s="4"/>
      <c r="E81" s="4"/>
      <c r="F81" s="4"/>
      <c r="G81" s="4"/>
      <c r="H81" s="4"/>
      <c r="I81" s="4"/>
      <c r="J81" s="4"/>
      <c r="K81" s="4"/>
      <c r="L81" s="4"/>
      <c r="M81" s="4"/>
      <c r="N81" s="4"/>
      <c r="O81" s="4"/>
      <c r="P81" s="4"/>
      <c r="Q81" s="4"/>
      <c r="R81" s="4"/>
      <c r="S81" s="4"/>
      <c r="T81" s="4"/>
      <c r="U81" s="4"/>
      <c r="V81" s="4"/>
      <c r="W81" s="4"/>
      <c r="X81" s="4"/>
      <c r="Y81" s="4"/>
      <c r="Z81" s="4"/>
    </row>
    <row r="82" spans="2:26">
      <c r="B82" s="4"/>
      <c r="C82" s="4"/>
      <c r="D82" s="4"/>
      <c r="E82" s="4"/>
      <c r="F82" s="4"/>
      <c r="G82" s="4"/>
      <c r="H82" s="4"/>
      <c r="I82" s="4"/>
      <c r="J82" s="4"/>
      <c r="K82" s="4"/>
      <c r="L82" s="4"/>
      <c r="M82" s="4"/>
      <c r="N82" s="4"/>
      <c r="O82" s="4"/>
      <c r="P82" s="4"/>
      <c r="Q82" s="4"/>
      <c r="R82" s="4"/>
      <c r="S82" s="4"/>
      <c r="T82" s="4"/>
      <c r="U82" s="4"/>
      <c r="V82" s="4"/>
      <c r="W82" s="4"/>
      <c r="X82" s="4"/>
      <c r="Y82" s="4"/>
      <c r="Z82" s="4"/>
    </row>
    <row r="83" spans="2:26">
      <c r="B83" s="4"/>
      <c r="C83" s="4"/>
      <c r="D83" s="4"/>
      <c r="E83" s="4"/>
      <c r="F83" s="4"/>
      <c r="G83" s="4"/>
      <c r="H83" s="4"/>
      <c r="I83" s="4"/>
      <c r="J83" s="4"/>
      <c r="K83" s="4"/>
      <c r="L83" s="4"/>
      <c r="M83" s="4"/>
      <c r="N83" s="4"/>
      <c r="O83" s="4"/>
      <c r="P83" s="4"/>
      <c r="Q83" s="4"/>
      <c r="R83" s="4"/>
      <c r="S83" s="4"/>
      <c r="T83" s="4"/>
      <c r="U83" s="4"/>
      <c r="V83" s="4"/>
      <c r="W83" s="4"/>
      <c r="X83" s="4"/>
      <c r="Y83" s="4"/>
      <c r="Z83" s="4"/>
    </row>
    <row r="84" spans="2:26">
      <c r="B84" s="4"/>
      <c r="C84" s="4"/>
      <c r="D84" s="4"/>
      <c r="E84" s="4"/>
      <c r="F84" s="4"/>
      <c r="G84" s="4"/>
      <c r="H84" s="4"/>
      <c r="I84" s="4"/>
      <c r="J84" s="4"/>
      <c r="K84" s="4"/>
      <c r="L84" s="4"/>
      <c r="M84" s="4"/>
      <c r="N84" s="4"/>
      <c r="O84" s="4"/>
      <c r="P84" s="4"/>
      <c r="Q84" s="4"/>
      <c r="R84" s="4"/>
      <c r="S84" s="4"/>
      <c r="T84" s="4"/>
      <c r="U84" s="4"/>
      <c r="V84" s="4"/>
      <c r="W84" s="4"/>
      <c r="X84" s="4"/>
      <c r="Y84" s="4"/>
      <c r="Z84" s="4"/>
    </row>
    <row r="85" spans="2:26">
      <c r="B85" s="4"/>
      <c r="C85" s="4"/>
      <c r="D85" s="4"/>
      <c r="E85" s="4"/>
      <c r="F85" s="4"/>
      <c r="G85" s="4"/>
      <c r="H85" s="4"/>
      <c r="I85" s="4"/>
      <c r="J85" s="4"/>
      <c r="K85" s="4"/>
      <c r="L85" s="4"/>
      <c r="M85" s="4"/>
      <c r="N85" s="4"/>
      <c r="O85" s="4"/>
      <c r="P85" s="4"/>
      <c r="Q85" s="4"/>
      <c r="R85" s="4"/>
      <c r="S85" s="4"/>
      <c r="T85" s="4"/>
      <c r="U85" s="4"/>
      <c r="V85" s="4"/>
      <c r="W85" s="4"/>
      <c r="X85" s="4"/>
      <c r="Y85" s="4"/>
      <c r="Z85" s="4"/>
    </row>
    <row r="86" spans="2:26">
      <c r="B86" s="4"/>
      <c r="C86" s="4"/>
      <c r="D86" s="4"/>
      <c r="E86" s="4"/>
      <c r="F86" s="4"/>
      <c r="G86" s="4"/>
      <c r="H86" s="4"/>
      <c r="I86" s="4"/>
      <c r="J86" s="4"/>
      <c r="K86" s="4"/>
      <c r="L86" s="4"/>
      <c r="M86" s="4"/>
      <c r="N86" s="4"/>
      <c r="O86" s="4"/>
      <c r="P86" s="4"/>
      <c r="Q86" s="4"/>
      <c r="R86" s="4"/>
      <c r="S86" s="4"/>
      <c r="T86" s="4"/>
      <c r="U86" s="4"/>
      <c r="V86" s="4"/>
      <c r="W86" s="4"/>
      <c r="X86" s="4"/>
      <c r="Y86" s="4"/>
      <c r="Z86" s="4"/>
    </row>
    <row r="87" spans="2:26">
      <c r="B87" s="4"/>
      <c r="C87" s="4"/>
      <c r="D87" s="4"/>
      <c r="E87" s="4"/>
      <c r="F87" s="4"/>
      <c r="G87" s="4"/>
      <c r="H87" s="4"/>
      <c r="I87" s="4"/>
      <c r="J87" s="4"/>
      <c r="K87" s="4"/>
      <c r="L87" s="4"/>
      <c r="M87" s="4"/>
      <c r="N87" s="4"/>
      <c r="O87" s="4"/>
      <c r="P87" s="4"/>
      <c r="Q87" s="4"/>
      <c r="R87" s="4"/>
      <c r="S87" s="4"/>
      <c r="T87" s="4"/>
      <c r="U87" s="4"/>
      <c r="V87" s="4"/>
      <c r="W87" s="4"/>
      <c r="X87" s="4"/>
      <c r="Y87" s="4"/>
      <c r="Z87" s="4"/>
    </row>
    <row r="88" spans="2:26">
      <c r="B88" s="4"/>
      <c r="C88" s="4"/>
      <c r="D88" s="4"/>
      <c r="E88" s="4"/>
      <c r="F88" s="4"/>
      <c r="G88" s="4"/>
      <c r="H88" s="4"/>
      <c r="I88" s="4"/>
      <c r="J88" s="4"/>
      <c r="K88" s="4"/>
      <c r="L88" s="4"/>
      <c r="M88" s="4"/>
      <c r="N88" s="4"/>
      <c r="O88" s="4"/>
      <c r="P88" s="4"/>
      <c r="Q88" s="4"/>
      <c r="R88" s="4"/>
      <c r="S88" s="4"/>
      <c r="T88" s="4"/>
      <c r="U88" s="4"/>
      <c r="V88" s="4"/>
      <c r="W88" s="4"/>
      <c r="X88" s="4"/>
      <c r="Y88" s="4"/>
      <c r="Z88" s="4"/>
    </row>
    <row r="89" spans="2:26">
      <c r="B89" s="4"/>
      <c r="C89" s="4"/>
      <c r="D89" s="4"/>
      <c r="E89" s="4"/>
      <c r="F89" s="4"/>
      <c r="G89" s="4"/>
      <c r="H89" s="4"/>
      <c r="I89" s="4"/>
      <c r="J89" s="4"/>
      <c r="K89" s="4"/>
      <c r="L89" s="4"/>
      <c r="M89" s="4"/>
      <c r="N89" s="4"/>
      <c r="O89" s="4"/>
      <c r="P89" s="4"/>
      <c r="Q89" s="4"/>
      <c r="R89" s="4"/>
      <c r="S89" s="4"/>
      <c r="T89" s="4"/>
      <c r="U89" s="4"/>
      <c r="V89" s="4"/>
      <c r="W89" s="4"/>
      <c r="X89" s="4"/>
      <c r="Y89" s="4"/>
      <c r="Z89" s="4"/>
    </row>
    <row r="90" spans="2:26">
      <c r="B90" s="4"/>
      <c r="C90" s="4"/>
      <c r="D90" s="4"/>
      <c r="E90" s="4"/>
      <c r="F90" s="4"/>
      <c r="G90" s="4"/>
      <c r="H90" s="4"/>
      <c r="I90" s="4"/>
      <c r="J90" s="4"/>
      <c r="K90" s="4"/>
      <c r="L90" s="4"/>
      <c r="M90" s="4"/>
      <c r="N90" s="4"/>
      <c r="O90" s="4"/>
      <c r="P90" s="4"/>
      <c r="Q90" s="4"/>
      <c r="R90" s="4"/>
      <c r="S90" s="4"/>
      <c r="T90" s="4"/>
      <c r="U90" s="4"/>
      <c r="V90" s="4"/>
      <c r="W90" s="4"/>
      <c r="X90" s="4"/>
      <c r="Y90" s="4"/>
      <c r="Z90" s="4"/>
    </row>
    <row r="91" spans="2:26">
      <c r="B91" s="4"/>
      <c r="C91" s="4"/>
      <c r="D91" s="4"/>
      <c r="E91" s="4"/>
      <c r="F91" s="4"/>
      <c r="G91" s="4"/>
      <c r="H91" s="4"/>
      <c r="I91" s="4"/>
      <c r="J91" s="4"/>
      <c r="K91" s="4"/>
      <c r="L91" s="4"/>
      <c r="M91" s="4"/>
      <c r="N91" s="4"/>
      <c r="O91" s="4"/>
      <c r="P91" s="4"/>
      <c r="Q91" s="4"/>
      <c r="R91" s="4"/>
      <c r="S91" s="4"/>
      <c r="T91" s="4"/>
      <c r="U91" s="4"/>
      <c r="V91" s="4"/>
      <c r="W91" s="4"/>
      <c r="X91" s="4"/>
      <c r="Y91" s="4"/>
      <c r="Z91" s="4"/>
    </row>
    <row r="92" spans="2:26">
      <c r="B92" s="4"/>
      <c r="C92" s="4"/>
      <c r="D92" s="4"/>
      <c r="E92" s="4"/>
      <c r="F92" s="4"/>
      <c r="G92" s="4"/>
      <c r="H92" s="4"/>
      <c r="I92" s="4"/>
      <c r="J92" s="4"/>
      <c r="K92" s="4"/>
      <c r="L92" s="4"/>
      <c r="M92" s="4"/>
      <c r="N92" s="4"/>
      <c r="O92" s="4"/>
      <c r="P92" s="4"/>
      <c r="Q92" s="4"/>
      <c r="R92" s="4"/>
      <c r="S92" s="4"/>
      <c r="T92" s="4"/>
      <c r="U92" s="4"/>
      <c r="V92" s="4"/>
      <c r="W92" s="4"/>
      <c r="X92" s="4"/>
      <c r="Y92" s="4"/>
      <c r="Z92" s="4"/>
    </row>
    <row r="93" spans="2:26">
      <c r="B93" s="4"/>
      <c r="C93" s="4"/>
      <c r="D93" s="4"/>
      <c r="E93" s="4"/>
      <c r="F93" s="4"/>
      <c r="G93" s="4"/>
      <c r="H93" s="4"/>
      <c r="I93" s="4"/>
      <c r="J93" s="4"/>
      <c r="K93" s="4"/>
      <c r="L93" s="4"/>
      <c r="M93" s="4"/>
      <c r="N93" s="4"/>
      <c r="O93" s="4"/>
      <c r="P93" s="4"/>
      <c r="Q93" s="4"/>
      <c r="R93" s="4"/>
      <c r="S93" s="4"/>
      <c r="T93" s="4"/>
      <c r="U93" s="4"/>
      <c r="V93" s="4"/>
      <c r="W93" s="4"/>
      <c r="X93" s="4"/>
      <c r="Y93" s="4"/>
      <c r="Z93" s="4"/>
    </row>
    <row r="94" spans="2:26">
      <c r="B94" s="4"/>
      <c r="C94" s="4"/>
      <c r="D94" s="4"/>
      <c r="E94" s="4"/>
      <c r="F94" s="4"/>
      <c r="G94" s="4"/>
      <c r="H94" s="4"/>
      <c r="I94" s="4"/>
      <c r="J94" s="4"/>
      <c r="K94" s="4"/>
      <c r="L94" s="4"/>
      <c r="M94" s="4"/>
      <c r="N94" s="4"/>
      <c r="O94" s="4"/>
      <c r="P94" s="4"/>
      <c r="Q94" s="4"/>
      <c r="R94" s="4"/>
      <c r="S94" s="4"/>
      <c r="T94" s="4"/>
      <c r="U94" s="4"/>
      <c r="V94" s="4"/>
      <c r="W94" s="4"/>
      <c r="X94" s="4"/>
      <c r="Y94" s="4"/>
      <c r="Z94" s="4"/>
    </row>
    <row r="95" spans="2:26">
      <c r="B95" s="4"/>
      <c r="C95" s="4"/>
      <c r="D95" s="4"/>
      <c r="E95" s="4"/>
      <c r="F95" s="4"/>
      <c r="G95" s="4"/>
      <c r="H95" s="4"/>
      <c r="I95" s="4"/>
      <c r="J95" s="4"/>
      <c r="K95" s="4"/>
      <c r="L95" s="4"/>
      <c r="M95" s="4"/>
      <c r="N95" s="4"/>
      <c r="O95" s="4"/>
      <c r="P95" s="4"/>
      <c r="Q95" s="4"/>
      <c r="R95" s="4"/>
      <c r="S95" s="4"/>
      <c r="T95" s="4"/>
      <c r="U95" s="4"/>
      <c r="V95" s="4"/>
      <c r="W95" s="4"/>
      <c r="X95" s="4"/>
      <c r="Y95" s="4"/>
      <c r="Z95" s="4"/>
    </row>
    <row r="96" spans="2:26">
      <c r="B96" s="4"/>
      <c r="C96" s="4"/>
      <c r="D96" s="4"/>
      <c r="E96" s="4"/>
      <c r="F96" s="4"/>
      <c r="G96" s="4"/>
      <c r="H96" s="4"/>
      <c r="I96" s="4"/>
      <c r="J96" s="4"/>
      <c r="K96" s="4"/>
      <c r="L96" s="4"/>
      <c r="M96" s="4"/>
      <c r="N96" s="4"/>
      <c r="O96" s="4"/>
      <c r="P96" s="4"/>
      <c r="Q96" s="4"/>
      <c r="R96" s="4"/>
      <c r="S96" s="4"/>
      <c r="T96" s="4"/>
      <c r="U96" s="4"/>
      <c r="V96" s="4"/>
      <c r="W96" s="4"/>
      <c r="X96" s="4"/>
      <c r="Y96" s="4"/>
      <c r="Z96" s="4"/>
    </row>
    <row r="97" spans="2:26">
      <c r="B97" s="4"/>
      <c r="C97" s="4"/>
      <c r="D97" s="4"/>
      <c r="E97" s="4"/>
      <c r="F97" s="4"/>
      <c r="G97" s="4"/>
      <c r="H97" s="4"/>
      <c r="I97" s="4"/>
      <c r="J97" s="4"/>
      <c r="K97" s="4"/>
      <c r="L97" s="4"/>
      <c r="M97" s="4"/>
      <c r="N97" s="4"/>
      <c r="O97" s="4"/>
      <c r="P97" s="4"/>
      <c r="Q97" s="4"/>
      <c r="R97" s="4"/>
      <c r="S97" s="4"/>
      <c r="T97" s="4"/>
      <c r="U97" s="4"/>
      <c r="V97" s="4"/>
      <c r="W97" s="4"/>
      <c r="X97" s="4"/>
      <c r="Y97" s="4"/>
      <c r="Z97" s="4"/>
    </row>
    <row r="98" spans="2:26">
      <c r="B98" s="4"/>
      <c r="C98" s="4"/>
      <c r="D98" s="4"/>
      <c r="E98" s="4"/>
      <c r="F98" s="4"/>
      <c r="G98" s="4"/>
      <c r="H98" s="4"/>
      <c r="I98" s="4"/>
      <c r="J98" s="4"/>
      <c r="K98" s="4"/>
      <c r="L98" s="4"/>
      <c r="M98" s="4"/>
      <c r="N98" s="4"/>
      <c r="O98" s="4"/>
      <c r="P98" s="4"/>
      <c r="Q98" s="4"/>
      <c r="R98" s="4"/>
      <c r="S98" s="4"/>
      <c r="T98" s="4"/>
      <c r="U98" s="4"/>
      <c r="V98" s="4"/>
      <c r="W98" s="4"/>
      <c r="X98" s="4"/>
      <c r="Y98" s="4"/>
      <c r="Z98" s="4"/>
    </row>
    <row r="99" spans="2:26">
      <c r="B99" s="4"/>
      <c r="C99" s="4"/>
      <c r="D99" s="4"/>
      <c r="E99" s="4"/>
      <c r="F99" s="4"/>
      <c r="G99" s="4"/>
      <c r="H99" s="4"/>
      <c r="I99" s="4"/>
      <c r="J99" s="4"/>
      <c r="K99" s="4"/>
      <c r="L99" s="4"/>
      <c r="M99" s="4"/>
      <c r="N99" s="4"/>
      <c r="O99" s="4"/>
      <c r="P99" s="4"/>
      <c r="Q99" s="4"/>
      <c r="R99" s="4"/>
      <c r="S99" s="4"/>
      <c r="T99" s="4"/>
      <c r="U99" s="4"/>
      <c r="V99" s="4"/>
      <c r="W99" s="4"/>
      <c r="X99" s="4"/>
      <c r="Y99" s="4"/>
      <c r="Z99" s="4"/>
    </row>
    <row r="100" spans="2:26">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2:26">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2:26">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2:26">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2:26">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2:26">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2:26">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2:26">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2:26">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2:26">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2:26">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2:26">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2:26">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2:26">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2:26">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2:26">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2:26">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2:26">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2:26">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2:26">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2:26">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2:26">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2:26">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2:26">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2:26">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2:26">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2:26">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2:26">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2:26">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2:26">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2:26">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2:26">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2:26">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2:26">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2:26">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2:26">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2:26">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2:26">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2:26">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2:26">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2:26">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2:26">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2:26">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2:26">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2:26">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2:26">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2:26">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2:26">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2:26">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2:26">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2:26">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2:26">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2:26">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2:26">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2:26">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2:26">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2:26">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2:26">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2:26">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2:26">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2:26">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2:26">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2:26">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2:26">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2:26">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2:26">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2:26">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2:26">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2:26">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2:26">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2:26">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2:26">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2:26">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2:26">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2:26">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2:26">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2:26">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2:26">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2:26">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2:26">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2:26">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2:26">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2:26">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2:26">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2:26">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2:26">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2:26">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2:26">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2:26">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2:26">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2:26">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2:26">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2:26">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2:26">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2:26">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2:26">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2:26">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2:26">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2:26">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2:26">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2:26">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2:26">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2:26">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2:26">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2:26">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2:26">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2:26">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2:26">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2:26">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2:26">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2:26">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2:26">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2:26">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2:26">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2:26">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2:26">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2:26">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2:26">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2:26">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2:26">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2:26">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2:26">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2:26">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2:26">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2:26">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2:26">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2:26">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2:26">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2:26">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2:26">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2:26">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2:26">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2:26">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2:26">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2:26">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2:26">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2:26">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2:26">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2:26">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2:26">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2:26">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2:26">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2:26">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2:26">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2:26">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2:26">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2:26">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2:26">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2:26">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2:26">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2:26">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2:26">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2:26">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2:26">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2:26">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2:26">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2:26">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2:26">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2:26">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2:26">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2:26">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2:26">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2:26">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2:26">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2:26">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2:26">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2:26">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2:26">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2:26">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2:26">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2:26">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2:26">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2:26">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2:26">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2:26">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2:26">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2:26">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2:26">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2:26">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2:26">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2:26">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2:26">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2:26">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2:26">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2:26">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2:26">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2:26">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2:26">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2:26">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2:26">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2:26">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2:26">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2:26">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2:26">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2:26">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2:26">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2:26">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2:26">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2:26">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2:26">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2:26">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2:26">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2:26">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2:26">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2:26">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2:26">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2:26">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2:26">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2:26">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2:26">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2:26">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2:26">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2:26">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2:26">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2:26">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2:26">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2:26">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2:26">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2:26">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2:26">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2:26">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2:26">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2:26">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2:26">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2:26">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2:26">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2:26">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2:26">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2:26">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2:26">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2:26">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2:26">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2:26">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2:26">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2:26">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2:26">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2:26">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2:26">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2:26">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2:26">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2:26">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2:26">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2:26">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2:26">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2:26">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2:26">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2:26">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2:26">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2:26">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2:26">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2:26">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2:26">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2:26">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2:26">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2:26">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2:26">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2:26">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2:26">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2:26">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2:26">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2:26">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2:26">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2:26">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2:26">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2:26">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2:26">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2:26">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2:26">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2:26">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2:26">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2:26">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2:26">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2:26">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2:26">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2:26">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2:26">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2:26">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2:26">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2:26">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2:26">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2:26">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2:26">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2:26">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2:26">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2:26">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2:26">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2:26">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2:26">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2:26">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2:26">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2:26">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2:26">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2:26">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2:26">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2:26">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2:26">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2:26">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2:26">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2:26">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2:26">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2:26">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2:26">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2:26">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2:26">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2:26">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2:26">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2:26">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2:26">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2:26">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2:26">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2:26">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2:26">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2:26">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2:26">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2:26">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2:26">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2:26">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2:26">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2:26">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2:26">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2:26">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2:26">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2:26">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2:26">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2:26">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2:26">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2:26">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2:26">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2:26">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2:26">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2:26">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2:26">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2:26">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2:26">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2:26">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2:26">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2:26">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2:26">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2:26">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2:26">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2:26">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2:26">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2:26">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2:26">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2:26">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2:26">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2:26">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2:26">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2:26">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2:26">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2:26">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2:26">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2:26">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2:26">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2:26">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2:26">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2:26">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2:26">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2:26">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2:26">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2:26">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2:26">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2:26">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2:26">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2:26">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2:26">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2:26">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2:26">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2:26">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2:26">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2:26">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2:26">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2:26">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2:26">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2:26">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2:26">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2:26">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2:26">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2:26">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2:26">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2:26">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2:26">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2:26">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2:26">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2:26">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2:26">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2:26">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2:26">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2:26">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2:26">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2:26">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2:26">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2:26">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2:26">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2:26">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2:26">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2:26">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2:26">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2:26">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2:26">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2:26">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2:26">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2:26">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2:26">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2:26">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2:26">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2:26">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2:26">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2:26">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2:26">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2:26">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2:26">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2:26">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2:26">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2:26">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2:26">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2:26">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2:26">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2:26">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2:26">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2:26">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2:26">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2:26">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2:26">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2:26">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2:26">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2:26">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2:26">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2:26">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2:26">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2:26">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2:26">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2:26">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2:26">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2:26">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2:26">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2:26">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2:26">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2:26">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2:26">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2:26">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2:26">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2:26">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2:26">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2:26">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2:26">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2:26">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2:26">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2:26">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2:26">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2:26">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2:26">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2:26">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2:26">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2:26">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2:26">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2:26">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2:26">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2:26">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2:26">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2:26">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2:26">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2:26">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2:26">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2:26">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2:26">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2:26">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2:26">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2:26">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2:26">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2:26">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2:26">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2:26">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2:26">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2:26">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2:26">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2:26">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2:26">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2:26">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2:26">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2:26">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2:26">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2:26">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2:26">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2:26">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2:26">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2:26">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2:26">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2:26">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2:26">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2:26">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2:26">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2:26">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2:26">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2:26">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2:26">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2:26">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2:26">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2:26">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2:26">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2:26">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2:26">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2:26">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2:26">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2:26">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2:26">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2:26">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2:26">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2:26">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2:26">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2:26">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2:26">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2:26">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2:26">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2:26">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2:26">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2:26">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2:26">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2:26">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2:26">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2:26">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2:26">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2:26">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2:26">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2:26">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2:26">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2:26">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2:26">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2:26">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2:26">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2:26">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2:26">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2:26">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2:26">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2:26">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2:26">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2:26">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2:26">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2:26">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2:26">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2:26">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2:26">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2:26">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2:26">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2:26">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2:26">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2:26">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2:26">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2:26">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2:26">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2:26">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2:26">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2:26">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2:26">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2:26">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2:26">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2:26">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2:26">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2:26">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2:26">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2:26">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2:26">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2:26">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2:26">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2:26">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2:26">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2:26">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2:26">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2:26">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2:26">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2:26">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2:26">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2:26">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2:26">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2:26">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2:26">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2:26">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2:26">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2:26">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2:26">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2:26">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2:26">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2:26">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2:26">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2:26">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2:26">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2:26">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2:26">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2:26">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2:26">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2:26">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2:26">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2:26">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2:26">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2:26">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2:26">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2:26">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2:26">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2:26">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2:26">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2:26">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2:26">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2:26">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2:26">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2:26">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2:26">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2:26">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2:26">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2:26">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2:26">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2:26">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2:26">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2:26">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2:26">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2:26">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2:26">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2:26">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2:26">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2:26">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2:26">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2:26">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2:26">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2:26">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2:26">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2:26">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2:26">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2:26">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2:26">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2:26">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2:26">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2:26">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2:26">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2:26">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2:26">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2:26">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2:26">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2:26">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2:26">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2:26">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2:26">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2:26">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2:26">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2:26">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2:26">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2:26">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2:26">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2:26">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2:26">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2:26">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2:26">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2:26">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2:26">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2:26">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2:26">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2:26">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2:26">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2:26">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2:26">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2:26">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2:26">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2:26">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2:26">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2:26">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2:26">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2:26">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2:26">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2:26">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2:26">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2:26">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2:26">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2:26">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2:26">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2:26">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2:26">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2:26">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2:26">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2:26">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2:26">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2:26">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2:26">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2:26">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2:26">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2:26">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2:26">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2:26">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2:26">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2:26">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2:26">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2:26">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2:26">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2:26">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2:26">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2:26">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2:26">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2:26">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2:26">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2:26">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2:26">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2:26">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2:26">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2:26">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2:26">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2:26">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2:26">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2:26">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2:26">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2:26">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2:26">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2:26">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2:26">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2:26">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2:26">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2:26">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2:26">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2:26">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2:26">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2:26">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2:26">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2:26">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2:26">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2:26">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2:26">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2:26">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2:26">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2:26">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2:26">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2:26">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2:26">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2:26">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2:26">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2:26">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2:26">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2:26">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2:26">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2:26">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2:26">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2:26">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2:26">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2:26">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2:26">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2:26">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2:26">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2:26">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2:26">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2:26">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2:26">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2:26">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2:26">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2:26">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2:26">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2:26">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2:26">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2:26">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2:26">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2:26">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2:26">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2:26">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2:26">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2:26">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2:26">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2:26">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2:26">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2:26">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2:26">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2:26">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2:26">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2:26">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2:26">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2:26">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2:26">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2:26">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2:26">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2:26">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2:26">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2:26">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2:26">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2:26">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2:26">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2:26">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2:26">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2:26">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2:26">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2:26">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2:26">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2:26">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2:26">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2:26">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2:26">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2:26">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2:26">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2:26">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2:26">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2:26">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2:26">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2:26">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2:26">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2:26">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2:26">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2:26">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2:26">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2:26">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2:26">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2:26">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2:26">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2:26">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2:26">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2:26">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2:26">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2:26">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2:26">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2:26">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2:26">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2:26">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2:26">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2:26">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2:26">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2:26">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2:26">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2:26">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2:26">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2:26">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2:26">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2:26">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2:26">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2:26">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2:26">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2:26">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2:26">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2:26">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2:26">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2:26">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2:26">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2:26">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2:26">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2:26">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2:26">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2:26">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2:26">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2:26">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2:26">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2:26">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2:26">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2:26">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2:26">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2:26">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2:26">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2:26">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2:26">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2:26">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2:26">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2:26">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2:26">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2:26">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2:26">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2:26">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2:26">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2:26">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2:26">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2:26">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2:26">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2:26">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2:26">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2:26">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2:26">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2:26">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2:26">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2:26">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2:26">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2:26">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2:26">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2:26">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2:26">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2:26">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2:26">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2:26">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2:26">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2:26">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2:26">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2:26">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2:26">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2:26">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2:26">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2:26">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2:26">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2:26">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2:26">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2:26">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2:26">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2:26">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2:26">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2:26">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2:26">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2:26">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2:26">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2:26">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2:26">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2:26">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2:26">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2:26">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2:26">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2:26">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2:26">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3FF420-068A-4A03-ACA2-7270D5AE1C79}">
  <dimension ref="A1:N45"/>
  <sheetViews>
    <sheetView showGridLines="0" workbookViewId="0">
      <selection activeCell="L12" sqref="L12"/>
    </sheetView>
  </sheetViews>
  <sheetFormatPr defaultColWidth="10.453125" defaultRowHeight="14"/>
  <cols>
    <col min="1" max="1" width="8.81640625" style="8" customWidth="1"/>
    <col min="2" max="2" width="10.453125" style="8"/>
    <col min="3" max="7" width="18.81640625" style="8" customWidth="1"/>
    <col min="8" max="16384" width="10.453125" style="8"/>
  </cols>
  <sheetData>
    <row r="1" spans="2:14" ht="15.65" customHeight="1">
      <c r="B1" s="101" t="s">
        <v>174</v>
      </c>
      <c r="C1" s="102"/>
      <c r="D1" s="102"/>
      <c r="E1" s="102"/>
      <c r="F1" s="102"/>
      <c r="G1" s="102"/>
    </row>
    <row r="2" spans="2:14" ht="15.65" customHeight="1">
      <c r="B2" s="105" t="s">
        <v>175</v>
      </c>
      <c r="C2" s="102"/>
      <c r="D2" s="102"/>
      <c r="E2" s="102"/>
      <c r="F2" s="102"/>
      <c r="G2" s="102"/>
      <c r="H2" s="110"/>
    </row>
    <row r="3" spans="2:14">
      <c r="C3" s="532" t="s">
        <v>138</v>
      </c>
      <c r="D3" s="532"/>
      <c r="E3" s="532"/>
      <c r="F3" s="532"/>
      <c r="G3" s="532"/>
      <c r="H3" s="110"/>
    </row>
    <row r="4" spans="2:14">
      <c r="B4" s="9"/>
      <c r="C4" s="141" t="s">
        <v>139</v>
      </c>
      <c r="D4" s="141" t="s">
        <v>140</v>
      </c>
      <c r="E4" s="141" t="s">
        <v>141</v>
      </c>
      <c r="F4" s="141" t="s">
        <v>142</v>
      </c>
      <c r="G4" s="141" t="s">
        <v>143</v>
      </c>
      <c r="H4" s="110"/>
    </row>
    <row r="5" spans="2:14">
      <c r="B5" s="10">
        <v>42430</v>
      </c>
      <c r="C5" s="11">
        <v>1.3108614232209801</v>
      </c>
      <c r="D5" s="11">
        <v>4.7123767208590003E-2</v>
      </c>
      <c r="E5" s="5">
        <v>2.1333333333333302</v>
      </c>
      <c r="F5" s="11">
        <v>1.08026706484156</v>
      </c>
      <c r="G5" s="5">
        <v>3.4094783498117502E-2</v>
      </c>
      <c r="H5" s="118"/>
      <c r="I5" s="118"/>
      <c r="J5" s="118"/>
      <c r="K5" s="5"/>
      <c r="L5" s="5"/>
      <c r="M5" s="5"/>
      <c r="N5" s="5"/>
    </row>
    <row r="6" spans="2:14">
      <c r="B6" s="10">
        <v>42522</v>
      </c>
      <c r="C6" s="11">
        <v>1.02325581395348</v>
      </c>
      <c r="D6" s="11">
        <v>-0.115947790366399</v>
      </c>
      <c r="E6" s="5">
        <v>2.0666666666666602</v>
      </c>
      <c r="F6" s="11">
        <v>1.0470631463504101</v>
      </c>
      <c r="G6" s="5">
        <v>-0.37225042301185501</v>
      </c>
      <c r="H6" s="118"/>
      <c r="I6" s="118"/>
      <c r="J6" s="118"/>
      <c r="K6" s="5"/>
      <c r="L6" s="5"/>
      <c r="M6" s="5"/>
      <c r="N6" s="5"/>
    </row>
    <row r="7" spans="2:14">
      <c r="B7" s="10">
        <v>42614</v>
      </c>
      <c r="C7" s="11">
        <v>1.2962962962963001</v>
      </c>
      <c r="D7" s="11">
        <v>0.256188448229965</v>
      </c>
      <c r="E7" s="5">
        <v>1.6666666666666601</v>
      </c>
      <c r="F7" s="11">
        <v>1.11761538084946</v>
      </c>
      <c r="G7" s="5">
        <v>-0.47425474254743</v>
      </c>
      <c r="H7" s="118"/>
      <c r="I7" s="118"/>
      <c r="J7" s="118"/>
      <c r="K7" s="5"/>
      <c r="L7" s="5"/>
      <c r="M7" s="5"/>
      <c r="N7" s="5"/>
    </row>
    <row r="8" spans="2:14">
      <c r="B8" s="10">
        <v>42705</v>
      </c>
      <c r="C8" s="11">
        <v>1.4760147601475999</v>
      </c>
      <c r="D8" s="11">
        <v>0.72215381543478896</v>
      </c>
      <c r="E8" s="5">
        <v>2.1666666666666599</v>
      </c>
      <c r="F8" s="11">
        <v>1.80062076804941</v>
      </c>
      <c r="G8" s="5">
        <v>0.30539531727180602</v>
      </c>
      <c r="H8" s="118"/>
      <c r="I8" s="118"/>
      <c r="J8" s="118"/>
      <c r="K8" s="5"/>
      <c r="L8" s="5"/>
      <c r="M8" s="5"/>
      <c r="N8" s="5"/>
    </row>
    <row r="9" spans="2:14">
      <c r="B9" s="10">
        <v>42795</v>
      </c>
      <c r="C9" s="11">
        <v>2.1256931608133001</v>
      </c>
      <c r="D9" s="11">
        <v>1.73602933755003</v>
      </c>
      <c r="E9" s="5">
        <v>1.4</v>
      </c>
      <c r="F9" s="11">
        <v>2.5393205730742601</v>
      </c>
      <c r="G9" s="5">
        <v>0.34083162917517501</v>
      </c>
      <c r="H9" s="118"/>
      <c r="I9" s="118"/>
      <c r="J9" s="118"/>
      <c r="K9" s="5"/>
      <c r="L9" s="5"/>
      <c r="M9" s="5"/>
      <c r="N9" s="5"/>
    </row>
    <row r="10" spans="2:14">
      <c r="B10" s="10">
        <v>42887</v>
      </c>
      <c r="C10" s="11">
        <v>1.9337016574585599</v>
      </c>
      <c r="D10" s="11">
        <v>1.52233756757653</v>
      </c>
      <c r="E10" s="5">
        <v>1.4</v>
      </c>
      <c r="F10" s="11">
        <v>1.9019913727536599</v>
      </c>
      <c r="G10" s="5">
        <v>0.407608695652173</v>
      </c>
      <c r="H10" s="118"/>
      <c r="I10" s="118"/>
      <c r="J10" s="118"/>
      <c r="K10" s="5"/>
      <c r="L10" s="5"/>
      <c r="M10" s="5"/>
      <c r="N10" s="5"/>
    </row>
    <row r="11" spans="2:14">
      <c r="B11" s="10">
        <v>42979</v>
      </c>
      <c r="C11" s="11">
        <v>1.82815356489944</v>
      </c>
      <c r="D11" s="11">
        <v>1.48010486841669</v>
      </c>
      <c r="E11" s="5">
        <v>1.6</v>
      </c>
      <c r="F11" s="11">
        <v>1.96692511464162</v>
      </c>
      <c r="G11" s="5">
        <v>0.61266167460856102</v>
      </c>
      <c r="H11" s="118"/>
      <c r="I11" s="118"/>
      <c r="J11" s="118"/>
      <c r="K11" s="5"/>
      <c r="L11" s="5"/>
      <c r="M11" s="5"/>
      <c r="N11" s="5"/>
    </row>
    <row r="12" spans="2:14">
      <c r="B12" s="10">
        <v>43070</v>
      </c>
      <c r="C12" s="11">
        <v>1.9090909090909001</v>
      </c>
      <c r="D12" s="11">
        <v>1.41743210202867</v>
      </c>
      <c r="E12" s="5">
        <v>1.8</v>
      </c>
      <c r="F12" s="11">
        <v>2.1175574247012499</v>
      </c>
      <c r="G12" s="5">
        <v>0.57510148849797504</v>
      </c>
      <c r="H12" s="118"/>
      <c r="I12" s="118"/>
      <c r="J12" s="118"/>
      <c r="K12" s="5"/>
      <c r="L12" s="5" t="s">
        <v>181</v>
      </c>
      <c r="M12" s="5"/>
      <c r="N12" s="5"/>
    </row>
    <row r="13" spans="2:14">
      <c r="B13" s="10">
        <v>43160</v>
      </c>
      <c r="C13" s="11">
        <v>1.9004524886877701</v>
      </c>
      <c r="D13" s="11">
        <v>1.2665762756704999</v>
      </c>
      <c r="E13" s="5">
        <v>2.1666666666666599</v>
      </c>
      <c r="F13" s="11">
        <v>2.2141944530793101</v>
      </c>
      <c r="G13" s="5">
        <v>1.29076086956523</v>
      </c>
      <c r="H13" s="118"/>
      <c r="I13" s="118"/>
      <c r="J13" s="118"/>
      <c r="K13" s="5"/>
      <c r="L13" s="5"/>
      <c r="M13" s="5"/>
      <c r="N13" s="5"/>
    </row>
    <row r="14" spans="2:14">
      <c r="B14" s="10">
        <v>43252</v>
      </c>
      <c r="C14" s="11">
        <v>2.0776874435411101</v>
      </c>
      <c r="D14" s="11">
        <v>1.71839268213001</v>
      </c>
      <c r="E14" s="5">
        <v>1.8333333333333299</v>
      </c>
      <c r="F14" s="11">
        <v>2.7118870299041702</v>
      </c>
      <c r="G14" s="5">
        <v>0.67658998646820101</v>
      </c>
      <c r="H14" s="118"/>
      <c r="I14" s="118"/>
      <c r="J14" s="118"/>
      <c r="K14" s="5"/>
      <c r="L14" s="5"/>
      <c r="M14" s="5"/>
      <c r="N14" s="5"/>
    </row>
    <row r="15" spans="2:14">
      <c r="B15" s="10">
        <v>43344</v>
      </c>
      <c r="C15" s="11">
        <v>1.8850987432674899</v>
      </c>
      <c r="D15" s="11">
        <v>2.11583112593609</v>
      </c>
      <c r="E15" s="5">
        <v>2.2999999999999998</v>
      </c>
      <c r="F15" s="11">
        <v>2.64093965194458</v>
      </c>
      <c r="G15" s="5">
        <v>1.11637347767255</v>
      </c>
      <c r="H15" s="118"/>
      <c r="I15" s="118"/>
      <c r="J15" s="118"/>
      <c r="K15" s="5"/>
      <c r="L15" s="5"/>
      <c r="M15" s="5"/>
      <c r="N15" s="5"/>
    </row>
    <row r="16" spans="2:14">
      <c r="B16" s="10">
        <v>43435</v>
      </c>
      <c r="C16" s="11">
        <v>1.7841213202497801</v>
      </c>
      <c r="D16" s="11">
        <v>1.9058478579573299</v>
      </c>
      <c r="E16" s="5">
        <v>2.2000000000000002</v>
      </c>
      <c r="F16" s="11">
        <v>2.2031314201682299</v>
      </c>
      <c r="G16" s="5">
        <v>0.87453750420452003</v>
      </c>
      <c r="H16" s="118"/>
      <c r="I16" s="118"/>
      <c r="J16" s="118"/>
      <c r="K16" s="5"/>
      <c r="L16" s="5"/>
      <c r="M16" s="5"/>
      <c r="N16" s="5"/>
    </row>
    <row r="17" spans="1:14">
      <c r="B17" s="10">
        <v>43525</v>
      </c>
      <c r="C17" s="11">
        <v>1.33214920071047</v>
      </c>
      <c r="D17" s="11">
        <v>1.42381294494153</v>
      </c>
      <c r="E17" s="5">
        <v>1.8333333333333299</v>
      </c>
      <c r="F17" s="11">
        <v>1.64493604068531</v>
      </c>
      <c r="G17" s="5">
        <v>0.30181086519114297</v>
      </c>
      <c r="H17" s="118"/>
      <c r="I17" s="118"/>
      <c r="J17" s="118"/>
      <c r="K17" s="5"/>
      <c r="L17" s="5"/>
      <c r="M17" s="5"/>
      <c r="N17" s="5"/>
    </row>
    <row r="18" spans="1:14">
      <c r="B18" s="10">
        <v>43617</v>
      </c>
      <c r="C18" s="11">
        <v>1.5929203539823</v>
      </c>
      <c r="D18" s="11">
        <v>1.40030832476876</v>
      </c>
      <c r="E18" s="5">
        <v>2.6333333333333302</v>
      </c>
      <c r="F18" s="11">
        <v>1.81137559787991</v>
      </c>
      <c r="G18" s="5">
        <v>0.73924731182795</v>
      </c>
      <c r="H18" s="118"/>
      <c r="I18" s="118"/>
      <c r="J18" s="118"/>
      <c r="K18" s="5"/>
      <c r="L18" s="5"/>
      <c r="M18" s="5"/>
      <c r="N18" s="5"/>
    </row>
    <row r="19" spans="1:14">
      <c r="B19" s="10">
        <v>43709</v>
      </c>
      <c r="C19" s="11">
        <v>1.67400881057269</v>
      </c>
      <c r="D19" s="11">
        <v>0.954332927688472</v>
      </c>
      <c r="E19" s="5">
        <v>2.86666666666666</v>
      </c>
      <c r="F19" s="11">
        <v>1.75748852418282</v>
      </c>
      <c r="G19" s="5">
        <v>0.33456005352960899</v>
      </c>
      <c r="H19" s="118"/>
      <c r="I19" s="118"/>
      <c r="J19" s="118"/>
      <c r="K19" s="5"/>
      <c r="L19" s="5"/>
      <c r="M19" s="5"/>
      <c r="N19" s="5"/>
    </row>
    <row r="20" spans="1:14">
      <c r="B20" s="10">
        <v>43800</v>
      </c>
      <c r="C20" s="11">
        <v>1.8404907975460201</v>
      </c>
      <c r="D20" s="11">
        <v>1.00383631713554</v>
      </c>
      <c r="E20" s="5">
        <v>4.2666666666666604</v>
      </c>
      <c r="F20" s="11">
        <v>2.0329138431752098</v>
      </c>
      <c r="G20" s="5">
        <v>0.50016672224075798</v>
      </c>
      <c r="H20" s="118"/>
      <c r="I20" s="118"/>
      <c r="J20" s="118"/>
      <c r="K20" s="5"/>
      <c r="L20" s="5"/>
      <c r="M20" s="5"/>
      <c r="N20" s="5"/>
    </row>
    <row r="21" spans="1:14">
      <c r="B21" s="10">
        <v>43891</v>
      </c>
      <c r="C21" s="11">
        <v>2.1910604732690602</v>
      </c>
      <c r="D21" s="11">
        <v>1.1140446905789101</v>
      </c>
      <c r="E21" s="5">
        <v>4.9666666666666597</v>
      </c>
      <c r="F21" s="11">
        <v>2.1186518868048601</v>
      </c>
      <c r="G21" s="5">
        <v>0.66867268472081598</v>
      </c>
      <c r="H21" s="118"/>
      <c r="I21" s="118"/>
      <c r="J21" s="118"/>
      <c r="K21" s="5"/>
      <c r="L21" s="5"/>
      <c r="M21" s="5"/>
      <c r="N21" s="5"/>
    </row>
    <row r="22" spans="1:14">
      <c r="B22" s="10">
        <v>43983</v>
      </c>
      <c r="C22" s="11">
        <v>-0.348432055749126</v>
      </c>
      <c r="D22" s="11">
        <v>0.22171544406435201</v>
      </c>
      <c r="E22" s="5">
        <v>2.7333333333333298</v>
      </c>
      <c r="F22" s="11">
        <v>0.364295640825607</v>
      </c>
      <c r="G22" s="5">
        <v>0.133422281521</v>
      </c>
      <c r="I22" s="5"/>
      <c r="J22" s="5"/>
      <c r="K22" s="5"/>
      <c r="L22" s="5"/>
      <c r="M22" s="5"/>
      <c r="N22" s="5"/>
    </row>
    <row r="23" spans="1:14">
      <c r="B23" s="10">
        <v>44075</v>
      </c>
      <c r="C23" s="11">
        <v>0.69324090121316495</v>
      </c>
      <c r="D23" s="11">
        <v>-3.4894048978550897E-2</v>
      </c>
      <c r="E23" s="5">
        <v>2.2666666666666599</v>
      </c>
      <c r="F23" s="11">
        <v>1.2223855937486701</v>
      </c>
      <c r="G23" s="5">
        <v>3.33444481493749E-2</v>
      </c>
      <c r="I23" s="5"/>
      <c r="J23" s="5"/>
      <c r="K23" s="5"/>
      <c r="L23" s="5"/>
      <c r="M23" s="5"/>
      <c r="N23" s="5"/>
    </row>
    <row r="24" spans="1:14">
      <c r="B24" s="10">
        <v>44166</v>
      </c>
      <c r="C24" s="11">
        <v>0.86058519793459298</v>
      </c>
      <c r="D24" s="11">
        <v>-0.27853389884155899</v>
      </c>
      <c r="E24" s="5">
        <v>6.6666666666666596E-2</v>
      </c>
      <c r="F24" s="11">
        <v>1.2394883918665101</v>
      </c>
      <c r="G24" s="5">
        <v>-0.928998009289983</v>
      </c>
      <c r="I24" s="5"/>
      <c r="J24" s="5"/>
      <c r="K24" s="5"/>
      <c r="L24" s="5"/>
      <c r="M24" s="5"/>
      <c r="N24" s="5"/>
    </row>
    <row r="25" spans="1:14">
      <c r="B25" s="10">
        <v>44256</v>
      </c>
      <c r="C25" s="11">
        <v>1.11492281303602</v>
      </c>
      <c r="D25" s="11">
        <v>1.0571901668577199</v>
      </c>
      <c r="E25" s="5">
        <v>-3.3333333333333298E-2</v>
      </c>
      <c r="F25" s="11">
        <v>1.8985136118869701</v>
      </c>
      <c r="G25" s="5">
        <v>-0.53138492195283704</v>
      </c>
      <c r="I25" s="5"/>
      <c r="J25" s="5"/>
      <c r="K25" s="5"/>
      <c r="L25" s="5"/>
      <c r="M25" s="5"/>
      <c r="N25" s="5"/>
    </row>
    <row r="26" spans="1:14">
      <c r="B26" s="10">
        <v>44348</v>
      </c>
      <c r="C26" s="11">
        <v>3.8461538461538298</v>
      </c>
      <c r="D26" s="11">
        <v>1.82984640667467</v>
      </c>
      <c r="E26" s="5">
        <v>1.1000000000000001</v>
      </c>
      <c r="F26" s="11">
        <v>4.8489449505567199</v>
      </c>
      <c r="G26" s="5">
        <v>-0.73284477015322902</v>
      </c>
      <c r="I26" s="5"/>
      <c r="J26" s="5"/>
      <c r="K26" s="5"/>
      <c r="L26" s="5"/>
      <c r="M26" s="5"/>
      <c r="N26" s="5"/>
    </row>
    <row r="27" spans="1:14">
      <c r="B27" s="10">
        <v>44440</v>
      </c>
      <c r="C27" s="5">
        <v>3.0120481927710698</v>
      </c>
      <c r="D27" s="5">
        <v>2.8305778567575302</v>
      </c>
      <c r="E27" s="5">
        <v>0.83333333333333304</v>
      </c>
      <c r="F27" s="5">
        <v>5.3356927187125898</v>
      </c>
      <c r="G27" s="5">
        <v>-0.16666666666666999</v>
      </c>
      <c r="I27" s="5"/>
      <c r="J27" s="5"/>
      <c r="K27" s="5"/>
      <c r="L27" s="5"/>
      <c r="M27" s="5"/>
      <c r="N27" s="5"/>
    </row>
    <row r="28" spans="1:14">
      <c r="A28" s="9"/>
      <c r="B28" s="10">
        <v>44531</v>
      </c>
      <c r="C28" s="5">
        <v>3.4982935153583501</v>
      </c>
      <c r="D28" s="5">
        <v>4.6308639624198698</v>
      </c>
      <c r="E28" s="5">
        <v>1.7666666666666599</v>
      </c>
      <c r="F28" s="5">
        <v>6.6891053667242399</v>
      </c>
      <c r="G28" s="5">
        <v>0.50234427327528997</v>
      </c>
    </row>
    <row r="29" spans="1:14">
      <c r="A29" s="9"/>
      <c r="B29" s="10">
        <v>44621</v>
      </c>
      <c r="C29" s="5">
        <v>5.08905852417303</v>
      </c>
      <c r="D29" s="5">
        <v>6.1475926392740199</v>
      </c>
      <c r="E29" s="5">
        <v>1.1000000000000001</v>
      </c>
      <c r="F29" s="5">
        <v>7.9667069044793299</v>
      </c>
      <c r="G29" s="5">
        <v>0.86811352253757201</v>
      </c>
    </row>
    <row r="30" spans="1:14">
      <c r="A30" s="9"/>
      <c r="B30" s="10">
        <v>44713</v>
      </c>
      <c r="C30" s="5">
        <v>6.14478114478114</v>
      </c>
      <c r="D30" s="5">
        <v>8.06616802706308</v>
      </c>
      <c r="E30" s="5">
        <v>2.2333333333333298</v>
      </c>
      <c r="F30" s="5">
        <v>8.6356125726379798</v>
      </c>
      <c r="G30" s="5">
        <v>2.38255033557048</v>
      </c>
    </row>
    <row r="31" spans="1:14">
      <c r="B31" s="10">
        <v>44805</v>
      </c>
      <c r="C31" s="11">
        <v>7.2681704260651498</v>
      </c>
      <c r="D31" s="11">
        <v>9.3349791698811906</v>
      </c>
      <c r="E31" s="11">
        <v>2.6666666666666599</v>
      </c>
      <c r="F31" s="11">
        <v>8.3294756846311309</v>
      </c>
      <c r="G31" s="11">
        <v>2.87145242070117</v>
      </c>
    </row>
    <row r="32" spans="1:14">
      <c r="B32" s="10">
        <v>44896</v>
      </c>
      <c r="C32" s="11">
        <v>7.8318219291014097</v>
      </c>
      <c r="D32" s="11">
        <v>9.9742150765963906</v>
      </c>
      <c r="E32" s="11">
        <v>1.8333333333333299</v>
      </c>
      <c r="F32" s="11">
        <v>7.1016717086323604</v>
      </c>
      <c r="G32" s="11">
        <v>3.8653782072642402</v>
      </c>
    </row>
    <row r="33" spans="2:7">
      <c r="B33" s="10">
        <v>44986</v>
      </c>
      <c r="C33" s="11">
        <v>7.0217917675544603</v>
      </c>
      <c r="D33" s="11">
        <v>8.01792976519131</v>
      </c>
      <c r="E33" s="11">
        <v>1.2666666666666599</v>
      </c>
      <c r="F33" s="11">
        <v>5.8047697708032198</v>
      </c>
      <c r="G33" s="11">
        <v>3.64117841774247</v>
      </c>
    </row>
    <row r="34" spans="2:7">
      <c r="B34" s="10">
        <v>45078</v>
      </c>
      <c r="C34" s="11">
        <v>6.0269627279936504</v>
      </c>
      <c r="D34" s="11">
        <v>6.19758759333717</v>
      </c>
      <c r="E34" s="11">
        <v>0.1</v>
      </c>
      <c r="F34" s="11">
        <v>3.97429236791855</v>
      </c>
      <c r="G34" s="11">
        <v>3.3759423139954001</v>
      </c>
    </row>
    <row r="35" spans="2:7">
      <c r="B35" s="10">
        <v>45170</v>
      </c>
      <c r="C35" s="11">
        <v>5.37383177570094</v>
      </c>
      <c r="D35" s="11">
        <v>4.9534292972057701</v>
      </c>
      <c r="E35" s="11">
        <v>-6.6666666666666596E-2</v>
      </c>
      <c r="F35" s="11">
        <v>3.5142900517849101</v>
      </c>
      <c r="G35" s="11">
        <v>3.1483284647841598</v>
      </c>
    </row>
    <row r="36" spans="2:7">
      <c r="B36" s="10">
        <v>45261</v>
      </c>
      <c r="C36" s="11">
        <v>4.0519877675840803</v>
      </c>
      <c r="D36" s="11">
        <v>2.7418420544506699</v>
      </c>
      <c r="E36" s="11">
        <v>-0.33333333333333298</v>
      </c>
      <c r="F36" s="11">
        <v>3.2434007081073801</v>
      </c>
      <c r="G36" s="11">
        <v>2.9194738530638298</v>
      </c>
    </row>
    <row r="37" spans="2:7">
      <c r="B37" s="10">
        <v>45352</v>
      </c>
      <c r="C37" s="11">
        <v>3.6199095022624501</v>
      </c>
      <c r="D37" s="11">
        <v>2.5942618445641199</v>
      </c>
      <c r="E37" s="11">
        <v>-4.6259292692714802E-17</v>
      </c>
      <c r="F37" s="11">
        <v>3.2410189766323798</v>
      </c>
      <c r="G37" s="11">
        <v>2.5231555413605702</v>
      </c>
    </row>
    <row r="38" spans="2:7">
      <c r="B38" s="10"/>
      <c r="C38" s="11"/>
      <c r="D38" s="11"/>
      <c r="E38" s="11"/>
      <c r="F38" s="11"/>
      <c r="G38" s="11"/>
    </row>
    <row r="39" spans="2:7">
      <c r="B39" s="10"/>
      <c r="C39" s="11"/>
      <c r="D39" s="11"/>
      <c r="E39" s="11"/>
      <c r="F39" s="11"/>
      <c r="G39" s="11"/>
    </row>
    <row r="40" spans="2:7">
      <c r="B40" s="10"/>
      <c r="C40" s="11"/>
      <c r="D40" s="11"/>
      <c r="E40" s="11"/>
      <c r="F40" s="11"/>
      <c r="G40" s="11"/>
    </row>
    <row r="41" spans="2:7">
      <c r="B41" s="10"/>
      <c r="C41" s="11"/>
      <c r="D41" s="11"/>
      <c r="E41" s="11"/>
      <c r="F41" s="11"/>
      <c r="G41" s="11"/>
    </row>
    <row r="42" spans="2:7">
      <c r="B42" s="10"/>
      <c r="C42" s="11"/>
      <c r="D42" s="11"/>
      <c r="E42" s="11"/>
      <c r="F42" s="11"/>
      <c r="G42" s="11"/>
    </row>
    <row r="43" spans="2:7">
      <c r="B43" s="10"/>
      <c r="C43" s="11"/>
      <c r="D43" s="11"/>
      <c r="E43" s="11"/>
      <c r="F43" s="11"/>
      <c r="G43" s="11"/>
    </row>
    <row r="44" spans="2:7">
      <c r="B44" s="10"/>
      <c r="C44" s="11"/>
      <c r="D44" s="11"/>
      <c r="E44" s="11"/>
      <c r="F44" s="11"/>
      <c r="G44" s="11"/>
    </row>
    <row r="45" spans="2:7">
      <c r="B45" s="10"/>
      <c r="C45" s="11"/>
      <c r="D45" s="11"/>
      <c r="E45" s="11"/>
      <c r="F45" s="11"/>
      <c r="G45" s="11"/>
    </row>
  </sheetData>
  <mergeCells count="1">
    <mergeCell ref="C3:G3"/>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97F09-227B-4E2C-88D6-35795AB7492C}">
  <dimension ref="B1:K117"/>
  <sheetViews>
    <sheetView showGridLines="0" workbookViewId="0">
      <selection activeCell="E19" sqref="E19"/>
    </sheetView>
  </sheetViews>
  <sheetFormatPr defaultColWidth="10" defaultRowHeight="14.5"/>
  <cols>
    <col min="1" max="1" width="8.54296875" customWidth="1"/>
    <col min="3" max="3" width="14.54296875" customWidth="1"/>
    <col min="4" max="4" width="15.54296875" customWidth="1"/>
    <col min="5" max="5" width="12.54296875" customWidth="1"/>
    <col min="6" max="8" width="10" style="104"/>
  </cols>
  <sheetData>
    <row r="1" spans="2:11" ht="15.65" customHeight="1">
      <c r="B1" s="101" t="s">
        <v>123</v>
      </c>
      <c r="C1" s="102"/>
      <c r="D1" s="102"/>
      <c r="E1" s="103"/>
    </row>
    <row r="2" spans="2:11" ht="15.65" customHeight="1">
      <c r="B2" s="105" t="s">
        <v>173</v>
      </c>
      <c r="C2" s="102"/>
      <c r="D2" s="102"/>
      <c r="E2" s="103"/>
      <c r="I2" s="104"/>
      <c r="J2" s="104"/>
      <c r="K2" s="104"/>
    </row>
    <row r="3" spans="2:11">
      <c r="I3" s="104"/>
      <c r="J3" s="104"/>
      <c r="K3" s="104"/>
    </row>
    <row r="4" spans="2:11" ht="54" customHeight="1">
      <c r="B4" s="3" t="s">
        <v>137</v>
      </c>
      <c r="C4" s="106" t="s">
        <v>136</v>
      </c>
      <c r="D4" s="107" t="s">
        <v>93</v>
      </c>
      <c r="E4" s="106"/>
      <c r="I4" s="104"/>
      <c r="J4" s="104"/>
      <c r="K4" s="104"/>
    </row>
    <row r="5" spans="2:11">
      <c r="B5" s="115">
        <v>2010</v>
      </c>
      <c r="C5" s="5">
        <v>2.6231670912917502</v>
      </c>
      <c r="D5" s="5">
        <v>3.1993664099034</v>
      </c>
      <c r="E5" s="109"/>
      <c r="G5" s="127"/>
      <c r="H5" s="108"/>
      <c r="I5" s="108"/>
      <c r="J5" s="108"/>
      <c r="K5" s="104"/>
    </row>
    <row r="6" spans="2:11">
      <c r="B6" s="115">
        <v>2011</v>
      </c>
      <c r="C6" s="5">
        <v>3.8937496409476999</v>
      </c>
      <c r="D6" s="5">
        <v>3.1993664099034</v>
      </c>
      <c r="E6" s="109"/>
      <c r="H6" s="108"/>
      <c r="I6" s="108"/>
      <c r="J6" s="108"/>
      <c r="K6" s="104"/>
    </row>
    <row r="7" spans="2:11">
      <c r="B7" s="115">
        <v>2012</v>
      </c>
      <c r="C7" s="5">
        <v>3.2836564319749599</v>
      </c>
      <c r="D7" s="5">
        <v>3.1993664099034</v>
      </c>
      <c r="E7" s="109"/>
      <c r="H7" s="108"/>
      <c r="I7" s="108"/>
      <c r="J7" s="108"/>
      <c r="K7" s="104"/>
    </row>
    <row r="8" spans="2:11">
      <c r="B8" s="115">
        <v>2013</v>
      </c>
      <c r="C8" s="5">
        <v>2.8032837339416701</v>
      </c>
      <c r="D8" s="5">
        <v>3.1993664099034</v>
      </c>
      <c r="E8" s="109"/>
      <c r="H8" s="108"/>
      <c r="I8" s="108"/>
      <c r="J8" s="108"/>
      <c r="K8" s="104"/>
    </row>
    <row r="9" spans="2:11">
      <c r="B9" s="115">
        <v>2014</v>
      </c>
      <c r="C9" s="5">
        <v>3.3357794602134798</v>
      </c>
      <c r="D9" s="5">
        <v>3.1993664099034</v>
      </c>
      <c r="E9" s="109"/>
      <c r="H9" s="108"/>
      <c r="I9" s="108"/>
      <c r="J9" s="108"/>
      <c r="K9" s="104"/>
    </row>
    <row r="10" spans="2:11">
      <c r="B10" s="115">
        <v>2015</v>
      </c>
      <c r="C10" s="5">
        <v>3.5551930532042801</v>
      </c>
      <c r="D10" s="5">
        <v>3.1993664099034</v>
      </c>
      <c r="E10" s="109"/>
      <c r="H10" s="108"/>
      <c r="I10" s="108"/>
      <c r="J10" s="108"/>
      <c r="K10" s="104"/>
    </row>
    <row r="11" spans="2:11">
      <c r="B11" s="115">
        <v>2016</v>
      </c>
      <c r="C11" s="5">
        <v>2.98138681154018</v>
      </c>
      <c r="D11" s="5">
        <v>3.1993664099034</v>
      </c>
      <c r="E11" s="109"/>
      <c r="F11" s="110"/>
      <c r="H11" s="108"/>
      <c r="I11" s="108"/>
      <c r="J11" s="108"/>
      <c r="K11" s="104"/>
    </row>
    <row r="12" spans="2:11">
      <c r="B12" s="115">
        <v>2017</v>
      </c>
      <c r="C12" s="5">
        <v>3.0078612211680502</v>
      </c>
      <c r="D12" s="5">
        <v>3.1993664099034</v>
      </c>
      <c r="E12" s="109"/>
      <c r="H12" s="108"/>
      <c r="I12" s="108"/>
      <c r="J12" s="108"/>
      <c r="K12" s="104"/>
    </row>
    <row r="13" spans="2:11">
      <c r="B13" s="115">
        <v>2018</v>
      </c>
      <c r="C13" s="5">
        <v>3.64506875078547</v>
      </c>
      <c r="D13" s="5">
        <v>3.1993664099034</v>
      </c>
      <c r="E13" s="109"/>
      <c r="H13" s="108"/>
      <c r="I13" s="108"/>
      <c r="J13" s="108"/>
      <c r="K13" s="104"/>
    </row>
    <row r="14" spans="2:11">
      <c r="B14" s="115">
        <v>2019</v>
      </c>
      <c r="C14" s="5">
        <v>2.8645179039664601</v>
      </c>
      <c r="D14" s="5">
        <v>3.1993664099034</v>
      </c>
      <c r="E14" s="109"/>
      <c r="H14" s="108"/>
      <c r="I14" s="108"/>
      <c r="J14" s="108"/>
      <c r="K14" s="104"/>
    </row>
    <row r="15" spans="2:11">
      <c r="B15" s="115">
        <v>2020</v>
      </c>
      <c r="C15" s="5">
        <v>-0.220034351531739</v>
      </c>
      <c r="D15" s="5">
        <v>3.1993664099034</v>
      </c>
      <c r="E15" s="109"/>
      <c r="H15" s="108"/>
      <c r="I15" s="108"/>
      <c r="J15" s="108"/>
      <c r="K15" s="104"/>
    </row>
    <row r="16" spans="2:11">
      <c r="B16" s="115">
        <v>2021</v>
      </c>
      <c r="C16" s="5">
        <v>3.5673458395350099</v>
      </c>
      <c r="D16" s="5">
        <v>3.1993664099034</v>
      </c>
      <c r="E16" s="109"/>
      <c r="H16" s="108"/>
      <c r="I16" s="108"/>
      <c r="J16" s="108"/>
      <c r="K16" s="104"/>
    </row>
    <row r="17" spans="2:11">
      <c r="B17" s="115">
        <v>2022</v>
      </c>
      <c r="C17" s="5">
        <v>3.7633306881429598</v>
      </c>
      <c r="D17" s="5">
        <v>3.1993664099034</v>
      </c>
      <c r="E17" s="109"/>
      <c r="H17" s="108"/>
      <c r="I17" s="108"/>
      <c r="J17" s="108"/>
      <c r="K17" s="104"/>
    </row>
    <row r="18" spans="2:11">
      <c r="B18" s="137">
        <v>2023</v>
      </c>
      <c r="C18" s="138">
        <v>2.39354325752945</v>
      </c>
      <c r="D18" s="138">
        <v>3.1993664099034</v>
      </c>
      <c r="E18" s="139"/>
      <c r="H18" s="108"/>
      <c r="I18" s="108"/>
      <c r="J18" s="108"/>
      <c r="K18" s="104"/>
    </row>
    <row r="19" spans="2:11">
      <c r="B19" s="115">
        <v>2024</v>
      </c>
      <c r="C19" s="5">
        <v>2.7030576576273901</v>
      </c>
      <c r="D19" s="5">
        <v>3.1993664099034</v>
      </c>
      <c r="E19" s="4" t="s">
        <v>2</v>
      </c>
      <c r="H19" s="108"/>
      <c r="I19" s="108"/>
      <c r="J19" s="108"/>
    </row>
    <row r="20" spans="2:11">
      <c r="B20" s="115">
        <v>2025</v>
      </c>
      <c r="C20" s="5">
        <v>2.1130537832624299</v>
      </c>
      <c r="D20" s="5">
        <v>3.1993664099034</v>
      </c>
      <c r="E20" s="109"/>
      <c r="H20" s="108"/>
      <c r="I20" s="108"/>
      <c r="J20" s="108"/>
    </row>
    <row r="21" spans="2:11">
      <c r="B21" s="115">
        <v>2026</v>
      </c>
      <c r="C21" s="5">
        <v>2.31437544251287</v>
      </c>
      <c r="D21" s="5">
        <v>3.1993664099034</v>
      </c>
      <c r="E21" s="109"/>
      <c r="H21" s="108"/>
      <c r="I21" s="108"/>
      <c r="J21" s="108"/>
    </row>
    <row r="22" spans="2:11">
      <c r="B22" s="115">
        <v>2027</v>
      </c>
      <c r="C22" s="5">
        <v>2.35154377575748</v>
      </c>
      <c r="D22" s="5">
        <v>3.1993664099034</v>
      </c>
      <c r="E22" s="109"/>
      <c r="H22" s="108"/>
      <c r="I22" s="108"/>
      <c r="J22" s="108"/>
    </row>
    <row r="23" spans="2:11">
      <c r="B23" s="115">
        <v>2028</v>
      </c>
      <c r="C23" s="5">
        <v>2.3188141509264</v>
      </c>
      <c r="D23" s="5">
        <v>3.1993664099034</v>
      </c>
      <c r="E23" s="109"/>
      <c r="H23" s="108"/>
      <c r="I23" s="108"/>
      <c r="J23" s="108"/>
    </row>
    <row r="24" spans="2:11">
      <c r="C24" s="109"/>
      <c r="D24" s="5"/>
      <c r="E24" s="109"/>
      <c r="H24" s="108"/>
      <c r="I24" s="108"/>
      <c r="J24" s="108"/>
    </row>
    <row r="25" spans="2:11">
      <c r="C25" s="109"/>
      <c r="D25" s="5"/>
      <c r="E25" s="109"/>
      <c r="H25" s="108"/>
      <c r="I25" s="108"/>
      <c r="J25" s="108"/>
    </row>
    <row r="26" spans="2:11">
      <c r="C26" s="109"/>
      <c r="D26" s="109"/>
      <c r="E26" s="109"/>
      <c r="H26" s="108"/>
      <c r="I26" s="108"/>
      <c r="J26" s="108"/>
    </row>
    <row r="27" spans="2:11">
      <c r="B27" s="111"/>
      <c r="C27" s="109"/>
      <c r="D27" s="109"/>
      <c r="E27" s="109"/>
      <c r="H27" s="108"/>
      <c r="I27" s="108"/>
      <c r="J27" s="108"/>
    </row>
    <row r="28" spans="2:11">
      <c r="B28" s="111"/>
      <c r="C28" s="109"/>
      <c r="D28" s="109"/>
      <c r="E28" s="109"/>
      <c r="H28" s="108"/>
      <c r="I28" s="108"/>
      <c r="J28" s="108"/>
    </row>
    <row r="29" spans="2:11">
      <c r="B29" s="111"/>
      <c r="C29" s="109"/>
      <c r="D29" s="109"/>
      <c r="E29" s="109"/>
      <c r="H29" s="108"/>
      <c r="I29" s="108"/>
      <c r="J29" s="108"/>
    </row>
    <row r="30" spans="2:11">
      <c r="B30" s="111"/>
      <c r="C30" s="109"/>
      <c r="D30" s="109"/>
      <c r="E30" s="109"/>
      <c r="H30" s="108"/>
      <c r="I30" s="108"/>
      <c r="J30" s="108"/>
    </row>
    <row r="31" spans="2:11">
      <c r="B31" s="111"/>
      <c r="C31" s="109"/>
      <c r="D31" s="109"/>
      <c r="E31" s="109"/>
      <c r="H31" s="108"/>
      <c r="I31" s="108"/>
      <c r="J31" s="108"/>
    </row>
    <row r="32" spans="2:11">
      <c r="B32" s="111"/>
      <c r="C32" s="109"/>
      <c r="D32" s="109"/>
      <c r="E32" s="109"/>
      <c r="H32" s="108"/>
      <c r="I32" s="108"/>
      <c r="J32" s="108"/>
    </row>
    <row r="33" spans="2:10">
      <c r="B33" s="111"/>
      <c r="C33" s="109"/>
      <c r="D33" s="109"/>
      <c r="E33" s="109"/>
      <c r="H33" s="108"/>
      <c r="I33" s="108"/>
      <c r="J33" s="108"/>
    </row>
    <row r="34" spans="2:10">
      <c r="B34" s="111"/>
      <c r="C34" s="109"/>
      <c r="D34" s="109"/>
      <c r="E34" s="109"/>
      <c r="H34" s="108"/>
      <c r="I34" s="108"/>
      <c r="J34" s="108"/>
    </row>
    <row r="35" spans="2:10">
      <c r="B35" s="111"/>
      <c r="C35" s="109"/>
      <c r="D35" s="109"/>
      <c r="E35" s="109"/>
      <c r="F35" s="9"/>
      <c r="H35" s="108"/>
      <c r="I35" s="108"/>
      <c r="J35" s="108"/>
    </row>
    <row r="36" spans="2:10">
      <c r="B36" s="111"/>
      <c r="C36" s="109"/>
      <c r="D36" s="109"/>
      <c r="E36" s="109"/>
      <c r="H36" s="108"/>
      <c r="I36" s="108"/>
      <c r="J36" s="108"/>
    </row>
    <row r="37" spans="2:10">
      <c r="B37" s="111"/>
      <c r="C37" s="109"/>
      <c r="D37" s="5"/>
      <c r="E37" s="5"/>
      <c r="H37" s="108"/>
      <c r="I37" s="108"/>
      <c r="J37" s="108"/>
    </row>
    <row r="38" spans="2:10">
      <c r="B38" s="111"/>
      <c r="C38" s="109"/>
      <c r="D38" s="5"/>
      <c r="E38" s="5"/>
      <c r="H38" s="108"/>
      <c r="I38" s="108"/>
      <c r="J38" s="108"/>
    </row>
    <row r="39" spans="2:10">
      <c r="B39" s="111"/>
      <c r="C39" s="109"/>
      <c r="D39" s="5"/>
      <c r="E39" s="5"/>
      <c r="H39" s="108"/>
      <c r="I39" s="108"/>
      <c r="J39" s="108"/>
    </row>
    <row r="40" spans="2:10">
      <c r="B40" s="111"/>
      <c r="C40" s="109"/>
      <c r="D40" s="5"/>
      <c r="E40" s="5"/>
      <c r="H40" s="108"/>
      <c r="I40" s="108"/>
      <c r="J40" s="108"/>
    </row>
    <row r="41" spans="2:10">
      <c r="B41" s="111"/>
      <c r="C41" s="109"/>
      <c r="D41" s="5"/>
      <c r="E41" s="5"/>
      <c r="H41" s="108"/>
      <c r="I41" s="108"/>
      <c r="J41" s="108"/>
    </row>
    <row r="42" spans="2:10">
      <c r="B42" s="111"/>
      <c r="C42" s="109"/>
      <c r="D42" s="5"/>
      <c r="E42" s="5"/>
      <c r="H42" s="108"/>
      <c r="I42" s="108"/>
      <c r="J42" s="108"/>
    </row>
    <row r="43" spans="2:10">
      <c r="B43" s="111"/>
      <c r="C43" s="109"/>
      <c r="D43" s="5"/>
      <c r="E43" s="5"/>
      <c r="H43" s="108"/>
      <c r="I43" s="108"/>
      <c r="J43" s="108"/>
    </row>
    <row r="44" spans="2:10">
      <c r="B44" s="111"/>
      <c r="C44" s="109"/>
      <c r="D44" s="5"/>
      <c r="E44" s="5"/>
      <c r="H44" s="108"/>
      <c r="I44" s="108"/>
      <c r="J44" s="108"/>
    </row>
    <row r="45" spans="2:10">
      <c r="B45" s="111"/>
      <c r="C45" s="109"/>
      <c r="D45" s="5"/>
      <c r="E45" s="5"/>
      <c r="H45" s="108"/>
      <c r="I45" s="108"/>
      <c r="J45" s="108"/>
    </row>
    <row r="46" spans="2:10">
      <c r="B46" s="111"/>
      <c r="C46" s="109"/>
      <c r="D46" s="5"/>
      <c r="E46" s="5"/>
      <c r="H46" s="108"/>
      <c r="I46" s="108"/>
      <c r="J46" s="108"/>
    </row>
    <row r="47" spans="2:10">
      <c r="B47" s="111"/>
      <c r="C47" s="109"/>
      <c r="D47" s="5"/>
      <c r="E47" s="5"/>
      <c r="H47" s="108"/>
      <c r="I47" s="108"/>
      <c r="J47" s="108"/>
    </row>
    <row r="48" spans="2:10">
      <c r="B48" s="111"/>
      <c r="C48" s="109"/>
      <c r="D48" s="5"/>
      <c r="E48" s="5"/>
      <c r="H48" s="108"/>
      <c r="I48" s="108"/>
      <c r="J48" s="108"/>
    </row>
    <row r="49" spans="2:10">
      <c r="B49" s="111"/>
      <c r="C49" s="109"/>
      <c r="D49" s="5"/>
      <c r="E49" s="5"/>
      <c r="H49" s="108"/>
      <c r="I49" s="108"/>
      <c r="J49" s="108"/>
    </row>
    <row r="50" spans="2:10">
      <c r="B50" s="111"/>
      <c r="C50" s="109"/>
      <c r="D50" s="5"/>
      <c r="E50" s="5"/>
      <c r="H50" s="108"/>
      <c r="I50" s="108"/>
      <c r="J50" s="108"/>
    </row>
    <row r="51" spans="2:10">
      <c r="B51" s="111"/>
      <c r="C51" s="109"/>
      <c r="D51" s="5"/>
      <c r="E51" s="5"/>
      <c r="H51" s="108"/>
      <c r="I51" s="108"/>
      <c r="J51" s="108"/>
    </row>
    <row r="52" spans="2:10">
      <c r="B52" s="111"/>
      <c r="C52" s="109"/>
      <c r="D52" s="5"/>
      <c r="E52" s="5"/>
      <c r="H52" s="108"/>
      <c r="I52" s="108"/>
      <c r="J52" s="108"/>
    </row>
    <row r="53" spans="2:10">
      <c r="B53" s="111"/>
      <c r="C53" s="109"/>
      <c r="D53" s="5"/>
      <c r="E53" s="5"/>
    </row>
    <row r="54" spans="2:10">
      <c r="B54" s="111"/>
      <c r="C54" s="109"/>
      <c r="D54" s="5"/>
      <c r="E54" s="5"/>
    </row>
    <row r="55" spans="2:10">
      <c r="B55" s="111"/>
      <c r="C55" s="109"/>
      <c r="D55" s="5"/>
      <c r="E55" s="5"/>
    </row>
    <row r="56" spans="2:10">
      <c r="B56" s="111"/>
      <c r="C56" s="109"/>
      <c r="D56" s="5"/>
      <c r="E56" s="5"/>
    </row>
    <row r="57" spans="2:10">
      <c r="B57" s="111"/>
      <c r="C57" s="109"/>
      <c r="D57" s="5"/>
      <c r="E57" s="5"/>
    </row>
    <row r="58" spans="2:10">
      <c r="B58" s="111"/>
      <c r="C58" s="109"/>
      <c r="D58" s="5"/>
      <c r="E58" s="5"/>
    </row>
    <row r="59" spans="2:10">
      <c r="B59" s="111"/>
      <c r="C59" s="109"/>
      <c r="D59" s="5"/>
      <c r="E59" s="5"/>
    </row>
    <row r="60" spans="2:10">
      <c r="B60" s="111"/>
      <c r="C60" s="109"/>
      <c r="D60" s="5"/>
      <c r="E60" s="5"/>
    </row>
    <row r="61" spans="2:10">
      <c r="B61" s="111"/>
      <c r="C61" s="109"/>
      <c r="D61" s="5"/>
      <c r="E61" s="5"/>
    </row>
    <row r="62" spans="2:10">
      <c r="B62" s="111"/>
      <c r="C62" s="109"/>
      <c r="D62" s="5"/>
      <c r="E62" s="5"/>
    </row>
    <row r="63" spans="2:10">
      <c r="B63" s="111"/>
      <c r="C63" s="109"/>
      <c r="D63" s="5"/>
      <c r="E63" s="5"/>
    </row>
    <row r="64" spans="2:10">
      <c r="B64" s="111"/>
      <c r="C64" s="109"/>
      <c r="D64" s="5"/>
      <c r="E64" s="5"/>
    </row>
    <row r="65" spans="2:5">
      <c r="B65" s="111"/>
      <c r="C65" s="109"/>
      <c r="D65" s="5"/>
      <c r="E65" s="5"/>
    </row>
    <row r="66" spans="2:5">
      <c r="B66" s="111"/>
      <c r="C66" s="109"/>
      <c r="D66" s="5"/>
      <c r="E66" s="5"/>
    </row>
    <row r="67" spans="2:5">
      <c r="B67" s="111"/>
      <c r="C67" s="109"/>
      <c r="D67" s="5"/>
      <c r="E67" s="5"/>
    </row>
    <row r="68" spans="2:5">
      <c r="B68" s="111"/>
      <c r="C68" s="109"/>
      <c r="D68" s="5"/>
      <c r="E68" s="5"/>
    </row>
    <row r="69" spans="2:5">
      <c r="B69" s="111"/>
      <c r="C69" s="109"/>
      <c r="D69" s="5"/>
      <c r="E69" s="5"/>
    </row>
    <row r="70" spans="2:5">
      <c r="B70" s="111"/>
      <c r="C70" s="109"/>
      <c r="D70" s="5"/>
      <c r="E70" s="5"/>
    </row>
    <row r="71" spans="2:5">
      <c r="B71" s="111"/>
      <c r="C71" s="109"/>
      <c r="D71" s="5"/>
      <c r="E71" s="5"/>
    </row>
    <row r="72" spans="2:5">
      <c r="B72" s="111"/>
      <c r="C72" s="109"/>
      <c r="D72" s="5"/>
      <c r="E72" s="5"/>
    </row>
    <row r="73" spans="2:5">
      <c r="B73" s="111"/>
      <c r="C73" s="109"/>
      <c r="D73" s="5"/>
      <c r="E73" s="5"/>
    </row>
    <row r="74" spans="2:5">
      <c r="B74" s="111"/>
      <c r="C74" s="109"/>
      <c r="D74" s="5"/>
      <c r="E74" s="5"/>
    </row>
    <row r="75" spans="2:5">
      <c r="B75" s="111"/>
      <c r="C75" s="109"/>
      <c r="D75" s="5"/>
      <c r="E75" s="5"/>
    </row>
    <row r="76" spans="2:5">
      <c r="B76" s="111"/>
      <c r="C76" s="109"/>
      <c r="D76" s="5"/>
      <c r="E76" s="5"/>
    </row>
    <row r="77" spans="2:5">
      <c r="B77" s="111"/>
      <c r="C77" s="109"/>
      <c r="D77" s="5"/>
      <c r="E77" s="5"/>
    </row>
    <row r="78" spans="2:5">
      <c r="B78" s="111"/>
      <c r="C78" s="109"/>
      <c r="D78" s="5"/>
      <c r="E78" s="5"/>
    </row>
    <row r="79" spans="2:5">
      <c r="B79" s="111"/>
      <c r="C79" s="109"/>
      <c r="D79" s="5"/>
      <c r="E79" s="5"/>
    </row>
    <row r="80" spans="2:5">
      <c r="B80" s="111"/>
      <c r="C80" s="109"/>
      <c r="D80" s="5"/>
      <c r="E80" s="5"/>
    </row>
    <row r="81" spans="2:5">
      <c r="B81" s="111"/>
      <c r="C81" s="109"/>
      <c r="D81" s="5"/>
      <c r="E81" s="5"/>
    </row>
    <row r="82" spans="2:5">
      <c r="B82" s="111"/>
      <c r="C82" s="109"/>
      <c r="D82" s="5"/>
      <c r="E82" s="5"/>
    </row>
    <row r="83" spans="2:5">
      <c r="B83" s="111"/>
      <c r="C83" s="109"/>
      <c r="D83" s="5"/>
      <c r="E83" s="5"/>
    </row>
    <row r="84" spans="2:5">
      <c r="B84" s="111"/>
      <c r="C84" s="109"/>
      <c r="D84" s="5"/>
      <c r="E84" s="5"/>
    </row>
    <row r="85" spans="2:5">
      <c r="B85" s="111"/>
      <c r="C85" s="109"/>
      <c r="D85" s="5"/>
      <c r="E85" s="5"/>
    </row>
    <row r="86" spans="2:5">
      <c r="B86" s="111"/>
      <c r="C86" s="109"/>
      <c r="D86" s="5"/>
      <c r="E86" s="5"/>
    </row>
    <row r="87" spans="2:5">
      <c r="B87" s="111"/>
      <c r="C87" s="109"/>
      <c r="D87" s="5"/>
      <c r="E87" s="5"/>
    </row>
    <row r="88" spans="2:5">
      <c r="B88" s="111"/>
      <c r="C88" s="109"/>
      <c r="D88" s="5"/>
      <c r="E88" s="5"/>
    </row>
    <row r="89" spans="2:5">
      <c r="B89" s="111"/>
      <c r="C89" s="109"/>
      <c r="D89" s="5"/>
      <c r="E89" s="5"/>
    </row>
    <row r="90" spans="2:5">
      <c r="B90" s="111"/>
      <c r="C90" s="109"/>
      <c r="D90" s="5"/>
      <c r="E90" s="5"/>
    </row>
    <row r="91" spans="2:5">
      <c r="B91" s="111"/>
      <c r="C91" s="109"/>
      <c r="D91" s="5"/>
      <c r="E91" s="5"/>
    </row>
    <row r="92" spans="2:5">
      <c r="B92" s="111"/>
      <c r="C92" s="109"/>
      <c r="D92" s="5"/>
      <c r="E92" s="5"/>
    </row>
    <row r="93" spans="2:5">
      <c r="B93" s="111"/>
      <c r="C93" s="109"/>
      <c r="D93" s="5"/>
      <c r="E93" s="5"/>
    </row>
    <row r="94" spans="2:5">
      <c r="B94" s="111"/>
      <c r="C94" s="109"/>
      <c r="D94" s="5"/>
      <c r="E94" s="5"/>
    </row>
    <row r="95" spans="2:5">
      <c r="B95" s="111"/>
      <c r="C95" s="109"/>
      <c r="D95" s="5"/>
      <c r="E95" s="5"/>
    </row>
    <row r="96" spans="2:5">
      <c r="B96" s="111"/>
      <c r="C96" s="109"/>
      <c r="D96" s="5"/>
      <c r="E96" s="5"/>
    </row>
    <row r="97" spans="2:5">
      <c r="B97" s="111"/>
      <c r="C97" s="109"/>
      <c r="D97" s="5"/>
      <c r="E97" s="5"/>
    </row>
    <row r="98" spans="2:5">
      <c r="B98" s="111"/>
      <c r="C98" s="109"/>
      <c r="D98" s="5"/>
      <c r="E98" s="5"/>
    </row>
    <row r="99" spans="2:5">
      <c r="B99" s="111"/>
      <c r="C99" s="109"/>
      <c r="D99" s="5"/>
      <c r="E99" s="5"/>
    </row>
    <row r="100" spans="2:5">
      <c r="B100" s="111"/>
      <c r="C100" s="109"/>
      <c r="D100" s="5"/>
      <c r="E100" s="5"/>
    </row>
    <row r="101" spans="2:5">
      <c r="B101" s="111"/>
      <c r="C101" s="109"/>
      <c r="D101" s="5"/>
      <c r="E101" s="5"/>
    </row>
    <row r="102" spans="2:5">
      <c r="B102" s="111"/>
      <c r="C102" s="109"/>
      <c r="D102" s="5"/>
      <c r="E102" s="5"/>
    </row>
    <row r="103" spans="2:5">
      <c r="B103" s="111"/>
      <c r="C103" s="109"/>
      <c r="D103" s="5"/>
      <c r="E103" s="5"/>
    </row>
    <row r="104" spans="2:5">
      <c r="B104" s="111"/>
      <c r="C104" s="109"/>
      <c r="D104" s="5"/>
      <c r="E104" s="5"/>
    </row>
    <row r="105" spans="2:5">
      <c r="B105" s="111"/>
      <c r="C105" s="109"/>
      <c r="D105" s="5"/>
      <c r="E105" s="5"/>
    </row>
    <row r="106" spans="2:5">
      <c r="B106" s="111"/>
      <c r="C106" s="109"/>
      <c r="D106" s="5"/>
      <c r="E106" s="5"/>
    </row>
    <row r="107" spans="2:5">
      <c r="B107" s="111"/>
      <c r="C107" s="109"/>
      <c r="D107" s="5"/>
      <c r="E107" s="5"/>
    </row>
    <row r="108" spans="2:5">
      <c r="B108" s="111"/>
      <c r="C108" s="109"/>
      <c r="D108" s="5"/>
      <c r="E108" s="5"/>
    </row>
    <row r="109" spans="2:5">
      <c r="B109" s="111"/>
      <c r="C109" s="109"/>
      <c r="D109" s="5"/>
      <c r="E109" s="5"/>
    </row>
    <row r="110" spans="2:5">
      <c r="B110" s="111"/>
      <c r="C110" s="109"/>
      <c r="D110" s="5"/>
      <c r="E110" s="5"/>
    </row>
    <row r="111" spans="2:5">
      <c r="B111" s="111"/>
      <c r="C111" s="109"/>
      <c r="D111" s="5"/>
      <c r="E111" s="5"/>
    </row>
    <row r="112" spans="2:5">
      <c r="B112" s="111"/>
      <c r="C112" s="109"/>
      <c r="D112" s="5"/>
      <c r="E112" s="5"/>
    </row>
    <row r="113" spans="2:5">
      <c r="B113" s="111"/>
      <c r="C113" s="109"/>
      <c r="D113" s="5"/>
      <c r="E113" s="5"/>
    </row>
    <row r="114" spans="2:5">
      <c r="B114" s="111"/>
    </row>
    <row r="115" spans="2:5">
      <c r="B115" s="111"/>
    </row>
    <row r="116" spans="2:5">
      <c r="B116" s="111"/>
    </row>
    <row r="117" spans="2:5">
      <c r="B117" s="111"/>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02BA9-9C7A-4FC4-91DA-47A208EB3557}">
  <dimension ref="A1:V1000"/>
  <sheetViews>
    <sheetView showGridLines="0" topLeftCell="A76" workbookViewId="0">
      <selection activeCell="D5" sqref="D5"/>
    </sheetView>
  </sheetViews>
  <sheetFormatPr defaultRowHeight="14.5"/>
  <sheetData>
    <row r="1" spans="2:22">
      <c r="B1" s="1" t="s">
        <v>172</v>
      </c>
      <c r="C1" s="2"/>
      <c r="D1" s="2"/>
      <c r="E1" s="2"/>
      <c r="F1" s="2"/>
      <c r="G1" s="2"/>
      <c r="H1" s="8"/>
      <c r="I1" s="8"/>
      <c r="J1" s="8"/>
      <c r="K1" s="8"/>
      <c r="L1" s="8"/>
      <c r="M1" s="8"/>
      <c r="N1" s="8"/>
      <c r="O1" s="8"/>
      <c r="P1" s="8"/>
      <c r="Q1" s="8"/>
      <c r="R1" s="8"/>
      <c r="S1" s="8"/>
      <c r="T1" s="8"/>
      <c r="U1" s="8"/>
      <c r="V1" s="8"/>
    </row>
    <row r="2" spans="2:22">
      <c r="B2" s="2" t="s">
        <v>0</v>
      </c>
      <c r="C2" s="2"/>
      <c r="D2" s="2"/>
      <c r="E2" s="2"/>
      <c r="F2" s="2"/>
      <c r="G2" s="2"/>
      <c r="H2" s="8"/>
      <c r="I2" s="8"/>
      <c r="J2" s="8"/>
      <c r="K2" s="8"/>
      <c r="L2" s="8"/>
      <c r="M2" s="8"/>
      <c r="N2" s="8"/>
      <c r="O2" s="8"/>
      <c r="P2" s="8"/>
      <c r="Q2" s="8"/>
      <c r="R2" s="8"/>
      <c r="S2" s="8"/>
      <c r="T2" s="8"/>
      <c r="U2" s="8"/>
      <c r="V2" s="8"/>
    </row>
    <row r="3" spans="2:22">
      <c r="B3" s="8"/>
      <c r="C3" s="8"/>
      <c r="D3" s="8"/>
      <c r="E3" s="8"/>
      <c r="F3" s="8"/>
      <c r="G3" s="8"/>
      <c r="H3" s="8"/>
      <c r="I3" s="8"/>
      <c r="J3" s="8"/>
      <c r="K3" s="8"/>
      <c r="L3" s="8"/>
      <c r="M3" s="8"/>
      <c r="N3" s="8"/>
      <c r="O3" s="8"/>
      <c r="P3" s="8"/>
      <c r="Q3" s="8"/>
      <c r="R3" s="8"/>
      <c r="S3" s="8"/>
      <c r="T3" s="8"/>
      <c r="U3" s="8"/>
      <c r="V3" s="8"/>
    </row>
    <row r="4" spans="2:22">
      <c r="B4" s="9"/>
      <c r="C4" s="9" t="s">
        <v>91</v>
      </c>
      <c r="D4" s="9" t="s">
        <v>92</v>
      </c>
      <c r="E4" s="9" t="s">
        <v>144</v>
      </c>
      <c r="F4" s="9"/>
      <c r="G4" s="9"/>
      <c r="H4" s="9"/>
      <c r="I4" s="9"/>
      <c r="J4" s="9"/>
      <c r="K4" s="9"/>
      <c r="L4" s="9"/>
      <c r="M4" s="9"/>
      <c r="N4" s="9"/>
      <c r="O4" s="9"/>
      <c r="P4" s="9"/>
      <c r="Q4" s="9"/>
      <c r="R4" s="9"/>
      <c r="S4" s="9"/>
      <c r="T4" s="9"/>
      <c r="U4" s="9"/>
      <c r="V4" s="9"/>
    </row>
    <row r="5" spans="2:22">
      <c r="B5" s="10">
        <v>36678</v>
      </c>
      <c r="C5" s="128">
        <v>893.07547795336495</v>
      </c>
      <c r="D5" s="128">
        <v>893.03976958830856</v>
      </c>
      <c r="E5" s="128">
        <v>893.03976958830856</v>
      </c>
      <c r="F5" s="4"/>
      <c r="G5" s="4"/>
      <c r="H5" s="4"/>
      <c r="I5" s="4"/>
      <c r="J5" s="4"/>
      <c r="K5" s="4"/>
      <c r="L5" s="4"/>
      <c r="M5" s="4"/>
      <c r="N5" s="4"/>
      <c r="O5" s="4"/>
      <c r="P5" s="4"/>
      <c r="Q5" s="4"/>
      <c r="R5" s="4"/>
      <c r="S5" s="4"/>
      <c r="T5" s="4"/>
      <c r="U5" s="4"/>
      <c r="V5" s="4"/>
    </row>
    <row r="6" spans="2:22">
      <c r="B6" s="10">
        <v>36770</v>
      </c>
      <c r="C6" s="128">
        <v>878.37035399860019</v>
      </c>
      <c r="D6" s="128">
        <v>878.22801034200813</v>
      </c>
      <c r="E6" s="128">
        <v>878.22801034200813</v>
      </c>
      <c r="F6" s="4"/>
      <c r="G6" s="4"/>
      <c r="H6" s="4"/>
      <c r="I6" s="4"/>
      <c r="J6" s="4"/>
      <c r="K6" s="4"/>
      <c r="L6" s="4"/>
      <c r="M6" s="4"/>
      <c r="N6" s="4"/>
      <c r="O6" s="4"/>
      <c r="P6" s="4"/>
      <c r="Q6" s="4"/>
      <c r="R6" s="4"/>
      <c r="S6" s="4"/>
      <c r="T6" s="4"/>
      <c r="U6" s="4"/>
      <c r="V6" s="4"/>
    </row>
    <row r="7" spans="2:22">
      <c r="B7" s="10">
        <v>36861</v>
      </c>
      <c r="C7" s="128">
        <v>875.44995763804457</v>
      </c>
      <c r="D7" s="128">
        <v>875.33165877265992</v>
      </c>
      <c r="E7" s="128">
        <v>875.33165877265992</v>
      </c>
      <c r="F7" s="4"/>
      <c r="G7" s="4"/>
      <c r="H7" s="4"/>
      <c r="I7" s="4"/>
      <c r="J7" s="4"/>
      <c r="K7" s="4"/>
      <c r="L7" s="4"/>
      <c r="M7" s="4"/>
      <c r="N7" s="4"/>
      <c r="O7" s="4"/>
      <c r="P7" s="4"/>
      <c r="Q7" s="4"/>
      <c r="R7" s="4"/>
      <c r="S7" s="4"/>
      <c r="T7" s="4"/>
      <c r="U7" s="4"/>
      <c r="V7" s="4"/>
    </row>
    <row r="8" spans="2:22">
      <c r="B8" s="10">
        <v>36951</v>
      </c>
      <c r="C8" s="128">
        <v>883.46115592883189</v>
      </c>
      <c r="D8" s="128">
        <v>883.211915407677</v>
      </c>
      <c r="E8" s="128">
        <v>883.211915407677</v>
      </c>
      <c r="F8" s="4"/>
      <c r="G8" s="4"/>
      <c r="H8" s="4"/>
      <c r="I8" s="4"/>
      <c r="J8" s="4"/>
      <c r="K8" s="4"/>
      <c r="L8" s="4"/>
      <c r="M8" s="4"/>
      <c r="N8" s="4"/>
      <c r="O8" s="4"/>
      <c r="P8" s="4"/>
      <c r="Q8" s="4"/>
      <c r="R8" s="4"/>
      <c r="S8" s="4"/>
      <c r="T8" s="4"/>
      <c r="U8" s="4"/>
      <c r="V8" s="4"/>
    </row>
    <row r="9" spans="2:22">
      <c r="B9" s="10">
        <v>37043</v>
      </c>
      <c r="C9" s="128">
        <v>887.42476148377341</v>
      </c>
      <c r="D9" s="128">
        <v>887.16603932025612</v>
      </c>
      <c r="E9" s="128">
        <v>887.20286983359972</v>
      </c>
      <c r="F9" s="4"/>
      <c r="G9" s="4"/>
      <c r="H9" s="4"/>
      <c r="I9" s="4"/>
      <c r="J9" s="4"/>
      <c r="K9" s="4"/>
      <c r="L9" s="4"/>
      <c r="M9" s="4"/>
      <c r="N9" s="4"/>
      <c r="O9" s="4"/>
      <c r="P9" s="4"/>
      <c r="Q9" s="4"/>
      <c r="R9" s="4"/>
      <c r="S9" s="4"/>
      <c r="T9" s="4"/>
      <c r="U9" s="4"/>
      <c r="V9" s="4"/>
    </row>
    <row r="10" spans="2:22">
      <c r="B10" s="10">
        <v>37135</v>
      </c>
      <c r="C10" s="128">
        <v>895.23114892990009</v>
      </c>
      <c r="D10" s="128">
        <v>895.01683154459795</v>
      </c>
      <c r="E10" s="128">
        <v>895.04040307313801</v>
      </c>
      <c r="F10" s="4"/>
      <c r="G10" s="4"/>
      <c r="H10" s="4"/>
      <c r="I10" s="4"/>
      <c r="J10" s="4"/>
      <c r="K10" s="4"/>
      <c r="L10" s="4"/>
      <c r="M10" s="4"/>
      <c r="N10" s="4"/>
      <c r="O10" s="4"/>
      <c r="P10" s="4"/>
      <c r="Q10" s="4"/>
      <c r="R10" s="4"/>
      <c r="S10" s="4"/>
      <c r="T10" s="4"/>
      <c r="U10" s="4"/>
      <c r="V10" s="4"/>
    </row>
    <row r="11" spans="2:22">
      <c r="B11" s="10">
        <v>37226</v>
      </c>
      <c r="C11" s="128">
        <v>899.7296202158617</v>
      </c>
      <c r="D11" s="128">
        <v>899.5602436706763</v>
      </c>
      <c r="E11" s="128">
        <v>899.5602436706763</v>
      </c>
      <c r="F11" s="4"/>
      <c r="G11" s="4"/>
      <c r="H11" s="4"/>
      <c r="I11" s="4"/>
      <c r="J11" s="4"/>
      <c r="K11" s="4"/>
      <c r="L11" s="4"/>
      <c r="M11" s="4"/>
      <c r="N11" s="4"/>
      <c r="O11" s="4"/>
      <c r="P11" s="4"/>
      <c r="Q11" s="4"/>
      <c r="R11" s="4"/>
      <c r="S11" s="4"/>
      <c r="T11" s="4"/>
      <c r="U11" s="4"/>
      <c r="V11" s="4"/>
    </row>
    <row r="12" spans="2:22">
      <c r="B12" s="10">
        <v>37316</v>
      </c>
      <c r="C12" s="128">
        <v>890.49545069436772</v>
      </c>
      <c r="D12" s="128">
        <v>890.54266078360604</v>
      </c>
      <c r="E12" s="128">
        <v>890.57949129694975</v>
      </c>
      <c r="F12" s="4"/>
      <c r="G12" s="4"/>
      <c r="H12" s="4"/>
      <c r="I12" s="4"/>
      <c r="J12" s="4"/>
      <c r="K12" s="4"/>
      <c r="L12" s="4"/>
      <c r="M12" s="4"/>
      <c r="N12" s="4"/>
      <c r="O12" s="4"/>
      <c r="P12" s="4"/>
      <c r="Q12" s="4"/>
      <c r="R12" s="4"/>
      <c r="S12" s="4"/>
      <c r="T12" s="4"/>
      <c r="U12" s="4"/>
      <c r="V12" s="4"/>
    </row>
    <row r="13" spans="2:22">
      <c r="B13" s="10">
        <v>37408</v>
      </c>
      <c r="C13" s="128">
        <v>897.82296386341034</v>
      </c>
      <c r="D13" s="128">
        <v>897.76733428110526</v>
      </c>
      <c r="E13" s="128">
        <v>897.74818241416654</v>
      </c>
      <c r="F13" s="4"/>
      <c r="G13" s="4"/>
      <c r="H13" s="4"/>
      <c r="I13" s="4"/>
      <c r="J13" s="4"/>
      <c r="K13" s="4"/>
      <c r="L13" s="4"/>
      <c r="M13" s="4"/>
      <c r="N13" s="4"/>
      <c r="O13" s="4"/>
      <c r="P13" s="4"/>
      <c r="Q13" s="4"/>
      <c r="R13" s="4"/>
      <c r="S13" s="4"/>
      <c r="T13" s="4"/>
      <c r="U13" s="4"/>
      <c r="V13" s="4"/>
    </row>
    <row r="14" spans="2:22">
      <c r="B14" s="10">
        <v>37500</v>
      </c>
      <c r="C14" s="128">
        <v>906.45743544406378</v>
      </c>
      <c r="D14" s="128">
        <v>906.44313000434602</v>
      </c>
      <c r="E14" s="128">
        <v>906.46522831235234</v>
      </c>
      <c r="F14" s="4"/>
      <c r="G14" s="4"/>
      <c r="H14" s="4"/>
      <c r="I14" s="4"/>
      <c r="J14" s="4"/>
      <c r="K14" s="4"/>
      <c r="L14" s="4"/>
      <c r="M14" s="4"/>
      <c r="N14" s="4"/>
      <c r="O14" s="4"/>
      <c r="P14" s="4"/>
      <c r="Q14" s="4"/>
      <c r="R14" s="4"/>
      <c r="S14" s="4"/>
      <c r="T14" s="4"/>
      <c r="U14" s="4"/>
      <c r="V14" s="4"/>
    </row>
    <row r="15" spans="2:22">
      <c r="B15" s="10">
        <v>37591</v>
      </c>
      <c r="C15" s="128">
        <v>921.29959111504036</v>
      </c>
      <c r="D15" s="128">
        <v>921.06189736072542</v>
      </c>
      <c r="E15" s="128">
        <v>921.06189736072542</v>
      </c>
      <c r="F15" s="4"/>
      <c r="G15" s="4"/>
      <c r="H15" s="4"/>
      <c r="I15" s="4"/>
      <c r="J15" s="4"/>
      <c r="K15" s="4"/>
      <c r="L15" s="4"/>
      <c r="M15" s="4"/>
      <c r="N15" s="4"/>
      <c r="O15" s="4"/>
      <c r="P15" s="4"/>
      <c r="Q15" s="4"/>
      <c r="R15" s="4"/>
      <c r="S15" s="4"/>
      <c r="T15" s="4"/>
      <c r="U15" s="4"/>
      <c r="V15" s="4"/>
    </row>
    <row r="16" spans="2:22">
      <c r="B16" s="10">
        <v>37681</v>
      </c>
      <c r="C16" s="128">
        <v>913.0099090138873</v>
      </c>
      <c r="D16" s="128">
        <v>912.71757625757789</v>
      </c>
      <c r="E16" s="128">
        <v>912.70431727277423</v>
      </c>
      <c r="F16" s="4"/>
      <c r="G16" s="4"/>
      <c r="H16" s="4"/>
      <c r="I16" s="4"/>
      <c r="J16" s="4"/>
      <c r="K16" s="4"/>
      <c r="L16" s="4"/>
      <c r="M16" s="4"/>
      <c r="N16" s="4"/>
      <c r="O16" s="4"/>
      <c r="P16" s="4"/>
      <c r="Q16" s="4"/>
      <c r="R16" s="4"/>
      <c r="S16" s="4"/>
      <c r="T16" s="4"/>
      <c r="U16" s="4"/>
      <c r="V16" s="4"/>
    </row>
    <row r="17" spans="2:22">
      <c r="B17" s="10">
        <v>37773</v>
      </c>
      <c r="C17" s="128">
        <v>919.09824289976791</v>
      </c>
      <c r="D17" s="128">
        <v>918.9492991153312</v>
      </c>
      <c r="E17" s="128">
        <v>918.96255810013497</v>
      </c>
      <c r="F17" s="4"/>
      <c r="G17" s="4"/>
      <c r="H17" s="4"/>
      <c r="I17" s="4"/>
      <c r="J17" s="4"/>
      <c r="K17" s="4"/>
      <c r="L17" s="4"/>
      <c r="M17" s="4"/>
      <c r="N17" s="4"/>
      <c r="O17" s="4"/>
      <c r="P17" s="4"/>
      <c r="Q17" s="4"/>
      <c r="R17" s="4"/>
      <c r="S17" s="4"/>
      <c r="T17" s="4"/>
      <c r="U17" s="4"/>
      <c r="V17" s="4"/>
    </row>
    <row r="18" spans="2:22">
      <c r="B18" s="10">
        <v>37865</v>
      </c>
      <c r="C18" s="128">
        <v>924.71212288650668</v>
      </c>
      <c r="D18" s="128">
        <v>924.45472424994671</v>
      </c>
      <c r="E18" s="128">
        <v>924.4768225579528</v>
      </c>
      <c r="F18" s="4"/>
      <c r="G18" s="4"/>
      <c r="H18" s="4"/>
      <c r="I18" s="4"/>
      <c r="J18" s="4"/>
      <c r="K18" s="4"/>
      <c r="L18" s="4"/>
      <c r="M18" s="4"/>
      <c r="N18" s="4"/>
      <c r="O18" s="4"/>
      <c r="P18" s="4"/>
      <c r="Q18" s="4"/>
      <c r="R18" s="4"/>
      <c r="S18" s="4"/>
      <c r="T18" s="4"/>
      <c r="U18" s="4"/>
      <c r="V18" s="4"/>
    </row>
    <row r="19" spans="2:22">
      <c r="B19" s="10">
        <v>37956</v>
      </c>
      <c r="C19" s="128">
        <v>931.15408700777243</v>
      </c>
      <c r="D19" s="128">
        <v>931.0680112259405</v>
      </c>
      <c r="E19" s="128">
        <v>931.0680112259405</v>
      </c>
      <c r="F19" s="4"/>
      <c r="G19" s="4"/>
      <c r="H19" s="4"/>
      <c r="I19" s="4"/>
      <c r="J19" s="4"/>
      <c r="K19" s="4"/>
      <c r="L19" s="4"/>
      <c r="M19" s="4"/>
      <c r="N19" s="4"/>
      <c r="O19" s="4"/>
      <c r="P19" s="4"/>
      <c r="Q19" s="4"/>
      <c r="R19" s="4"/>
      <c r="S19" s="4"/>
      <c r="T19" s="4"/>
      <c r="U19" s="4"/>
      <c r="V19" s="4"/>
    </row>
    <row r="20" spans="2:22">
      <c r="B20" s="10">
        <v>38047</v>
      </c>
      <c r="C20" s="128">
        <v>927.65020075883149</v>
      </c>
      <c r="D20" s="128">
        <v>927.54259448868208</v>
      </c>
      <c r="E20" s="128">
        <v>927.54996059135078</v>
      </c>
      <c r="F20" s="4"/>
      <c r="G20" s="4"/>
      <c r="H20" s="4"/>
      <c r="I20" s="4"/>
      <c r="J20" s="4"/>
      <c r="K20" s="4"/>
      <c r="L20" s="4"/>
      <c r="M20" s="4"/>
      <c r="N20" s="4"/>
      <c r="O20" s="4"/>
      <c r="P20" s="4"/>
      <c r="Q20" s="4"/>
      <c r="R20" s="4"/>
      <c r="S20" s="4"/>
      <c r="T20" s="4"/>
      <c r="U20" s="4"/>
      <c r="V20" s="4"/>
    </row>
    <row r="21" spans="2:22">
      <c r="B21" s="10">
        <v>38139</v>
      </c>
      <c r="C21" s="128">
        <v>925.28529855969339</v>
      </c>
      <c r="D21" s="128">
        <v>925.11472704906578</v>
      </c>
      <c r="E21" s="128">
        <v>925.14861112134179</v>
      </c>
      <c r="F21" s="4"/>
      <c r="G21" s="4"/>
      <c r="H21" s="4"/>
      <c r="I21" s="4"/>
      <c r="J21" s="4"/>
      <c r="K21" s="4"/>
      <c r="L21" s="4"/>
      <c r="M21" s="4"/>
      <c r="N21" s="4"/>
      <c r="O21" s="4"/>
      <c r="P21" s="4"/>
      <c r="Q21" s="4"/>
      <c r="R21" s="4"/>
      <c r="S21" s="4"/>
      <c r="T21" s="4"/>
      <c r="U21" s="4"/>
      <c r="V21" s="4"/>
    </row>
    <row r="22" spans="2:22">
      <c r="B22" s="10">
        <v>38231</v>
      </c>
      <c r="C22" s="128">
        <v>932.03668913692104</v>
      </c>
      <c r="D22" s="128">
        <v>931.84439844722567</v>
      </c>
      <c r="E22" s="128">
        <v>931.86502353469803</v>
      </c>
      <c r="F22" s="4"/>
      <c r="G22" s="4"/>
      <c r="H22" s="4"/>
      <c r="I22" s="4"/>
      <c r="J22" s="4"/>
      <c r="K22" s="4"/>
      <c r="L22" s="4"/>
      <c r="M22" s="4"/>
      <c r="N22" s="4"/>
      <c r="O22" s="4"/>
      <c r="P22" s="4"/>
      <c r="Q22" s="4"/>
      <c r="R22" s="4"/>
      <c r="S22" s="4"/>
      <c r="T22" s="4"/>
      <c r="U22" s="4"/>
      <c r="V22" s="4"/>
    </row>
    <row r="23" spans="2:22">
      <c r="B23" s="10">
        <v>38322</v>
      </c>
      <c r="C23" s="128">
        <v>919.7819280215125</v>
      </c>
      <c r="D23" s="128">
        <v>919.63287344299022</v>
      </c>
      <c r="E23" s="128">
        <v>919.63287344299022</v>
      </c>
      <c r="F23" s="4"/>
      <c r="G23" s="4"/>
      <c r="H23" s="4"/>
      <c r="I23" s="4"/>
      <c r="J23" s="4"/>
      <c r="K23" s="4"/>
      <c r="L23" s="4"/>
      <c r="M23" s="4"/>
      <c r="N23" s="4"/>
      <c r="O23" s="4"/>
      <c r="P23" s="4"/>
      <c r="Q23" s="4"/>
      <c r="R23" s="4"/>
      <c r="S23" s="4"/>
      <c r="T23" s="4"/>
      <c r="U23" s="4"/>
      <c r="V23" s="4"/>
    </row>
    <row r="24" spans="2:22">
      <c r="B24" s="10">
        <v>38412</v>
      </c>
      <c r="C24" s="128">
        <v>933.17862010535237</v>
      </c>
      <c r="D24" s="128">
        <v>933.04801962329748</v>
      </c>
      <c r="E24" s="128">
        <v>933.08632335717493</v>
      </c>
      <c r="F24" s="4"/>
      <c r="G24" s="4"/>
      <c r="H24" s="4"/>
      <c r="I24" s="4"/>
      <c r="J24" s="4"/>
      <c r="K24" s="4"/>
      <c r="L24" s="4"/>
      <c r="M24" s="4"/>
      <c r="N24" s="4"/>
      <c r="O24" s="4"/>
      <c r="P24" s="4"/>
      <c r="Q24" s="4"/>
      <c r="R24" s="4"/>
      <c r="S24" s="4"/>
      <c r="T24" s="4"/>
      <c r="U24" s="4"/>
      <c r="V24" s="4"/>
    </row>
    <row r="25" spans="2:22">
      <c r="B25" s="10">
        <v>38504</v>
      </c>
      <c r="C25" s="128">
        <v>949.99079087928669</v>
      </c>
      <c r="D25" s="128">
        <v>949.96059135072232</v>
      </c>
      <c r="E25" s="128">
        <v>949.94143948378348</v>
      </c>
      <c r="F25" s="4"/>
      <c r="G25" s="4"/>
      <c r="H25" s="4"/>
      <c r="I25" s="4"/>
      <c r="J25" s="4"/>
      <c r="K25" s="4"/>
      <c r="L25" s="4"/>
      <c r="M25" s="4"/>
      <c r="N25" s="4"/>
      <c r="O25" s="4"/>
      <c r="P25" s="4"/>
      <c r="Q25" s="4"/>
      <c r="R25" s="4"/>
      <c r="S25" s="4"/>
      <c r="T25" s="4"/>
      <c r="U25" s="4"/>
      <c r="V25" s="4"/>
    </row>
    <row r="26" spans="2:22">
      <c r="B26" s="10">
        <v>38596</v>
      </c>
      <c r="C26" s="128">
        <v>929.36972777839162</v>
      </c>
      <c r="D26" s="128">
        <v>929.19849436861455</v>
      </c>
      <c r="E26" s="128">
        <v>929.19849436861455</v>
      </c>
      <c r="F26" s="4"/>
      <c r="G26" s="4"/>
      <c r="H26" s="4"/>
      <c r="I26" s="4"/>
      <c r="J26" s="4"/>
      <c r="K26" s="4"/>
      <c r="L26" s="4"/>
      <c r="M26" s="4"/>
      <c r="N26" s="4"/>
      <c r="O26" s="4"/>
      <c r="P26" s="4"/>
      <c r="Q26" s="4"/>
      <c r="R26" s="4"/>
      <c r="S26" s="4"/>
      <c r="T26" s="4"/>
      <c r="U26" s="4"/>
      <c r="V26" s="4"/>
    </row>
    <row r="27" spans="2:22">
      <c r="B27" s="10">
        <v>38687</v>
      </c>
      <c r="C27" s="128">
        <v>943.07879323682164</v>
      </c>
      <c r="D27" s="128">
        <v>942.92596330207641</v>
      </c>
      <c r="E27" s="128">
        <v>942.92596330207641</v>
      </c>
      <c r="F27" s="4"/>
      <c r="G27" s="4"/>
      <c r="H27" s="4"/>
      <c r="I27" s="4"/>
      <c r="J27" s="4"/>
      <c r="K27" s="4"/>
      <c r="L27" s="4"/>
      <c r="M27" s="4"/>
      <c r="N27" s="4"/>
      <c r="O27" s="4"/>
      <c r="P27" s="4"/>
      <c r="Q27" s="4"/>
      <c r="R27" s="4"/>
      <c r="S27" s="4"/>
      <c r="T27" s="4"/>
      <c r="U27" s="4"/>
      <c r="V27" s="4"/>
    </row>
    <row r="28" spans="2:22">
      <c r="B28" s="10">
        <v>38777</v>
      </c>
      <c r="C28" s="128">
        <v>956.12038162596241</v>
      </c>
      <c r="D28" s="128">
        <v>955.88441111692214</v>
      </c>
      <c r="E28" s="128">
        <v>955.85789314731471</v>
      </c>
      <c r="F28" s="4"/>
      <c r="G28" s="4"/>
      <c r="H28" s="4"/>
      <c r="I28" s="4"/>
      <c r="J28" s="4"/>
      <c r="K28" s="4"/>
      <c r="L28" s="4"/>
      <c r="M28" s="4"/>
      <c r="N28" s="4"/>
      <c r="O28" s="4"/>
      <c r="P28" s="4"/>
      <c r="Q28" s="4"/>
      <c r="R28" s="4"/>
      <c r="S28" s="4"/>
      <c r="T28" s="4"/>
      <c r="U28" s="4"/>
      <c r="V28" s="4"/>
    </row>
    <row r="29" spans="2:22">
      <c r="B29" s="10">
        <v>38869</v>
      </c>
      <c r="C29" s="128">
        <v>944.5743544406381</v>
      </c>
      <c r="D29" s="128">
        <v>944.28132619312441</v>
      </c>
      <c r="E29" s="128">
        <v>944.31373704486691</v>
      </c>
      <c r="F29" s="4"/>
      <c r="G29" s="4"/>
      <c r="H29" s="4"/>
      <c r="I29" s="4"/>
      <c r="J29" s="4"/>
      <c r="K29" s="4"/>
      <c r="L29" s="4"/>
      <c r="M29" s="4"/>
      <c r="N29" s="4"/>
      <c r="O29" s="4"/>
      <c r="P29" s="4"/>
      <c r="Q29" s="4"/>
      <c r="R29" s="4"/>
      <c r="S29" s="4"/>
      <c r="T29" s="4"/>
      <c r="U29" s="4"/>
      <c r="V29" s="4"/>
    </row>
    <row r="30" spans="2:22">
      <c r="B30" s="10">
        <v>38961</v>
      </c>
      <c r="C30" s="128">
        <v>950.31937230633218</v>
      </c>
      <c r="D30" s="128">
        <v>950.24492291373565</v>
      </c>
      <c r="E30" s="128">
        <v>950.25818189853931</v>
      </c>
      <c r="F30" s="4"/>
      <c r="G30" s="4"/>
      <c r="H30" s="4"/>
      <c r="I30" s="4"/>
      <c r="J30" s="4"/>
      <c r="K30" s="4"/>
      <c r="L30" s="4"/>
      <c r="M30" s="4"/>
      <c r="N30" s="4"/>
      <c r="O30" s="4"/>
      <c r="P30" s="4"/>
      <c r="Q30" s="4"/>
      <c r="R30" s="4"/>
      <c r="S30" s="4"/>
      <c r="T30" s="4"/>
      <c r="U30" s="4"/>
      <c r="V30" s="4"/>
    </row>
    <row r="31" spans="2:22">
      <c r="B31" s="10">
        <v>39052</v>
      </c>
      <c r="C31" s="128">
        <v>954.62482042214606</v>
      </c>
      <c r="D31" s="128">
        <v>954.53052144640787</v>
      </c>
      <c r="E31" s="128">
        <v>954.53052144640787</v>
      </c>
      <c r="F31" s="4"/>
      <c r="G31" s="4"/>
      <c r="H31" s="4"/>
      <c r="I31" s="4"/>
      <c r="J31" s="4"/>
      <c r="K31" s="4"/>
      <c r="L31" s="4"/>
      <c r="M31" s="4"/>
      <c r="N31" s="4"/>
      <c r="O31" s="4"/>
      <c r="P31" s="4"/>
      <c r="Q31" s="4"/>
      <c r="R31" s="4"/>
      <c r="S31" s="4"/>
      <c r="T31" s="4"/>
      <c r="U31" s="4"/>
      <c r="V31" s="4"/>
    </row>
    <row r="32" spans="2:22">
      <c r="B32" s="10">
        <v>39142</v>
      </c>
      <c r="C32" s="128">
        <v>973.65454746380817</v>
      </c>
      <c r="D32" s="128">
        <v>973.51591446481575</v>
      </c>
      <c r="E32" s="128">
        <v>973.48939649520833</v>
      </c>
      <c r="F32" s="4"/>
      <c r="G32" s="4"/>
      <c r="H32" s="4"/>
      <c r="I32" s="4"/>
      <c r="J32" s="4"/>
      <c r="K32" s="4"/>
      <c r="L32" s="4"/>
      <c r="M32" s="4"/>
      <c r="N32" s="4"/>
      <c r="O32" s="4"/>
      <c r="P32" s="4"/>
      <c r="Q32" s="4"/>
      <c r="R32" s="4"/>
      <c r="S32" s="4"/>
      <c r="T32" s="4"/>
      <c r="U32" s="4"/>
      <c r="V32" s="4"/>
    </row>
    <row r="33" spans="2:22">
      <c r="B33" s="10">
        <v>39234</v>
      </c>
      <c r="C33" s="128">
        <v>973.57350720153238</v>
      </c>
      <c r="D33" s="128">
        <v>973.33618155969862</v>
      </c>
      <c r="E33" s="128">
        <v>973.38332461677862</v>
      </c>
      <c r="F33" s="4"/>
      <c r="G33" s="4"/>
      <c r="H33" s="4"/>
      <c r="I33" s="4"/>
      <c r="J33" s="4"/>
      <c r="K33" s="4"/>
      <c r="L33" s="4"/>
      <c r="M33" s="4"/>
      <c r="N33" s="4"/>
      <c r="O33" s="4"/>
      <c r="P33" s="4"/>
      <c r="Q33" s="4"/>
      <c r="R33" s="4"/>
      <c r="S33" s="4"/>
      <c r="T33" s="4"/>
      <c r="U33" s="4"/>
      <c r="V33" s="4"/>
    </row>
    <row r="34" spans="2:22">
      <c r="B34" s="10">
        <v>39326</v>
      </c>
      <c r="C34" s="128">
        <v>984.2413526356504</v>
      </c>
      <c r="D34" s="128">
        <v>983.90211922773778</v>
      </c>
      <c r="E34" s="128">
        <v>983.92274431521037</v>
      </c>
      <c r="F34" s="4"/>
      <c r="G34" s="4"/>
      <c r="H34" s="4"/>
      <c r="I34" s="4"/>
      <c r="J34" s="4"/>
      <c r="K34" s="4"/>
      <c r="L34" s="4"/>
      <c r="M34" s="4"/>
      <c r="N34" s="4"/>
      <c r="O34" s="4"/>
      <c r="P34" s="4"/>
      <c r="Q34" s="4"/>
      <c r="R34" s="4"/>
      <c r="S34" s="4"/>
      <c r="T34" s="4"/>
      <c r="U34" s="4"/>
      <c r="V34" s="4"/>
    </row>
    <row r="35" spans="2:22">
      <c r="B35" s="10">
        <v>39417</v>
      </c>
      <c r="C35" s="128">
        <v>981.47861642170392</v>
      </c>
      <c r="D35" s="128">
        <v>981.39911754090031</v>
      </c>
      <c r="E35" s="128">
        <v>981.40501042303526</v>
      </c>
      <c r="F35" s="4"/>
      <c r="G35" s="4"/>
      <c r="H35" s="4"/>
      <c r="I35" s="4"/>
      <c r="J35" s="4"/>
      <c r="K35" s="4"/>
      <c r="L35" s="4"/>
      <c r="M35" s="4"/>
      <c r="N35" s="4"/>
      <c r="O35" s="4"/>
      <c r="P35" s="4"/>
      <c r="Q35" s="4"/>
      <c r="R35" s="4"/>
      <c r="S35" s="4"/>
      <c r="T35" s="4"/>
      <c r="U35" s="4"/>
      <c r="V35" s="4"/>
    </row>
    <row r="36" spans="2:22">
      <c r="B36" s="10">
        <v>39508</v>
      </c>
      <c r="C36" s="128">
        <v>978.97520904704027</v>
      </c>
      <c r="D36" s="128">
        <v>978.99482162982383</v>
      </c>
      <c r="E36" s="128">
        <v>979.05522367170761</v>
      </c>
      <c r="F36" s="4"/>
      <c r="G36" s="4"/>
      <c r="H36" s="4"/>
      <c r="I36" s="4"/>
      <c r="J36" s="4"/>
      <c r="K36" s="4"/>
      <c r="L36" s="4"/>
      <c r="M36" s="4"/>
      <c r="N36" s="4"/>
      <c r="O36" s="4"/>
      <c r="P36" s="4"/>
      <c r="Q36" s="4"/>
      <c r="R36" s="4"/>
      <c r="S36" s="4"/>
      <c r="T36" s="4"/>
      <c r="U36" s="4"/>
      <c r="V36" s="4"/>
    </row>
    <row r="37" spans="2:22">
      <c r="B37" s="10">
        <v>39600</v>
      </c>
      <c r="C37" s="128">
        <v>983.10089512653326</v>
      </c>
      <c r="D37" s="128">
        <v>983.14341065285771</v>
      </c>
      <c r="E37" s="128">
        <v>983.10216047791278</v>
      </c>
      <c r="F37" s="4"/>
      <c r="G37" s="4"/>
      <c r="H37" s="4"/>
      <c r="I37" s="4"/>
      <c r="J37" s="4"/>
      <c r="K37" s="4"/>
      <c r="L37" s="4"/>
      <c r="M37" s="4"/>
      <c r="N37" s="4"/>
      <c r="O37" s="4"/>
      <c r="P37" s="4"/>
      <c r="Q37" s="4"/>
      <c r="R37" s="4"/>
      <c r="S37" s="4"/>
      <c r="T37" s="4"/>
      <c r="U37" s="4"/>
      <c r="V37" s="4"/>
    </row>
    <row r="38" spans="2:22">
      <c r="B38" s="10">
        <v>39692</v>
      </c>
      <c r="C38" s="128">
        <v>975.16926363870778</v>
      </c>
      <c r="D38" s="128">
        <v>975.11141230286466</v>
      </c>
      <c r="E38" s="128">
        <v>975.12467128766855</v>
      </c>
      <c r="F38" s="4"/>
      <c r="G38" s="4"/>
      <c r="H38" s="4"/>
      <c r="I38" s="4"/>
      <c r="J38" s="4"/>
      <c r="K38" s="4"/>
      <c r="L38" s="4"/>
      <c r="M38" s="4"/>
      <c r="N38" s="4"/>
      <c r="O38" s="4"/>
      <c r="P38" s="4"/>
      <c r="Q38" s="4"/>
      <c r="R38" s="4"/>
      <c r="S38" s="4"/>
      <c r="T38" s="4"/>
      <c r="U38" s="4"/>
      <c r="V38" s="4"/>
    </row>
    <row r="39" spans="2:22">
      <c r="B39" s="10">
        <v>39783</v>
      </c>
      <c r="C39" s="128">
        <v>973.94481894868682</v>
      </c>
      <c r="D39" s="128">
        <v>973.66765617979195</v>
      </c>
      <c r="E39" s="128">
        <v>973.68680804673056</v>
      </c>
      <c r="F39" s="4"/>
      <c r="G39" s="4"/>
      <c r="H39" s="4"/>
      <c r="I39" s="4"/>
      <c r="J39" s="4"/>
      <c r="K39" s="4"/>
      <c r="L39" s="4"/>
      <c r="M39" s="4"/>
      <c r="N39" s="4"/>
      <c r="O39" s="4"/>
      <c r="P39" s="4"/>
      <c r="Q39" s="4"/>
      <c r="R39" s="4"/>
      <c r="S39" s="4"/>
      <c r="T39" s="4"/>
      <c r="U39" s="4"/>
      <c r="V39" s="4"/>
    </row>
    <row r="40" spans="2:22">
      <c r="B40" s="10">
        <v>39873</v>
      </c>
      <c r="C40" s="128">
        <v>976.94036173426161</v>
      </c>
      <c r="D40" s="128">
        <v>976.56548096967379</v>
      </c>
      <c r="E40" s="128">
        <v>976.57137385180874</v>
      </c>
      <c r="F40" s="4"/>
      <c r="G40" s="4"/>
      <c r="H40" s="4"/>
      <c r="I40" s="4"/>
      <c r="J40" s="4"/>
      <c r="K40" s="4"/>
      <c r="L40" s="4"/>
      <c r="M40" s="4"/>
      <c r="N40" s="4"/>
      <c r="O40" s="4"/>
      <c r="P40" s="4"/>
      <c r="Q40" s="4"/>
      <c r="R40" s="4"/>
      <c r="S40" s="4"/>
      <c r="T40" s="4"/>
      <c r="U40" s="4"/>
      <c r="V40" s="4"/>
    </row>
    <row r="41" spans="2:22">
      <c r="B41" s="10">
        <v>39965</v>
      </c>
      <c r="C41" s="128">
        <v>983.80078830073296</v>
      </c>
      <c r="D41" s="128">
        <v>983.49845680149087</v>
      </c>
      <c r="E41" s="128">
        <v>983.51171578629476</v>
      </c>
      <c r="F41" s="4"/>
      <c r="G41" s="4"/>
      <c r="H41" s="4"/>
      <c r="I41" s="4"/>
      <c r="J41" s="4"/>
      <c r="K41" s="4"/>
      <c r="L41" s="4"/>
      <c r="M41" s="4"/>
      <c r="N41" s="4"/>
      <c r="O41" s="4"/>
      <c r="P41" s="4"/>
      <c r="Q41" s="4"/>
      <c r="R41" s="4"/>
      <c r="S41" s="4"/>
      <c r="T41" s="4"/>
      <c r="U41" s="4"/>
      <c r="V41" s="4"/>
    </row>
    <row r="42" spans="2:22">
      <c r="B42" s="10">
        <v>40057</v>
      </c>
      <c r="C42" s="128">
        <v>1000.9665893100525</v>
      </c>
      <c r="D42" s="128">
        <v>1000.7204048410027</v>
      </c>
      <c r="E42" s="128">
        <v>1000.7204048410027</v>
      </c>
      <c r="F42" s="4"/>
      <c r="G42" s="4"/>
      <c r="H42" s="4"/>
      <c r="I42" s="4"/>
      <c r="J42" s="4"/>
      <c r="K42" s="4"/>
      <c r="L42" s="4"/>
      <c r="M42" s="4"/>
      <c r="N42" s="4"/>
      <c r="O42" s="4"/>
      <c r="P42" s="4"/>
      <c r="Q42" s="4"/>
      <c r="R42" s="4"/>
      <c r="S42" s="4"/>
      <c r="T42" s="4"/>
      <c r="U42" s="4"/>
      <c r="V42" s="4"/>
    </row>
    <row r="43" spans="2:22">
      <c r="B43" s="10">
        <v>40148</v>
      </c>
      <c r="C43" s="128">
        <v>1015.9339890227282</v>
      </c>
      <c r="D43" s="128">
        <v>1015.8312278556539</v>
      </c>
      <c r="E43" s="128">
        <v>1015.8312278556539</v>
      </c>
      <c r="F43" s="4"/>
      <c r="G43" s="4"/>
      <c r="H43" s="4"/>
      <c r="I43" s="4"/>
      <c r="J43" s="4"/>
      <c r="K43" s="4"/>
      <c r="L43" s="4"/>
      <c r="M43" s="4"/>
      <c r="N43" s="4"/>
      <c r="O43" s="4"/>
      <c r="P43" s="4"/>
      <c r="Q43" s="4"/>
      <c r="R43" s="4"/>
      <c r="S43" s="4"/>
      <c r="T43" s="4"/>
      <c r="U43" s="4"/>
      <c r="V43" s="4"/>
    </row>
    <row r="44" spans="2:22">
      <c r="B44" s="10">
        <v>40238</v>
      </c>
      <c r="C44" s="128">
        <v>1000</v>
      </c>
      <c r="D44" s="128">
        <v>1000</v>
      </c>
      <c r="E44" s="128">
        <v>1000</v>
      </c>
      <c r="F44" s="4"/>
      <c r="G44" s="4"/>
      <c r="H44" s="4"/>
      <c r="I44" s="4"/>
      <c r="J44" s="4"/>
      <c r="K44" s="4"/>
      <c r="L44" s="4"/>
      <c r="M44" s="4"/>
      <c r="N44" s="4"/>
      <c r="O44" s="4"/>
      <c r="P44" s="4"/>
      <c r="Q44" s="4"/>
      <c r="R44" s="4"/>
      <c r="S44" s="4"/>
      <c r="T44" s="4"/>
      <c r="U44" s="4"/>
      <c r="V44" s="4"/>
    </row>
    <row r="45" spans="2:22">
      <c r="B45" s="10">
        <v>40330</v>
      </c>
      <c r="C45" s="128">
        <v>1007.728294102479</v>
      </c>
      <c r="D45" s="128">
        <v>1007.9936946161157</v>
      </c>
      <c r="E45" s="128">
        <v>1007.9936946161157</v>
      </c>
      <c r="F45" s="4"/>
      <c r="G45" s="4"/>
      <c r="H45" s="4"/>
      <c r="I45" s="4"/>
      <c r="J45" s="4"/>
      <c r="K45" s="4"/>
      <c r="L45" s="4"/>
      <c r="M45" s="4"/>
      <c r="N45" s="4"/>
      <c r="O45" s="4"/>
      <c r="P45" s="4"/>
      <c r="Q45" s="4"/>
      <c r="R45" s="4"/>
      <c r="S45" s="4"/>
      <c r="T45" s="4"/>
      <c r="U45" s="4"/>
      <c r="V45" s="4"/>
    </row>
    <row r="46" spans="2:22">
      <c r="B46" s="10">
        <v>40422</v>
      </c>
      <c r="C46" s="128">
        <v>996.68766346189261</v>
      </c>
      <c r="D46" s="128">
        <v>997.09333588691561</v>
      </c>
      <c r="E46" s="128">
        <v>997.09333588691561</v>
      </c>
      <c r="F46" s="4"/>
      <c r="G46" s="4"/>
      <c r="H46" s="4"/>
      <c r="I46" s="4"/>
      <c r="J46" s="4"/>
      <c r="K46" s="4"/>
      <c r="L46" s="4"/>
      <c r="M46" s="4"/>
      <c r="N46" s="4"/>
      <c r="O46" s="4"/>
      <c r="P46" s="4"/>
      <c r="Q46" s="4"/>
      <c r="R46" s="4"/>
      <c r="S46" s="4"/>
      <c r="T46" s="4"/>
      <c r="U46" s="4"/>
      <c r="V46" s="4"/>
    </row>
    <row r="47" spans="2:22">
      <c r="B47" s="10">
        <v>40513</v>
      </c>
      <c r="C47" s="128">
        <v>984.1146351346373</v>
      </c>
      <c r="D47" s="128">
        <v>984.53707727778317</v>
      </c>
      <c r="E47" s="128">
        <v>984.53707727778317</v>
      </c>
      <c r="F47" s="4"/>
      <c r="G47" s="4"/>
      <c r="H47" s="4"/>
      <c r="I47" s="4"/>
      <c r="J47" s="4"/>
      <c r="K47" s="4"/>
      <c r="L47" s="4"/>
      <c r="M47" s="4"/>
      <c r="N47" s="4"/>
      <c r="O47" s="4"/>
      <c r="P47" s="4"/>
      <c r="Q47" s="4"/>
      <c r="R47" s="4"/>
      <c r="S47" s="4"/>
      <c r="T47" s="4"/>
      <c r="U47" s="4"/>
      <c r="V47" s="4"/>
    </row>
    <row r="48" spans="2:22">
      <c r="B48" s="10">
        <v>40603</v>
      </c>
      <c r="C48" s="128">
        <v>1019.3155781485983</v>
      </c>
      <c r="D48" s="128">
        <v>1019.9326738216076</v>
      </c>
      <c r="E48" s="128">
        <v>1019.8987897493316</v>
      </c>
      <c r="F48" s="4"/>
      <c r="G48" s="4"/>
      <c r="H48" s="4"/>
      <c r="I48" s="4"/>
      <c r="J48" s="4"/>
      <c r="K48" s="4"/>
      <c r="L48" s="4"/>
      <c r="M48" s="4"/>
      <c r="N48" s="4"/>
      <c r="O48" s="4"/>
      <c r="P48" s="4"/>
      <c r="Q48" s="4"/>
      <c r="R48" s="4"/>
      <c r="S48" s="4"/>
      <c r="T48" s="4"/>
      <c r="U48" s="4"/>
      <c r="V48" s="4"/>
    </row>
    <row r="49" spans="2:22">
      <c r="B49" s="10">
        <v>40695</v>
      </c>
      <c r="C49" s="128">
        <v>995.299664788006</v>
      </c>
      <c r="D49" s="128">
        <v>995.87940216710751</v>
      </c>
      <c r="E49" s="128">
        <v>995.8720360644387</v>
      </c>
      <c r="F49" s="4"/>
      <c r="G49" s="4"/>
      <c r="H49" s="4"/>
      <c r="I49" s="4"/>
      <c r="J49" s="4"/>
      <c r="K49" s="4"/>
      <c r="L49" s="4"/>
      <c r="M49" s="4"/>
      <c r="N49" s="4"/>
      <c r="O49" s="4"/>
      <c r="P49" s="4"/>
      <c r="Q49" s="4"/>
      <c r="R49" s="4"/>
      <c r="S49" s="4"/>
      <c r="T49" s="4"/>
      <c r="U49" s="4"/>
      <c r="V49" s="4"/>
    </row>
    <row r="50" spans="2:22">
      <c r="B50" s="10">
        <v>40787</v>
      </c>
      <c r="C50" s="128">
        <v>1002.7509485394335</v>
      </c>
      <c r="D50" s="128">
        <v>1003.0068431093792</v>
      </c>
      <c r="E50" s="128">
        <v>1002.9862180219067</v>
      </c>
      <c r="F50" s="4"/>
      <c r="G50" s="4"/>
      <c r="H50" s="4"/>
      <c r="I50" s="4"/>
      <c r="J50" s="4"/>
      <c r="K50" s="4"/>
      <c r="L50" s="4"/>
      <c r="M50" s="4"/>
      <c r="N50" s="4"/>
      <c r="O50" s="4"/>
      <c r="P50" s="4"/>
      <c r="Q50" s="4"/>
      <c r="R50" s="4"/>
      <c r="S50" s="4"/>
      <c r="T50" s="4"/>
      <c r="U50" s="4"/>
      <c r="V50" s="4"/>
    </row>
    <row r="51" spans="2:22">
      <c r="B51" s="10">
        <v>40878</v>
      </c>
      <c r="C51" s="128">
        <v>1014.9290897705085</v>
      </c>
      <c r="D51" s="128">
        <v>1015.0460013111664</v>
      </c>
      <c r="E51" s="128">
        <v>1015.0253762236938</v>
      </c>
      <c r="F51" s="4"/>
      <c r="G51" s="4"/>
      <c r="H51" s="4"/>
      <c r="I51" s="4"/>
      <c r="J51" s="4"/>
      <c r="K51" s="4"/>
      <c r="L51" s="4"/>
      <c r="M51" s="4"/>
      <c r="N51" s="4"/>
      <c r="O51" s="4"/>
      <c r="P51" s="4"/>
      <c r="Q51" s="4"/>
      <c r="R51" s="4"/>
      <c r="S51" s="4"/>
      <c r="T51" s="4"/>
      <c r="U51" s="4"/>
      <c r="V51" s="4"/>
    </row>
    <row r="52" spans="2:22">
      <c r="B52" s="10">
        <v>40969</v>
      </c>
      <c r="C52" s="128">
        <v>1036.9705676502008</v>
      </c>
      <c r="D52" s="128">
        <v>1036.9041743703824</v>
      </c>
      <c r="E52" s="128">
        <v>1036.8702902981063</v>
      </c>
      <c r="F52" s="4"/>
      <c r="G52" s="4"/>
      <c r="H52" s="4"/>
      <c r="I52" s="4"/>
      <c r="J52" s="4"/>
      <c r="K52" s="4"/>
      <c r="L52" s="4"/>
      <c r="M52" s="4"/>
      <c r="N52" s="4"/>
      <c r="O52" s="4"/>
      <c r="P52" s="4"/>
      <c r="Q52" s="4"/>
      <c r="R52" s="4"/>
      <c r="S52" s="4"/>
      <c r="T52" s="4"/>
      <c r="U52" s="4"/>
      <c r="V52" s="4"/>
    </row>
    <row r="53" spans="2:22">
      <c r="B53" s="10">
        <v>41061</v>
      </c>
      <c r="C53" s="128">
        <v>1030.3856779754667</v>
      </c>
      <c r="D53" s="128">
        <v>1030.2791016301185</v>
      </c>
      <c r="E53" s="128">
        <v>1030.2732087479835</v>
      </c>
      <c r="F53" s="4"/>
      <c r="G53" s="4"/>
      <c r="H53" s="4"/>
      <c r="I53" s="4"/>
      <c r="J53" s="4"/>
      <c r="K53" s="4"/>
      <c r="L53" s="4"/>
      <c r="M53" s="4"/>
      <c r="N53" s="4"/>
      <c r="O53" s="4"/>
      <c r="P53" s="4"/>
      <c r="Q53" s="4"/>
      <c r="R53" s="4"/>
      <c r="S53" s="4"/>
      <c r="T53" s="4"/>
      <c r="U53" s="4"/>
      <c r="V53" s="4"/>
    </row>
    <row r="54" spans="2:22">
      <c r="B54" s="10">
        <v>41153</v>
      </c>
      <c r="C54" s="128">
        <v>1037.5304821895606</v>
      </c>
      <c r="D54" s="128">
        <v>1037.8691338199872</v>
      </c>
      <c r="E54" s="128">
        <v>1037.8485087325146</v>
      </c>
      <c r="F54" s="4"/>
      <c r="G54" s="4"/>
      <c r="H54" s="4"/>
      <c r="I54" s="4"/>
      <c r="J54" s="4"/>
      <c r="K54" s="4"/>
      <c r="L54" s="4"/>
      <c r="M54" s="4"/>
      <c r="N54" s="4"/>
      <c r="O54" s="4"/>
      <c r="P54" s="4"/>
      <c r="Q54" s="4"/>
      <c r="R54" s="4"/>
      <c r="S54" s="4"/>
      <c r="T54" s="4"/>
      <c r="U54" s="4"/>
      <c r="V54" s="4"/>
    </row>
    <row r="55" spans="2:22">
      <c r="B55" s="10">
        <v>41244</v>
      </c>
      <c r="C55" s="128">
        <v>1037.0103510516815</v>
      </c>
      <c r="D55" s="128">
        <v>1037.4816768196115</v>
      </c>
      <c r="E55" s="128">
        <v>1037.4610517321389</v>
      </c>
      <c r="F55" s="4"/>
      <c r="G55" s="4"/>
      <c r="H55" s="4"/>
      <c r="I55" s="4"/>
      <c r="J55" s="4"/>
      <c r="K55" s="4"/>
      <c r="L55" s="4"/>
      <c r="M55" s="4"/>
      <c r="N55" s="4"/>
      <c r="O55" s="4"/>
      <c r="P55" s="4"/>
      <c r="Q55" s="4"/>
      <c r="R55" s="4"/>
      <c r="S55" s="4"/>
      <c r="T55" s="4"/>
      <c r="U55" s="4"/>
      <c r="V55" s="4"/>
    </row>
    <row r="56" spans="2:22">
      <c r="B56" s="10">
        <v>41334</v>
      </c>
      <c r="C56" s="128">
        <v>1022.8725089328469</v>
      </c>
      <c r="D56" s="128">
        <v>1023.4905014106085</v>
      </c>
      <c r="E56" s="128">
        <v>1023.4978675132776</v>
      </c>
      <c r="F56" s="4"/>
      <c r="G56" s="4"/>
      <c r="H56" s="4"/>
      <c r="I56" s="4"/>
      <c r="J56" s="4"/>
      <c r="K56" s="4"/>
      <c r="L56" s="4"/>
      <c r="M56" s="4"/>
      <c r="N56" s="4"/>
      <c r="O56" s="4"/>
      <c r="P56" s="4"/>
      <c r="Q56" s="4"/>
      <c r="R56" s="4"/>
      <c r="S56" s="4"/>
      <c r="T56" s="4"/>
      <c r="U56" s="4"/>
      <c r="V56" s="4"/>
    </row>
    <row r="57" spans="2:22">
      <c r="B57" s="10">
        <v>41426</v>
      </c>
      <c r="C57" s="128">
        <v>1041.731314694073</v>
      </c>
      <c r="D57" s="128">
        <v>1042.157678793727</v>
      </c>
      <c r="E57" s="128">
        <v>1042.1105357366471</v>
      </c>
      <c r="F57" s="4"/>
      <c r="G57" s="4"/>
      <c r="H57" s="4"/>
      <c r="I57" s="4"/>
      <c r="J57" s="4"/>
      <c r="K57" s="4"/>
      <c r="L57" s="4"/>
      <c r="M57" s="4"/>
      <c r="N57" s="4"/>
      <c r="O57" s="4"/>
      <c r="P57" s="4"/>
      <c r="Q57" s="4"/>
      <c r="R57" s="4"/>
      <c r="S57" s="4"/>
      <c r="T57" s="4"/>
      <c r="U57" s="4"/>
      <c r="V57" s="4"/>
    </row>
    <row r="58" spans="2:22">
      <c r="B58" s="10">
        <v>41518</v>
      </c>
      <c r="C58" s="128">
        <v>1032.8640365417909</v>
      </c>
      <c r="D58" s="128">
        <v>1032.9913006327483</v>
      </c>
      <c r="E58" s="128">
        <v>1032.970675545276</v>
      </c>
      <c r="F58" s="4"/>
      <c r="G58" s="4"/>
      <c r="H58" s="4"/>
      <c r="I58" s="4"/>
      <c r="J58" s="4"/>
      <c r="K58" s="4"/>
      <c r="L58" s="4"/>
      <c r="M58" s="4"/>
      <c r="N58" s="4"/>
      <c r="O58" s="4"/>
      <c r="P58" s="4"/>
      <c r="Q58" s="4"/>
      <c r="R58" s="4"/>
      <c r="S58" s="4"/>
      <c r="T58" s="4"/>
      <c r="U58" s="4"/>
      <c r="V58" s="4"/>
    </row>
    <row r="59" spans="2:22">
      <c r="B59" s="10">
        <v>41609</v>
      </c>
      <c r="C59" s="128">
        <v>1034.6115592883191</v>
      </c>
      <c r="D59" s="128">
        <v>1034.4645211664961</v>
      </c>
      <c r="E59" s="128">
        <v>1034.4438960790237</v>
      </c>
      <c r="F59" s="4"/>
      <c r="G59" s="4"/>
      <c r="H59" s="4"/>
      <c r="I59" s="4"/>
      <c r="J59" s="4"/>
      <c r="K59" s="4"/>
      <c r="L59" s="4"/>
      <c r="M59" s="4"/>
      <c r="N59" s="4"/>
      <c r="O59" s="4"/>
      <c r="P59" s="4"/>
      <c r="Q59" s="4"/>
      <c r="R59" s="4"/>
      <c r="S59" s="4"/>
      <c r="T59" s="4"/>
      <c r="U59" s="4"/>
      <c r="V59" s="4"/>
    </row>
    <row r="60" spans="2:22">
      <c r="B60" s="10">
        <v>41699</v>
      </c>
      <c r="C60" s="128">
        <v>1026.868530592699</v>
      </c>
      <c r="D60" s="128">
        <v>1026.6446665733629</v>
      </c>
      <c r="E60" s="128">
        <v>1026.5989967368166</v>
      </c>
      <c r="F60" s="4"/>
      <c r="G60" s="4"/>
      <c r="H60" s="4"/>
      <c r="I60" s="4"/>
      <c r="J60" s="4"/>
      <c r="K60" s="4"/>
      <c r="L60" s="4"/>
      <c r="M60" s="4"/>
      <c r="N60" s="4"/>
      <c r="O60" s="4"/>
      <c r="P60" s="4"/>
      <c r="Q60" s="4"/>
      <c r="R60" s="4"/>
      <c r="S60" s="4"/>
      <c r="T60" s="4"/>
      <c r="U60" s="4"/>
      <c r="V60" s="4"/>
    </row>
    <row r="61" spans="2:22">
      <c r="B61" s="10">
        <v>41791</v>
      </c>
      <c r="C61" s="128">
        <v>1023.1893026853795</v>
      </c>
      <c r="D61" s="128">
        <v>1023.1369284825093</v>
      </c>
      <c r="E61" s="128">
        <v>1023.1310356003742</v>
      </c>
      <c r="F61" s="4"/>
      <c r="G61" s="4"/>
      <c r="H61" s="4"/>
      <c r="I61" s="4"/>
      <c r="J61" s="4"/>
      <c r="K61" s="4"/>
      <c r="L61" s="4"/>
      <c r="M61" s="4"/>
      <c r="N61" s="4"/>
      <c r="O61" s="4"/>
      <c r="P61" s="4"/>
      <c r="Q61" s="4"/>
      <c r="R61" s="4"/>
      <c r="S61" s="4"/>
      <c r="T61" s="4"/>
      <c r="U61" s="4"/>
      <c r="V61" s="4"/>
    </row>
    <row r="62" spans="2:22">
      <c r="B62" s="10">
        <v>41883</v>
      </c>
      <c r="C62" s="128">
        <v>1033.2633440159134</v>
      </c>
      <c r="D62" s="128">
        <v>1033.3979095000627</v>
      </c>
      <c r="E62" s="128">
        <v>1033.4111684848663</v>
      </c>
      <c r="F62" s="4"/>
      <c r="G62" s="4"/>
      <c r="H62" s="4"/>
      <c r="I62" s="4"/>
      <c r="J62" s="4"/>
      <c r="K62" s="4"/>
      <c r="L62" s="4"/>
      <c r="M62" s="4"/>
      <c r="N62" s="4"/>
      <c r="O62" s="4"/>
      <c r="P62" s="4"/>
      <c r="Q62" s="4"/>
      <c r="R62" s="4"/>
      <c r="S62" s="4"/>
      <c r="T62" s="4"/>
      <c r="U62" s="4"/>
      <c r="V62" s="4"/>
    </row>
    <row r="63" spans="2:22">
      <c r="B63" s="10">
        <v>41974</v>
      </c>
      <c r="C63" s="128">
        <v>1043.4567355508898</v>
      </c>
      <c r="D63" s="128">
        <v>1043.9078647878196</v>
      </c>
      <c r="E63" s="128">
        <v>1043.8887129208806</v>
      </c>
      <c r="F63" s="4"/>
      <c r="G63" s="4"/>
      <c r="H63" s="4"/>
      <c r="I63" s="4"/>
      <c r="J63" s="4"/>
      <c r="K63" s="4"/>
      <c r="L63" s="4"/>
      <c r="M63" s="4"/>
      <c r="N63" s="4"/>
      <c r="O63" s="4"/>
      <c r="P63" s="4"/>
      <c r="Q63" s="4"/>
      <c r="R63" s="4"/>
      <c r="S63" s="4"/>
      <c r="T63" s="4"/>
      <c r="U63" s="4"/>
      <c r="V63" s="4"/>
    </row>
    <row r="64" spans="2:22">
      <c r="B64" s="10">
        <v>42064</v>
      </c>
      <c r="C64" s="128">
        <v>1031.6513795262827</v>
      </c>
      <c r="D64" s="128">
        <v>1032.3180388488256</v>
      </c>
      <c r="E64" s="128">
        <v>1032.2281723962669</v>
      </c>
      <c r="F64" s="4"/>
      <c r="G64" s="4"/>
      <c r="H64" s="4"/>
      <c r="I64" s="4"/>
      <c r="J64" s="4"/>
      <c r="K64" s="4"/>
      <c r="L64" s="4"/>
      <c r="M64" s="4"/>
      <c r="N64" s="4"/>
      <c r="O64" s="4"/>
      <c r="P64" s="4"/>
      <c r="Q64" s="4"/>
      <c r="R64" s="4"/>
      <c r="S64" s="4"/>
      <c r="T64" s="4"/>
      <c r="U64" s="4"/>
      <c r="V64" s="4"/>
    </row>
    <row r="65" spans="2:22">
      <c r="B65" s="10">
        <v>42156</v>
      </c>
      <c r="C65" s="128">
        <v>1047.3171989538439</v>
      </c>
      <c r="D65" s="128">
        <v>1048.1551595866142</v>
      </c>
      <c r="E65" s="128">
        <v>1048.1875704383567</v>
      </c>
      <c r="F65" s="4"/>
      <c r="G65" s="4"/>
      <c r="H65" s="4"/>
      <c r="I65" s="4"/>
      <c r="J65" s="4"/>
      <c r="K65" s="4"/>
      <c r="L65" s="4"/>
      <c r="M65" s="4"/>
      <c r="N65" s="4"/>
      <c r="O65" s="4"/>
      <c r="P65" s="4"/>
      <c r="Q65" s="4"/>
      <c r="R65" s="4"/>
      <c r="S65" s="4"/>
      <c r="T65" s="4"/>
      <c r="U65" s="4"/>
      <c r="V65" s="4"/>
    </row>
    <row r="66" spans="2:22">
      <c r="B66" s="10">
        <v>42248</v>
      </c>
      <c r="C66" s="128">
        <v>1053.3127049029358</v>
      </c>
      <c r="D66" s="128">
        <v>1053.9788003565193</v>
      </c>
      <c r="E66" s="128">
        <v>1054.0951847786855</v>
      </c>
      <c r="F66" s="4"/>
      <c r="G66" s="4"/>
      <c r="H66" s="4"/>
      <c r="I66" s="4"/>
      <c r="J66" s="4"/>
      <c r="K66" s="4"/>
      <c r="L66" s="4"/>
      <c r="M66" s="4"/>
      <c r="N66" s="4"/>
      <c r="O66" s="4"/>
      <c r="P66" s="4"/>
      <c r="Q66" s="4"/>
      <c r="R66" s="4"/>
      <c r="S66" s="4"/>
      <c r="T66" s="4"/>
      <c r="U66" s="4"/>
      <c r="V66" s="4"/>
    </row>
    <row r="67" spans="2:22">
      <c r="B67" s="10">
        <v>42339</v>
      </c>
      <c r="C67" s="128">
        <v>1048.4281872766787</v>
      </c>
      <c r="D67" s="128">
        <v>1048.8254749294697</v>
      </c>
      <c r="E67" s="128">
        <v>1048.8328410321383</v>
      </c>
      <c r="F67" s="4"/>
      <c r="G67" s="4"/>
      <c r="H67" s="4"/>
      <c r="I67" s="4"/>
      <c r="J67" s="4"/>
      <c r="K67" s="4"/>
      <c r="L67" s="4"/>
      <c r="M67" s="4"/>
      <c r="N67" s="4"/>
      <c r="O67" s="4"/>
      <c r="P67" s="4"/>
      <c r="Q67" s="4"/>
      <c r="R67" s="4"/>
      <c r="S67" s="4"/>
      <c r="T67" s="4"/>
      <c r="U67" s="4"/>
      <c r="V67" s="4"/>
    </row>
    <row r="68" spans="2:22">
      <c r="B68" s="10">
        <v>42430</v>
      </c>
      <c r="C68" s="128">
        <v>1044.9685048071608</v>
      </c>
      <c r="D68" s="128">
        <v>1045.0157266291976</v>
      </c>
      <c r="E68" s="128">
        <v>1044.7844310053995</v>
      </c>
      <c r="F68" s="4"/>
      <c r="G68" s="4"/>
      <c r="H68" s="4"/>
      <c r="I68" s="4"/>
      <c r="J68" s="4"/>
      <c r="K68" s="4"/>
      <c r="L68" s="4"/>
      <c r="M68" s="4"/>
      <c r="N68" s="4"/>
      <c r="O68" s="4"/>
      <c r="P68" s="4"/>
      <c r="Q68" s="4"/>
      <c r="R68" s="4"/>
      <c r="S68" s="4"/>
      <c r="T68" s="4"/>
      <c r="U68" s="4"/>
      <c r="V68" s="4"/>
    </row>
    <row r="69" spans="2:22">
      <c r="B69" s="10">
        <v>42522</v>
      </c>
      <c r="C69" s="128">
        <v>1027.4991711791356</v>
      </c>
      <c r="D69" s="128">
        <v>1027.6965460344586</v>
      </c>
      <c r="E69" s="128">
        <v>1027.6287778899064</v>
      </c>
      <c r="F69" s="4"/>
      <c r="G69" s="4"/>
      <c r="H69" s="4"/>
      <c r="I69" s="4"/>
      <c r="J69" s="4"/>
      <c r="K69" s="4"/>
      <c r="L69" s="4"/>
      <c r="M69" s="4"/>
      <c r="N69" s="4"/>
      <c r="O69" s="4"/>
      <c r="P69" s="4"/>
      <c r="Q69" s="4"/>
      <c r="R69" s="4"/>
      <c r="S69" s="4"/>
      <c r="T69" s="4"/>
      <c r="U69" s="4"/>
      <c r="V69" s="4"/>
    </row>
    <row r="70" spans="2:22">
      <c r="B70" s="10">
        <v>42614</v>
      </c>
      <c r="C70" s="128">
        <v>1027.5492687958154</v>
      </c>
      <c r="D70" s="128">
        <v>1027.3311873420892</v>
      </c>
      <c r="E70" s="128">
        <v>1027.6788673880537</v>
      </c>
      <c r="F70" s="4"/>
      <c r="G70" s="4"/>
      <c r="H70" s="4"/>
      <c r="I70" s="4"/>
      <c r="J70" s="4"/>
      <c r="K70" s="4"/>
      <c r="L70" s="4"/>
      <c r="M70" s="4"/>
      <c r="N70" s="4"/>
      <c r="O70" s="4"/>
      <c r="P70" s="4"/>
      <c r="Q70" s="4"/>
      <c r="R70" s="4"/>
      <c r="S70" s="4"/>
      <c r="T70" s="4"/>
      <c r="U70" s="4"/>
      <c r="V70" s="4"/>
    </row>
    <row r="71" spans="2:22">
      <c r="B71" s="10">
        <v>42705</v>
      </c>
      <c r="C71" s="128">
        <v>1013.7974730172763</v>
      </c>
      <c r="D71" s="128">
        <v>1013.792290636947</v>
      </c>
      <c r="E71" s="128">
        <v>1013.9911754090027</v>
      </c>
      <c r="F71" s="4"/>
      <c r="G71" s="4"/>
      <c r="H71" s="4"/>
      <c r="I71" s="4"/>
      <c r="J71" s="4"/>
      <c r="K71" s="4"/>
      <c r="L71" s="4"/>
      <c r="M71" s="4"/>
      <c r="N71" s="4"/>
      <c r="O71" s="4"/>
      <c r="P71" s="4"/>
      <c r="Q71" s="4"/>
      <c r="R71" s="4"/>
      <c r="S71" s="4"/>
      <c r="T71" s="4"/>
      <c r="U71" s="4"/>
      <c r="V71" s="4"/>
    </row>
    <row r="72" spans="2:22">
      <c r="B72" s="10">
        <v>42795</v>
      </c>
      <c r="C72" s="128">
        <v>1034.8826758021144</v>
      </c>
      <c r="D72" s="128">
        <v>1035.4118019696959</v>
      </c>
      <c r="E72" s="128">
        <v>1034.600057455601</v>
      </c>
      <c r="F72" s="4"/>
      <c r="G72" s="4"/>
      <c r="H72" s="4"/>
      <c r="I72" s="4"/>
      <c r="J72" s="4"/>
      <c r="K72" s="4"/>
      <c r="L72" s="4"/>
      <c r="M72" s="4"/>
      <c r="N72" s="4"/>
      <c r="O72" s="4"/>
      <c r="P72" s="4"/>
      <c r="Q72" s="4"/>
      <c r="R72" s="4"/>
      <c r="S72" s="4"/>
      <c r="T72" s="4"/>
      <c r="U72" s="4"/>
      <c r="V72" s="4"/>
    </row>
    <row r="73" spans="2:22">
      <c r="B73" s="10">
        <v>42887</v>
      </c>
      <c r="C73" s="128">
        <v>1031.8178804287768</v>
      </c>
      <c r="D73" s="128">
        <v>1033.0590687773006</v>
      </c>
      <c r="E73" s="128">
        <v>1032.8218802713673</v>
      </c>
      <c r="F73" s="4"/>
      <c r="G73" s="4"/>
      <c r="H73" s="4"/>
      <c r="I73" s="4"/>
      <c r="J73" s="4"/>
      <c r="K73" s="4"/>
      <c r="L73" s="4"/>
      <c r="M73" s="4"/>
      <c r="N73" s="4"/>
      <c r="O73" s="4"/>
      <c r="P73" s="4"/>
      <c r="Q73" s="4"/>
      <c r="R73" s="4"/>
      <c r="S73" s="4"/>
      <c r="T73" s="4"/>
      <c r="U73" s="4"/>
      <c r="V73" s="4"/>
    </row>
    <row r="74" spans="2:22">
      <c r="B74" s="10">
        <v>42979</v>
      </c>
      <c r="C74" s="128">
        <v>1012.3019118134599</v>
      </c>
      <c r="D74" s="128">
        <v>1013.5904594238234</v>
      </c>
      <c r="E74" s="128">
        <v>1014.6953748241343</v>
      </c>
      <c r="F74" s="4"/>
      <c r="G74" s="4"/>
      <c r="H74" s="4"/>
      <c r="I74" s="4"/>
      <c r="J74" s="4"/>
      <c r="K74" s="4"/>
      <c r="L74" s="4"/>
      <c r="M74" s="4"/>
      <c r="N74" s="4"/>
      <c r="O74" s="4"/>
      <c r="P74" s="4"/>
      <c r="Q74" s="4"/>
      <c r="R74" s="4"/>
      <c r="S74" s="4"/>
      <c r="T74" s="4"/>
      <c r="U74" s="4"/>
      <c r="V74" s="4"/>
    </row>
    <row r="75" spans="2:22">
      <c r="B75" s="10">
        <v>43070</v>
      </c>
      <c r="C75" s="128">
        <v>1026.0330791616018</v>
      </c>
      <c r="D75" s="128">
        <v>1027.4122144714452</v>
      </c>
      <c r="E75" s="128">
        <v>1027.7245372245998</v>
      </c>
      <c r="F75" s="4"/>
      <c r="G75" s="4"/>
      <c r="H75" s="4"/>
      <c r="I75" s="4"/>
      <c r="J75" s="4"/>
      <c r="K75" s="4"/>
      <c r="L75" s="4"/>
      <c r="M75" s="4"/>
      <c r="N75" s="4"/>
      <c r="O75" s="4"/>
      <c r="P75" s="4"/>
      <c r="Q75" s="4"/>
      <c r="R75" s="4"/>
      <c r="S75" s="4"/>
      <c r="T75" s="4"/>
      <c r="U75" s="4"/>
      <c r="V75" s="4"/>
    </row>
    <row r="76" spans="2:22">
      <c r="B76" s="10">
        <v>43160</v>
      </c>
      <c r="C76" s="128">
        <v>1022.2418683464103</v>
      </c>
      <c r="D76" s="128">
        <v>1023.9192085859293</v>
      </c>
      <c r="E76" s="128">
        <v>1022.4504077137829</v>
      </c>
      <c r="F76" s="4"/>
      <c r="G76" s="4"/>
      <c r="H76" s="4"/>
      <c r="I76" s="4"/>
      <c r="J76" s="4"/>
      <c r="K76" s="4"/>
      <c r="L76" s="4"/>
      <c r="M76" s="4"/>
      <c r="N76" s="4"/>
      <c r="O76" s="4"/>
      <c r="P76" s="4"/>
      <c r="Q76" s="4"/>
      <c r="R76" s="4"/>
      <c r="S76" s="4"/>
      <c r="T76" s="4"/>
      <c r="U76" s="4"/>
      <c r="V76" s="4"/>
    </row>
    <row r="77" spans="2:22">
      <c r="B77" s="10">
        <v>43252</v>
      </c>
      <c r="C77" s="128">
        <v>1017.0376100489924</v>
      </c>
      <c r="D77" s="128">
        <v>1018.9691875925366</v>
      </c>
      <c r="E77" s="128">
        <v>1018.2178451203253</v>
      </c>
      <c r="F77" s="4"/>
      <c r="G77" s="4"/>
      <c r="H77" s="4"/>
      <c r="I77" s="4"/>
      <c r="J77" s="4"/>
      <c r="K77" s="4"/>
      <c r="L77" s="4"/>
      <c r="M77" s="4"/>
      <c r="N77" s="4"/>
      <c r="O77" s="4"/>
      <c r="P77" s="4"/>
      <c r="Q77" s="4"/>
      <c r="R77" s="4"/>
      <c r="S77" s="4"/>
      <c r="T77" s="4"/>
      <c r="U77" s="4"/>
      <c r="V77" s="4"/>
    </row>
    <row r="78" spans="2:22">
      <c r="B78" s="10">
        <v>43344</v>
      </c>
      <c r="C78" s="128">
        <v>1021.4594614506207</v>
      </c>
      <c r="D78" s="128">
        <v>1022.4901846681939</v>
      </c>
      <c r="E78" s="128">
        <v>1024.7898819213742</v>
      </c>
      <c r="F78" s="4"/>
      <c r="G78" s="4"/>
      <c r="H78" s="4"/>
      <c r="I78" s="4"/>
      <c r="J78" s="4"/>
      <c r="K78" s="4"/>
      <c r="L78" s="4"/>
      <c r="M78" s="4"/>
      <c r="N78" s="4"/>
      <c r="O78" s="4"/>
      <c r="P78" s="4"/>
      <c r="Q78" s="4"/>
      <c r="R78" s="4"/>
      <c r="S78" s="4"/>
      <c r="T78" s="4"/>
      <c r="U78" s="4"/>
      <c r="V78" s="4"/>
    </row>
    <row r="79" spans="2:22">
      <c r="B79" s="10">
        <v>43435</v>
      </c>
      <c r="C79" s="128">
        <v>1028.5158581058679</v>
      </c>
      <c r="D79" s="128">
        <v>1029.4084282946735</v>
      </c>
      <c r="E79" s="128">
        <v>1029.8224032646567</v>
      </c>
      <c r="F79" s="4"/>
      <c r="G79" s="4"/>
      <c r="H79" s="4"/>
      <c r="I79" s="4"/>
      <c r="J79" s="4"/>
      <c r="K79" s="4"/>
      <c r="L79" s="4"/>
      <c r="M79" s="4"/>
      <c r="N79" s="4"/>
      <c r="O79" s="4"/>
      <c r="P79" s="4"/>
      <c r="Q79" s="4"/>
      <c r="R79" s="4"/>
      <c r="S79" s="4"/>
      <c r="T79" s="4"/>
      <c r="U79" s="4"/>
      <c r="V79" s="4"/>
    </row>
    <row r="80" spans="2:22">
      <c r="B80" s="10">
        <v>43525</v>
      </c>
      <c r="C80" s="128">
        <v>1023.2983386746233</v>
      </c>
      <c r="D80" s="128">
        <v>1024.563005959177</v>
      </c>
      <c r="E80" s="128">
        <v>1022.0526381696709</v>
      </c>
      <c r="F80" s="4"/>
      <c r="G80" s="4"/>
      <c r="H80" s="4"/>
      <c r="I80" s="4"/>
      <c r="J80" s="4"/>
      <c r="K80" s="4"/>
      <c r="L80" s="4"/>
      <c r="M80" s="4"/>
      <c r="N80" s="4"/>
      <c r="O80" s="4"/>
      <c r="P80" s="4"/>
      <c r="Q80" s="4"/>
      <c r="R80" s="4"/>
      <c r="S80" s="4"/>
      <c r="T80" s="4"/>
      <c r="U80" s="4"/>
      <c r="V80" s="4"/>
    </row>
    <row r="81" spans="2:22">
      <c r="B81" s="10">
        <v>43617</v>
      </c>
      <c r="C81" s="128">
        <v>1033.709802188087</v>
      </c>
      <c r="D81" s="128">
        <v>1035.8876522020967</v>
      </c>
      <c r="E81" s="128">
        <v>1034.8446120642029</v>
      </c>
      <c r="F81" s="4"/>
      <c r="G81" s="4"/>
      <c r="H81" s="4"/>
      <c r="I81" s="4"/>
      <c r="J81" s="4"/>
      <c r="K81" s="4"/>
      <c r="L81" s="4"/>
      <c r="M81" s="4"/>
      <c r="N81" s="4"/>
      <c r="O81" s="4"/>
      <c r="P81" s="4"/>
      <c r="Q81" s="4"/>
      <c r="R81" s="4"/>
      <c r="S81" s="4"/>
      <c r="T81" s="4"/>
      <c r="U81" s="4"/>
      <c r="V81" s="4"/>
    </row>
    <row r="82" spans="2:22">
      <c r="B82" s="10">
        <v>43709</v>
      </c>
      <c r="C82" s="128">
        <v>1031.4274137105388</v>
      </c>
      <c r="D82" s="128">
        <v>1032.5743792216974</v>
      </c>
      <c r="E82" s="128">
        <v>1036.3428773470246</v>
      </c>
      <c r="F82" s="4"/>
      <c r="G82" s="4"/>
      <c r="H82" s="4"/>
      <c r="I82" s="4"/>
      <c r="J82" s="4"/>
      <c r="K82" s="4"/>
      <c r="L82" s="4"/>
      <c r="M82" s="4"/>
      <c r="N82" s="4"/>
      <c r="O82" s="4"/>
      <c r="P82" s="4"/>
      <c r="Q82" s="4"/>
      <c r="R82" s="4"/>
      <c r="S82" s="4"/>
      <c r="T82" s="4"/>
      <c r="U82" s="4"/>
      <c r="V82" s="4"/>
    </row>
    <row r="83" spans="2:22">
      <c r="B83" s="10">
        <v>43800</v>
      </c>
      <c r="C83" s="128">
        <v>1050.7768814233616</v>
      </c>
      <c r="D83" s="128">
        <v>1051.4861112134181</v>
      </c>
      <c r="E83" s="128">
        <v>1051.7365587041552</v>
      </c>
      <c r="F83" s="4"/>
      <c r="G83" s="4"/>
      <c r="H83" s="4"/>
      <c r="I83" s="4"/>
      <c r="J83" s="4"/>
      <c r="K83" s="4"/>
      <c r="L83" s="4"/>
      <c r="M83" s="4"/>
      <c r="N83" s="4"/>
      <c r="O83" s="4"/>
      <c r="P83" s="4"/>
      <c r="Q83" s="4"/>
      <c r="R83" s="4"/>
      <c r="S83" s="4"/>
      <c r="T83" s="4"/>
      <c r="U83" s="4"/>
      <c r="V83" s="4"/>
    </row>
    <row r="84" spans="2:22">
      <c r="B84" s="10">
        <v>43891</v>
      </c>
      <c r="C84" s="128">
        <v>1018.905956459277</v>
      </c>
      <c r="D84" s="128">
        <v>1023.7601007682846</v>
      </c>
      <c r="E84" s="128">
        <v>1020.1978535176823</v>
      </c>
      <c r="F84" s="4"/>
      <c r="G84" s="4"/>
      <c r="H84" s="4"/>
      <c r="I84" s="4"/>
      <c r="J84" s="4"/>
      <c r="K84" s="4"/>
      <c r="L84" s="4"/>
      <c r="M84" s="4"/>
      <c r="N84" s="4"/>
      <c r="O84" s="4"/>
      <c r="P84" s="4"/>
      <c r="Q84" s="4"/>
      <c r="R84" s="4"/>
      <c r="S84" s="4"/>
      <c r="T84" s="4"/>
      <c r="U84" s="4"/>
      <c r="V84" s="4"/>
    </row>
    <row r="85" spans="2:22">
      <c r="B85" s="10">
        <v>43983</v>
      </c>
      <c r="C85" s="128">
        <v>1021.4668287471911</v>
      </c>
      <c r="D85" s="128">
        <v>1022.6492924858386</v>
      </c>
      <c r="E85" s="128">
        <v>1021.2394204350421</v>
      </c>
      <c r="F85" s="4"/>
      <c r="G85" s="4"/>
      <c r="H85" s="4"/>
      <c r="I85" s="4"/>
      <c r="J85" s="4"/>
      <c r="K85" s="4"/>
      <c r="L85" s="4"/>
      <c r="M85" s="4"/>
      <c r="N85" s="4"/>
      <c r="O85" s="4"/>
      <c r="P85" s="4"/>
      <c r="Q85" s="4"/>
      <c r="R85" s="4"/>
      <c r="S85" s="4"/>
      <c r="T85" s="4"/>
      <c r="U85" s="4"/>
      <c r="V85" s="4"/>
    </row>
    <row r="86" spans="2:22">
      <c r="B86" s="10">
        <v>44075</v>
      </c>
      <c r="C86" s="128">
        <v>1060.8406085386969</v>
      </c>
      <c r="D86" s="128">
        <v>1059.5961902516999</v>
      </c>
      <c r="E86" s="128">
        <v>1064.5491576861598</v>
      </c>
      <c r="F86" s="4"/>
      <c r="G86" s="4"/>
      <c r="H86" s="4"/>
      <c r="I86" s="4"/>
      <c r="J86" s="4"/>
      <c r="K86" s="4"/>
      <c r="L86" s="4"/>
      <c r="M86" s="4"/>
      <c r="N86" s="4"/>
      <c r="O86" s="4"/>
      <c r="P86" s="4"/>
      <c r="Q86" s="4"/>
      <c r="R86" s="4"/>
      <c r="S86" s="4"/>
      <c r="T86" s="4"/>
      <c r="U86" s="4"/>
      <c r="V86" s="4"/>
    </row>
    <row r="87" spans="2:22">
      <c r="B87" s="10">
        <v>44166</v>
      </c>
      <c r="C87" s="128">
        <v>1029.0448299996315</v>
      </c>
      <c r="D87" s="128">
        <v>1025.6472962720156</v>
      </c>
      <c r="E87" s="128">
        <v>1025.7268501808378</v>
      </c>
      <c r="F87" s="4"/>
      <c r="G87" s="4"/>
      <c r="H87" s="4"/>
      <c r="I87" s="4"/>
      <c r="J87" s="4"/>
      <c r="K87" s="4"/>
      <c r="L87" s="4"/>
      <c r="M87" s="4"/>
      <c r="N87" s="4"/>
      <c r="O87" s="4"/>
      <c r="P87" s="4"/>
      <c r="Q87" s="4"/>
      <c r="R87" s="4"/>
      <c r="S87" s="4"/>
      <c r="T87" s="4"/>
      <c r="U87" s="4"/>
      <c r="V87" s="4"/>
    </row>
    <row r="88" spans="2:22">
      <c r="B88" s="10">
        <v>44256</v>
      </c>
      <c r="C88" s="128">
        <v>1069.7889269532543</v>
      </c>
      <c r="D88" s="128">
        <v>1071.9786088378501</v>
      </c>
      <c r="E88" s="128">
        <v>1067.5957777499502</v>
      </c>
      <c r="F88" s="4"/>
      <c r="G88" s="4"/>
      <c r="H88" s="4"/>
      <c r="I88" s="4"/>
      <c r="J88" s="4"/>
      <c r="K88" s="4"/>
      <c r="L88" s="4"/>
      <c r="M88" s="4"/>
      <c r="N88" s="4"/>
      <c r="O88" s="4"/>
      <c r="P88" s="4"/>
      <c r="Q88" s="4"/>
      <c r="R88" s="4"/>
      <c r="S88" s="4"/>
      <c r="T88" s="4"/>
      <c r="U88" s="4"/>
      <c r="V88" s="4"/>
    </row>
    <row r="89" spans="2:22">
      <c r="B89" s="10">
        <v>44348</v>
      </c>
      <c r="C89" s="128">
        <v>1067.222160828084</v>
      </c>
      <c r="D89" s="128">
        <v>1074.4344674676076</v>
      </c>
      <c r="E89" s="128">
        <v>1073.8024558586299</v>
      </c>
      <c r="F89" s="4"/>
      <c r="G89" s="4"/>
      <c r="H89" s="4"/>
      <c r="I89" s="4"/>
      <c r="J89" s="4"/>
      <c r="K89" s="4"/>
      <c r="L89" s="4"/>
      <c r="M89" s="4"/>
      <c r="N89" s="4"/>
      <c r="O89" s="4"/>
      <c r="P89" s="4"/>
      <c r="Q89" s="4"/>
      <c r="R89" s="4"/>
      <c r="S89" s="4"/>
      <c r="T89" s="4"/>
      <c r="U89" s="4"/>
      <c r="V89" s="4"/>
    </row>
    <row r="90" spans="2:22">
      <c r="B90" s="10">
        <v>44440</v>
      </c>
      <c r="C90" s="128">
        <v>1091.5622352377793</v>
      </c>
      <c r="D90" s="128">
        <v>1096.6432670138556</v>
      </c>
      <c r="E90" s="128">
        <v>1103.3110631495981</v>
      </c>
      <c r="F90" s="4"/>
      <c r="G90" s="4"/>
      <c r="H90" s="4"/>
      <c r="I90" s="4"/>
      <c r="J90" s="4"/>
      <c r="K90" s="4"/>
      <c r="L90" s="4"/>
      <c r="M90" s="4"/>
      <c r="N90" s="4"/>
      <c r="O90" s="4"/>
      <c r="P90" s="4"/>
      <c r="Q90" s="4"/>
      <c r="R90" s="4"/>
      <c r="S90" s="4"/>
      <c r="T90" s="4"/>
      <c r="U90" s="4"/>
      <c r="V90" s="4"/>
    </row>
    <row r="91" spans="2:22">
      <c r="B91" s="10">
        <v>44531</v>
      </c>
      <c r="C91" s="128">
        <v>1067.6995616458539</v>
      </c>
      <c r="D91" s="128">
        <v>1071.3510168904734</v>
      </c>
      <c r="E91" s="128">
        <v>1071.2670433200499</v>
      </c>
      <c r="F91" s="4"/>
      <c r="G91" s="4"/>
      <c r="H91" s="4"/>
      <c r="I91" s="4"/>
      <c r="J91" s="4"/>
      <c r="K91" s="4"/>
      <c r="L91" s="4"/>
      <c r="M91" s="4"/>
      <c r="N91" s="4"/>
      <c r="O91" s="4"/>
      <c r="P91" s="4"/>
      <c r="Q91" s="4"/>
      <c r="R91" s="4"/>
      <c r="S91" s="4"/>
      <c r="T91" s="4"/>
      <c r="U91" s="4"/>
      <c r="V91" s="4"/>
    </row>
    <row r="92" spans="2:22">
      <c r="B92" s="10">
        <v>44621</v>
      </c>
      <c r="C92" s="128">
        <v>1065.1578443290234</v>
      </c>
      <c r="D92" s="128">
        <v>1072.3719587203607</v>
      </c>
      <c r="E92" s="128">
        <v>1065.5995639267219</v>
      </c>
      <c r="F92" s="4"/>
      <c r="G92" s="4"/>
      <c r="H92" s="4"/>
      <c r="I92" s="4"/>
      <c r="J92" s="4"/>
      <c r="K92" s="4"/>
      <c r="L92" s="4"/>
      <c r="M92" s="4"/>
      <c r="N92" s="4"/>
      <c r="O92" s="4"/>
      <c r="P92" s="4"/>
      <c r="Q92" s="4"/>
      <c r="R92" s="4"/>
      <c r="S92" s="4"/>
      <c r="T92" s="4"/>
      <c r="U92" s="4"/>
      <c r="V92" s="4"/>
    </row>
    <row r="93" spans="2:22">
      <c r="B93" s="10">
        <v>44713</v>
      </c>
      <c r="C93" s="128">
        <v>1067.0983902456992</v>
      </c>
      <c r="D93" s="128">
        <v>1077.0582732382127</v>
      </c>
      <c r="E93" s="128">
        <v>1072.5192807737355</v>
      </c>
      <c r="F93" s="4"/>
      <c r="G93" s="4"/>
      <c r="H93" s="4"/>
      <c r="I93" s="4"/>
      <c r="J93" s="4"/>
      <c r="K93" s="4"/>
      <c r="L93" s="4"/>
      <c r="M93" s="4"/>
      <c r="N93" s="4"/>
      <c r="O93" s="4"/>
      <c r="P93" s="4"/>
      <c r="Q93" s="4"/>
      <c r="R93" s="4"/>
      <c r="S93" s="4"/>
      <c r="T93" s="4"/>
      <c r="U93" s="4"/>
      <c r="V93" s="4"/>
    </row>
    <row r="94" spans="2:22">
      <c r="B94" s="10">
        <v>44805</v>
      </c>
      <c r="C94" s="128">
        <v>1065.7221792463256</v>
      </c>
      <c r="D94" s="128">
        <v>1073.0643723712221</v>
      </c>
      <c r="E94" s="128">
        <v>1078.0232326878172</v>
      </c>
      <c r="F94" s="4"/>
      <c r="G94" s="4"/>
      <c r="H94" s="4"/>
      <c r="I94" s="4"/>
      <c r="J94" s="4"/>
      <c r="K94" s="4"/>
      <c r="L94" s="4"/>
      <c r="M94" s="4"/>
      <c r="N94" s="4"/>
      <c r="O94" s="4"/>
      <c r="P94" s="4"/>
      <c r="Q94" s="4"/>
      <c r="R94" s="4"/>
      <c r="S94" s="4"/>
      <c r="T94" s="4"/>
      <c r="U94" s="4"/>
      <c r="V94" s="4"/>
    </row>
    <row r="95" spans="2:22">
      <c r="B95" s="10">
        <v>44896</v>
      </c>
      <c r="C95" s="128">
        <v>1050.2361218550852</v>
      </c>
      <c r="D95" s="128">
        <v>1055.4873781830772</v>
      </c>
      <c r="E95" s="128">
        <v>1056.4597037353508</v>
      </c>
      <c r="F95" s="4"/>
      <c r="G95" s="4"/>
      <c r="H95" s="4"/>
      <c r="I95" s="4"/>
      <c r="J95" s="4"/>
      <c r="K95" s="4"/>
      <c r="L95" s="4"/>
      <c r="M95" s="4"/>
      <c r="N95" s="4"/>
      <c r="O95" s="4"/>
      <c r="P95" s="4"/>
      <c r="Q95" s="4"/>
      <c r="R95" s="4"/>
      <c r="S95" s="4"/>
      <c r="T95" s="4"/>
      <c r="U95" s="4"/>
      <c r="V95" s="4"/>
    </row>
    <row r="96" spans="2:22">
      <c r="B96" s="10">
        <v>44986</v>
      </c>
      <c r="C96" s="128">
        <v>1046.9149445610933</v>
      </c>
      <c r="D96" s="128">
        <v>1057.0917153443283</v>
      </c>
      <c r="E96" s="128">
        <v>1059.7214139970683</v>
      </c>
      <c r="F96" s="4"/>
      <c r="G96" s="4"/>
      <c r="H96" s="4"/>
      <c r="I96" s="4"/>
      <c r="J96" s="4"/>
      <c r="K96" s="4"/>
      <c r="L96" s="4"/>
      <c r="M96" s="4"/>
      <c r="N96" s="4"/>
      <c r="O96" s="4"/>
      <c r="P96" s="4"/>
      <c r="Q96" s="4"/>
      <c r="R96" s="4"/>
      <c r="S96" s="4"/>
      <c r="T96" s="4"/>
      <c r="U96" s="4"/>
      <c r="V96" s="4"/>
    </row>
    <row r="97" spans="1:22">
      <c r="B97" s="10">
        <v>45078</v>
      </c>
      <c r="C97" s="128">
        <v>1047.2007956680295</v>
      </c>
      <c r="D97" s="128">
        <v>1062.7238374448464</v>
      </c>
      <c r="E97" s="128">
        <v>1063.9127264155807</v>
      </c>
      <c r="F97" s="4"/>
      <c r="G97" s="4"/>
      <c r="H97" s="4"/>
      <c r="I97" s="4"/>
      <c r="J97" s="4"/>
      <c r="K97" s="4"/>
      <c r="L97" s="4"/>
      <c r="M97" s="4"/>
      <c r="N97" s="4"/>
      <c r="O97" s="4"/>
      <c r="P97" s="4"/>
      <c r="Q97" s="4"/>
      <c r="R97" s="4"/>
      <c r="S97" s="4"/>
      <c r="T97" s="4"/>
      <c r="U97" s="4"/>
      <c r="V97" s="4"/>
    </row>
    <row r="98" spans="1:22">
      <c r="B98" s="10">
        <v>45170</v>
      </c>
      <c r="C98" s="128">
        <v>1040.9636423914244</v>
      </c>
      <c r="D98" s="128">
        <v>1065.8942080334714</v>
      </c>
      <c r="E98" s="128">
        <v>1069.4770803715462</v>
      </c>
      <c r="F98" s="4"/>
      <c r="G98" s="4"/>
      <c r="H98" s="4"/>
      <c r="I98" s="4"/>
      <c r="J98" s="4"/>
      <c r="K98" s="4"/>
      <c r="L98" s="4"/>
      <c r="M98" s="4"/>
      <c r="N98" s="4"/>
      <c r="O98" s="4"/>
      <c r="P98" s="4"/>
      <c r="Q98" s="4"/>
      <c r="R98" s="4"/>
      <c r="S98" s="4"/>
      <c r="T98" s="4"/>
      <c r="U98" s="4"/>
      <c r="V98" s="4"/>
    </row>
    <row r="99" spans="1:22">
      <c r="A99" s="6"/>
      <c r="B99" s="96">
        <v>45261</v>
      </c>
      <c r="C99" s="140">
        <v>1031.7545216782703</v>
      </c>
      <c r="D99" s="128">
        <v>1065.640814101667</v>
      </c>
      <c r="E99" s="128">
        <v>1075.420052004685</v>
      </c>
      <c r="F99" s="4"/>
      <c r="G99" s="4"/>
      <c r="H99" s="4"/>
      <c r="I99" s="4"/>
      <c r="J99" s="4"/>
      <c r="K99" s="4"/>
      <c r="L99" s="4"/>
      <c r="M99" s="4"/>
      <c r="N99" s="4"/>
      <c r="O99" s="4"/>
      <c r="P99" s="4"/>
      <c r="Q99" s="4"/>
      <c r="R99" s="4"/>
      <c r="S99" s="4"/>
      <c r="T99" s="4"/>
      <c r="U99" s="4"/>
      <c r="V99" s="4"/>
    </row>
    <row r="100" spans="1:22">
      <c r="A100" s="8" t="s">
        <v>2</v>
      </c>
      <c r="B100" s="10">
        <v>45352</v>
      </c>
      <c r="C100" s="128">
        <v>1036.6434596824695</v>
      </c>
      <c r="D100" s="128">
        <v>1068.8082382492248</v>
      </c>
      <c r="E100" s="128">
        <v>1082.2572685018085</v>
      </c>
      <c r="F100" s="4"/>
      <c r="G100" s="4"/>
      <c r="H100" s="4"/>
      <c r="I100" s="4"/>
      <c r="J100" s="4"/>
      <c r="K100" s="4"/>
      <c r="L100" s="4"/>
      <c r="M100" s="4"/>
      <c r="N100" s="4"/>
      <c r="O100" s="4"/>
      <c r="P100" s="4"/>
      <c r="Q100" s="4"/>
      <c r="R100" s="4"/>
      <c r="S100" s="4"/>
      <c r="T100" s="4"/>
      <c r="U100" s="4"/>
      <c r="V100" s="4"/>
    </row>
    <row r="101" spans="1:22">
      <c r="B101" s="10">
        <v>45444</v>
      </c>
      <c r="C101" s="128">
        <v>1041.9096032710797</v>
      </c>
      <c r="D101" s="128">
        <v>1070.6703890038821</v>
      </c>
      <c r="E101" s="128">
        <v>1087.8672922943199</v>
      </c>
      <c r="F101" s="4"/>
      <c r="G101" s="4"/>
      <c r="H101" s="4"/>
      <c r="I101" s="4"/>
      <c r="J101" s="4"/>
      <c r="K101" s="4"/>
      <c r="L101" s="4"/>
      <c r="M101" s="4"/>
      <c r="N101" s="4"/>
      <c r="O101" s="4"/>
      <c r="P101" s="4"/>
      <c r="Q101" s="4"/>
      <c r="R101" s="4"/>
      <c r="S101" s="4"/>
      <c r="T101" s="4"/>
      <c r="U101" s="4"/>
      <c r="V101" s="4"/>
    </row>
    <row r="102" spans="1:22">
      <c r="B102" s="10">
        <v>45536</v>
      </c>
      <c r="C102" s="128">
        <v>1045.3398165543153</v>
      </c>
      <c r="D102" s="128">
        <v>1072.5708434924168</v>
      </c>
      <c r="E102" s="128">
        <v>1092.668518013804</v>
      </c>
      <c r="F102" s="4"/>
      <c r="G102" s="4"/>
      <c r="H102" s="4"/>
      <c r="I102" s="4"/>
      <c r="J102" s="4"/>
      <c r="K102" s="4"/>
      <c r="L102" s="4"/>
      <c r="M102" s="4"/>
      <c r="N102" s="4"/>
      <c r="O102" s="4"/>
      <c r="P102" s="4"/>
      <c r="Q102" s="4"/>
      <c r="R102" s="4"/>
      <c r="S102" s="4"/>
      <c r="T102" s="4"/>
      <c r="U102" s="4"/>
      <c r="V102" s="4"/>
    </row>
    <row r="103" spans="1:22">
      <c r="B103" s="10">
        <v>45627</v>
      </c>
      <c r="C103" s="128">
        <v>1047.9124765167423</v>
      </c>
      <c r="D103" s="128">
        <v>1075.051746871248</v>
      </c>
      <c r="E103" s="128">
        <v>1096.9349646795376</v>
      </c>
      <c r="F103" s="4"/>
      <c r="G103" s="4"/>
      <c r="H103" s="4"/>
      <c r="I103" s="4"/>
      <c r="J103" s="4"/>
      <c r="K103" s="4"/>
      <c r="L103" s="4"/>
      <c r="M103" s="4"/>
      <c r="N103" s="4"/>
      <c r="O103" s="4"/>
      <c r="P103" s="4"/>
      <c r="Q103" s="4"/>
      <c r="R103" s="4"/>
      <c r="S103" s="4"/>
      <c r="T103" s="4"/>
      <c r="U103" s="4"/>
      <c r="V103" s="4"/>
    </row>
    <row r="104" spans="1:22">
      <c r="B104" s="10">
        <v>45717</v>
      </c>
      <c r="C104" s="128">
        <v>1050.9139131395734</v>
      </c>
      <c r="D104" s="128">
        <v>1078.3753323953829</v>
      </c>
      <c r="E104" s="128">
        <v>1101.0143123374853</v>
      </c>
      <c r="F104" s="4"/>
      <c r="G104" s="4"/>
      <c r="H104" s="4"/>
      <c r="I104" s="4"/>
      <c r="J104" s="4"/>
      <c r="K104" s="4"/>
      <c r="L104" s="4"/>
      <c r="M104" s="4"/>
      <c r="N104" s="4"/>
      <c r="O104" s="4"/>
      <c r="P104" s="4"/>
      <c r="Q104" s="4"/>
      <c r="R104" s="4"/>
      <c r="S104" s="4"/>
      <c r="T104" s="4"/>
      <c r="U104" s="4"/>
      <c r="V104" s="4"/>
    </row>
    <row r="105" spans="1:22">
      <c r="B105" s="10">
        <v>45809</v>
      </c>
      <c r="C105" s="128">
        <v>1053.3215456588205</v>
      </c>
      <c r="D105" s="128">
        <v>1081.7018643605857</v>
      </c>
      <c r="E105" s="128">
        <v>1105.1260708471755</v>
      </c>
      <c r="F105" s="4"/>
      <c r="G105" s="4"/>
      <c r="H105" s="4"/>
      <c r="I105" s="4"/>
      <c r="J105" s="4"/>
      <c r="K105" s="4"/>
      <c r="L105" s="4"/>
      <c r="M105" s="4"/>
      <c r="N105" s="4"/>
      <c r="O105" s="4"/>
      <c r="P105" s="4"/>
      <c r="Q105" s="4"/>
      <c r="R105" s="4"/>
      <c r="S105" s="4"/>
      <c r="T105" s="4"/>
      <c r="U105" s="4"/>
      <c r="V105" s="4"/>
    </row>
    <row r="106" spans="1:22">
      <c r="B106" s="10">
        <v>45901</v>
      </c>
      <c r="C106" s="128">
        <v>1055.6113014329392</v>
      </c>
      <c r="D106" s="128">
        <v>1085.1904505845002</v>
      </c>
      <c r="E106" s="128">
        <v>1108.9461316911836</v>
      </c>
      <c r="F106" s="4"/>
      <c r="G106" s="4"/>
      <c r="H106" s="4"/>
      <c r="I106" s="4"/>
      <c r="J106" s="4"/>
      <c r="K106" s="4"/>
      <c r="L106" s="4"/>
      <c r="M106" s="4"/>
      <c r="N106" s="4"/>
      <c r="O106" s="4"/>
      <c r="P106" s="4"/>
      <c r="Q106" s="4"/>
      <c r="R106" s="4"/>
      <c r="S106" s="4"/>
      <c r="T106" s="4"/>
      <c r="U106" s="4"/>
      <c r="V106" s="4"/>
    </row>
    <row r="107" spans="1:22">
      <c r="B107" s="10">
        <v>45992</v>
      </c>
      <c r="C107" s="128">
        <v>1057.9909382252181</v>
      </c>
      <c r="D107" s="128">
        <v>1088.4094374507392</v>
      </c>
      <c r="E107" s="128">
        <v>1112.3625301089448</v>
      </c>
      <c r="F107" s="4"/>
      <c r="G107" s="4"/>
      <c r="H107" s="4"/>
      <c r="I107" s="4"/>
      <c r="J107" s="4"/>
      <c r="K107" s="4"/>
      <c r="L107" s="4"/>
      <c r="M107" s="4"/>
      <c r="N107" s="4"/>
      <c r="O107" s="4"/>
      <c r="P107" s="4"/>
      <c r="Q107" s="4"/>
      <c r="R107" s="4"/>
      <c r="S107" s="4"/>
      <c r="T107" s="4"/>
      <c r="U107" s="4"/>
      <c r="V107" s="4"/>
    </row>
    <row r="108" spans="1:22">
      <c r="B108" s="10">
        <v>46082</v>
      </c>
      <c r="C108" s="128">
        <v>1060.5547574317604</v>
      </c>
      <c r="D108" s="128">
        <v>1091.4928880278733</v>
      </c>
      <c r="E108" s="128">
        <v>1115.6861156330797</v>
      </c>
      <c r="F108" s="4"/>
      <c r="G108" s="4"/>
      <c r="H108" s="4"/>
      <c r="I108" s="4"/>
      <c r="J108" s="4"/>
      <c r="K108" s="4"/>
      <c r="L108" s="4"/>
      <c r="M108" s="4"/>
      <c r="N108" s="4"/>
      <c r="O108" s="4"/>
      <c r="P108" s="4"/>
      <c r="Q108" s="4"/>
      <c r="R108" s="4"/>
      <c r="S108" s="4"/>
      <c r="T108" s="4"/>
      <c r="U108" s="4"/>
      <c r="V108" s="4"/>
    </row>
    <row r="109" spans="1:22">
      <c r="B109" s="10">
        <v>46174</v>
      </c>
      <c r="C109" s="128">
        <v>1063.1893026853795</v>
      </c>
      <c r="D109" s="128">
        <v>1094.3862931561541</v>
      </c>
      <c r="E109" s="128">
        <v>1118.8756380886437</v>
      </c>
      <c r="F109" s="4"/>
      <c r="G109" s="4"/>
      <c r="H109" s="4"/>
      <c r="I109" s="4"/>
      <c r="J109" s="4"/>
      <c r="K109" s="4"/>
      <c r="L109" s="4"/>
      <c r="M109" s="4"/>
      <c r="N109" s="4"/>
      <c r="O109" s="4"/>
      <c r="P109" s="4"/>
      <c r="Q109" s="4"/>
      <c r="R109" s="4"/>
      <c r="S109" s="4"/>
      <c r="T109" s="4"/>
      <c r="U109" s="4"/>
      <c r="V109" s="4"/>
    </row>
    <row r="110" spans="1:22">
      <c r="B110" s="10">
        <v>46266</v>
      </c>
      <c r="C110" s="128">
        <v>1066.5561572181089</v>
      </c>
      <c r="D110" s="128">
        <v>1097.9544332888913</v>
      </c>
      <c r="E110" s="128">
        <v>1122.8238691190877</v>
      </c>
      <c r="F110" s="4"/>
      <c r="G110" s="4"/>
      <c r="H110" s="4"/>
      <c r="I110" s="4"/>
      <c r="J110" s="4"/>
      <c r="K110" s="4"/>
      <c r="L110" s="4"/>
      <c r="M110" s="4"/>
      <c r="N110" s="4"/>
      <c r="O110" s="4"/>
      <c r="P110" s="4"/>
      <c r="Q110" s="4"/>
      <c r="R110" s="4"/>
      <c r="S110" s="4"/>
      <c r="T110" s="4"/>
      <c r="U110" s="4"/>
      <c r="V110" s="4"/>
    </row>
    <row r="111" spans="1:22">
      <c r="B111" s="10">
        <v>46357</v>
      </c>
      <c r="C111" s="128">
        <v>1069.9583747743764</v>
      </c>
      <c r="D111" s="128">
        <v>1101.5888683456471</v>
      </c>
      <c r="E111" s="128">
        <v>1126.6675014916359</v>
      </c>
      <c r="F111" s="4"/>
      <c r="G111" s="4"/>
      <c r="H111" s="4"/>
      <c r="I111" s="4"/>
      <c r="J111" s="4"/>
      <c r="K111" s="4"/>
      <c r="L111" s="4"/>
      <c r="M111" s="4"/>
      <c r="N111" s="4"/>
      <c r="O111" s="4"/>
      <c r="P111" s="4"/>
      <c r="Q111" s="4"/>
      <c r="R111" s="4"/>
      <c r="S111" s="4"/>
      <c r="T111" s="4"/>
      <c r="U111" s="4"/>
      <c r="V111" s="4"/>
    </row>
    <row r="112" spans="1:22">
      <c r="B112" s="10">
        <v>46447</v>
      </c>
      <c r="C112" s="128">
        <v>1073.4298449184073</v>
      </c>
      <c r="D112" s="128">
        <v>1105.158481698918</v>
      </c>
      <c r="E112" s="128">
        <v>1130.6201521836811</v>
      </c>
      <c r="F112" s="4"/>
      <c r="G112" s="4"/>
      <c r="H112" s="4"/>
      <c r="I112" s="4"/>
      <c r="J112" s="4"/>
      <c r="K112" s="4"/>
      <c r="L112" s="4"/>
      <c r="M112" s="4"/>
      <c r="N112" s="4"/>
      <c r="O112" s="4"/>
      <c r="P112" s="4"/>
      <c r="Q112" s="4"/>
      <c r="R112" s="4"/>
      <c r="S112" s="4"/>
      <c r="T112" s="4"/>
      <c r="U112" s="4"/>
      <c r="V112" s="4"/>
    </row>
    <row r="113" spans="2:22">
      <c r="B113" s="10">
        <v>46539</v>
      </c>
      <c r="C113" s="128">
        <v>1076.946992301175</v>
      </c>
      <c r="D113" s="128">
        <v>1108.7325147137901</v>
      </c>
      <c r="E113" s="128">
        <v>1134.4696774383642</v>
      </c>
      <c r="F113" s="4"/>
      <c r="G113" s="4"/>
      <c r="H113" s="4"/>
      <c r="I113" s="4"/>
      <c r="J113" s="4"/>
      <c r="K113" s="4"/>
      <c r="L113" s="4"/>
      <c r="M113" s="4"/>
      <c r="N113" s="4"/>
      <c r="O113" s="4"/>
      <c r="P113" s="4"/>
      <c r="Q113" s="4"/>
      <c r="R113" s="4"/>
      <c r="S113" s="4"/>
      <c r="T113" s="4"/>
      <c r="U113" s="4"/>
      <c r="V113" s="4"/>
    </row>
    <row r="114" spans="2:22">
      <c r="B114" s="10">
        <v>46631</v>
      </c>
      <c r="C114" s="128">
        <v>1080.5289718937634</v>
      </c>
      <c r="D114" s="128">
        <v>1112.2122616145025</v>
      </c>
      <c r="E114" s="128"/>
      <c r="F114" s="4"/>
      <c r="G114" s="4"/>
      <c r="H114" s="4"/>
      <c r="I114" s="4"/>
      <c r="J114" s="4"/>
      <c r="K114" s="4"/>
      <c r="L114" s="4"/>
      <c r="M114" s="4"/>
      <c r="N114" s="4"/>
      <c r="O114" s="4"/>
      <c r="P114" s="4"/>
      <c r="Q114" s="4"/>
      <c r="R114" s="4"/>
      <c r="S114" s="4"/>
      <c r="T114" s="4"/>
      <c r="U114" s="4"/>
      <c r="V114" s="4"/>
    </row>
    <row r="115" spans="2:22">
      <c r="B115" s="10">
        <v>46722</v>
      </c>
      <c r="C115" s="128">
        <v>1084.1315799167494</v>
      </c>
      <c r="D115" s="128">
        <v>1115.6772763098772</v>
      </c>
      <c r="E115" s="128"/>
      <c r="F115" s="4"/>
      <c r="G115" s="4"/>
      <c r="H115" s="4"/>
      <c r="I115" s="4"/>
      <c r="J115" s="4"/>
      <c r="K115" s="4"/>
      <c r="L115" s="4"/>
      <c r="M115" s="4"/>
      <c r="N115" s="4"/>
      <c r="O115" s="4"/>
      <c r="P115" s="4"/>
      <c r="Q115" s="4"/>
      <c r="R115" s="4"/>
      <c r="S115" s="4"/>
      <c r="T115" s="4"/>
      <c r="U115" s="4"/>
      <c r="V115" s="4"/>
    </row>
    <row r="116" spans="2:22">
      <c r="B116" s="10">
        <v>46813</v>
      </c>
      <c r="C116" s="128">
        <v>1087.7533429108189</v>
      </c>
      <c r="D116" s="128">
        <v>1119.1467106668533</v>
      </c>
      <c r="E116" s="128"/>
      <c r="F116" s="4"/>
      <c r="G116" s="4"/>
      <c r="H116" s="4"/>
      <c r="I116" s="4"/>
      <c r="J116" s="4"/>
      <c r="K116" s="4"/>
      <c r="L116" s="4"/>
      <c r="M116" s="4"/>
      <c r="N116" s="4"/>
      <c r="O116" s="4"/>
      <c r="P116" s="4"/>
      <c r="Q116" s="4"/>
      <c r="R116" s="4"/>
      <c r="S116" s="4"/>
      <c r="T116" s="4"/>
      <c r="U116" s="4"/>
      <c r="V116" s="4"/>
    </row>
    <row r="117" spans="2:22">
      <c r="B117" s="10">
        <v>46905</v>
      </c>
      <c r="C117" s="128">
        <v>1091.3839466607728</v>
      </c>
      <c r="D117" s="128">
        <v>1122.594046715823</v>
      </c>
      <c r="E117" s="128"/>
      <c r="F117" s="4"/>
      <c r="G117" s="4"/>
      <c r="H117" s="4"/>
      <c r="I117" s="4"/>
      <c r="J117" s="4"/>
      <c r="K117" s="4"/>
      <c r="L117" s="4"/>
      <c r="M117" s="4"/>
      <c r="N117" s="4"/>
      <c r="O117" s="4"/>
      <c r="P117" s="4"/>
      <c r="Q117" s="4"/>
      <c r="R117" s="4"/>
      <c r="S117" s="4"/>
      <c r="T117" s="4"/>
      <c r="U117" s="4"/>
      <c r="V117" s="4"/>
    </row>
    <row r="118" spans="2:22">
      <c r="B118" s="4"/>
      <c r="C118" s="4"/>
      <c r="D118" s="4"/>
      <c r="E118" s="4"/>
      <c r="F118" s="4"/>
      <c r="G118" s="4"/>
      <c r="H118" s="4"/>
      <c r="I118" s="4"/>
      <c r="J118" s="4"/>
      <c r="K118" s="4"/>
      <c r="L118" s="4"/>
      <c r="M118" s="4"/>
      <c r="N118" s="4"/>
      <c r="O118" s="4"/>
      <c r="P118" s="4"/>
      <c r="Q118" s="4"/>
      <c r="R118" s="4"/>
      <c r="S118" s="4"/>
      <c r="T118" s="4"/>
      <c r="U118" s="4"/>
      <c r="V118" s="4"/>
    </row>
    <row r="119" spans="2:22">
      <c r="B119" s="4"/>
      <c r="C119" s="4"/>
      <c r="D119" s="4"/>
      <c r="E119" s="4"/>
      <c r="F119" s="4"/>
      <c r="G119" s="4"/>
      <c r="H119" s="4"/>
      <c r="I119" s="4"/>
      <c r="J119" s="4"/>
      <c r="K119" s="4"/>
      <c r="L119" s="4"/>
      <c r="M119" s="4"/>
      <c r="N119" s="4"/>
      <c r="O119" s="4"/>
      <c r="P119" s="4"/>
      <c r="Q119" s="4"/>
      <c r="R119" s="4"/>
      <c r="S119" s="4"/>
      <c r="T119" s="4"/>
      <c r="U119" s="4"/>
      <c r="V119" s="4"/>
    </row>
    <row r="120" spans="2:22">
      <c r="B120" s="4"/>
      <c r="C120" s="4"/>
      <c r="D120" s="4"/>
      <c r="E120" s="4"/>
      <c r="F120" s="4"/>
      <c r="G120" s="4"/>
      <c r="H120" s="4"/>
      <c r="I120" s="4"/>
      <c r="J120" s="4"/>
      <c r="K120" s="4"/>
      <c r="L120" s="4"/>
      <c r="M120" s="4"/>
      <c r="N120" s="4"/>
      <c r="O120" s="4"/>
      <c r="P120" s="4"/>
      <c r="Q120" s="4"/>
      <c r="R120" s="4"/>
      <c r="S120" s="4"/>
      <c r="T120" s="4"/>
      <c r="U120" s="4"/>
      <c r="V120" s="4"/>
    </row>
    <row r="121" spans="2:22">
      <c r="B121" s="4"/>
      <c r="C121" s="4"/>
      <c r="D121" s="4"/>
      <c r="E121" s="4"/>
      <c r="F121" s="4"/>
      <c r="G121" s="4"/>
      <c r="H121" s="4"/>
      <c r="I121" s="4"/>
      <c r="J121" s="4"/>
      <c r="K121" s="4"/>
      <c r="L121" s="4"/>
      <c r="M121" s="4"/>
      <c r="N121" s="4"/>
      <c r="O121" s="4"/>
      <c r="P121" s="4"/>
      <c r="Q121" s="4"/>
      <c r="R121" s="4"/>
      <c r="S121" s="4"/>
      <c r="T121" s="4"/>
      <c r="U121" s="4"/>
      <c r="V121" s="4"/>
    </row>
    <row r="122" spans="2:22">
      <c r="B122" s="4"/>
      <c r="C122" s="4"/>
      <c r="D122" s="4"/>
      <c r="E122" s="4"/>
      <c r="F122" s="4"/>
      <c r="G122" s="4"/>
      <c r="H122" s="4"/>
      <c r="I122" s="4"/>
      <c r="J122" s="4"/>
      <c r="K122" s="4"/>
      <c r="L122" s="4"/>
      <c r="M122" s="4"/>
      <c r="N122" s="4"/>
      <c r="O122" s="4"/>
      <c r="P122" s="4"/>
      <c r="Q122" s="4"/>
      <c r="R122" s="4"/>
      <c r="S122" s="4"/>
      <c r="T122" s="4"/>
      <c r="U122" s="4"/>
      <c r="V122" s="4"/>
    </row>
    <row r="123" spans="2:22">
      <c r="B123" s="4"/>
      <c r="C123" s="4"/>
      <c r="D123" s="4"/>
      <c r="E123" s="4"/>
      <c r="F123" s="4"/>
      <c r="G123" s="4"/>
      <c r="H123" s="4"/>
      <c r="I123" s="4"/>
      <c r="J123" s="4"/>
      <c r="K123" s="4"/>
      <c r="L123" s="4"/>
      <c r="M123" s="4"/>
      <c r="N123" s="4"/>
      <c r="O123" s="4"/>
      <c r="P123" s="4"/>
      <c r="Q123" s="4"/>
      <c r="R123" s="4"/>
      <c r="S123" s="4"/>
      <c r="T123" s="4"/>
      <c r="U123" s="4"/>
      <c r="V123" s="4"/>
    </row>
    <row r="124" spans="2:22">
      <c r="B124" s="4"/>
      <c r="C124" s="4"/>
      <c r="D124" s="4"/>
      <c r="E124" s="4"/>
      <c r="F124" s="4"/>
      <c r="G124" s="4"/>
      <c r="H124" s="4"/>
      <c r="I124" s="4"/>
      <c r="J124" s="4"/>
      <c r="K124" s="4"/>
      <c r="L124" s="4"/>
      <c r="M124" s="4"/>
      <c r="N124" s="4"/>
      <c r="O124" s="4"/>
      <c r="P124" s="4"/>
      <c r="Q124" s="4"/>
      <c r="R124" s="4"/>
      <c r="S124" s="4"/>
      <c r="T124" s="4"/>
      <c r="U124" s="4"/>
      <c r="V124" s="4"/>
    </row>
    <row r="125" spans="2:22">
      <c r="B125" s="4"/>
      <c r="C125" s="4"/>
      <c r="D125" s="4"/>
      <c r="E125" s="4"/>
      <c r="F125" s="4"/>
      <c r="G125" s="4"/>
      <c r="H125" s="4"/>
      <c r="I125" s="4"/>
      <c r="J125" s="4"/>
      <c r="K125" s="4"/>
      <c r="L125" s="4"/>
      <c r="M125" s="4"/>
      <c r="N125" s="4"/>
      <c r="O125" s="4"/>
      <c r="P125" s="4"/>
      <c r="Q125" s="4"/>
      <c r="R125" s="4"/>
      <c r="S125" s="4"/>
      <c r="T125" s="4"/>
      <c r="U125" s="4"/>
      <c r="V125" s="4"/>
    </row>
    <row r="126" spans="2:22">
      <c r="B126" s="4"/>
      <c r="C126" s="4"/>
      <c r="D126" s="4"/>
      <c r="E126" s="4"/>
      <c r="F126" s="4"/>
      <c r="G126" s="4"/>
      <c r="H126" s="4"/>
      <c r="I126" s="4"/>
      <c r="J126" s="4"/>
      <c r="K126" s="4"/>
      <c r="L126" s="4"/>
      <c r="M126" s="4"/>
      <c r="N126" s="4"/>
      <c r="O126" s="4"/>
      <c r="P126" s="4"/>
      <c r="Q126" s="4"/>
      <c r="R126" s="4"/>
      <c r="S126" s="4"/>
      <c r="T126" s="4"/>
      <c r="U126" s="4"/>
      <c r="V126" s="4"/>
    </row>
    <row r="127" spans="2:22">
      <c r="B127" s="4"/>
      <c r="C127" s="4"/>
      <c r="D127" s="4"/>
      <c r="E127" s="4"/>
      <c r="F127" s="4"/>
      <c r="G127" s="4"/>
      <c r="H127" s="4"/>
      <c r="I127" s="4"/>
      <c r="J127" s="4"/>
      <c r="K127" s="4"/>
      <c r="L127" s="4"/>
      <c r="M127" s="4"/>
      <c r="N127" s="4"/>
      <c r="O127" s="4"/>
      <c r="P127" s="4"/>
      <c r="Q127" s="4"/>
      <c r="R127" s="4"/>
      <c r="S127" s="4"/>
      <c r="T127" s="4"/>
      <c r="U127" s="4"/>
      <c r="V127" s="4"/>
    </row>
    <row r="128" spans="2:22">
      <c r="B128" s="4"/>
      <c r="C128" s="4"/>
      <c r="D128" s="4"/>
      <c r="E128" s="4"/>
      <c r="F128" s="4"/>
      <c r="G128" s="4"/>
      <c r="H128" s="4"/>
      <c r="I128" s="4"/>
      <c r="J128" s="4"/>
      <c r="K128" s="4"/>
      <c r="L128" s="4"/>
      <c r="M128" s="4"/>
      <c r="N128" s="4"/>
      <c r="O128" s="4"/>
      <c r="P128" s="4"/>
      <c r="Q128" s="4"/>
      <c r="R128" s="4"/>
      <c r="S128" s="4"/>
      <c r="T128" s="4"/>
      <c r="U128" s="4"/>
      <c r="V128" s="4"/>
    </row>
    <row r="129" spans="2:22">
      <c r="B129" s="4"/>
      <c r="C129" s="4"/>
      <c r="D129" s="4"/>
      <c r="E129" s="4"/>
      <c r="F129" s="4"/>
      <c r="G129" s="4"/>
      <c r="H129" s="4"/>
      <c r="I129" s="4"/>
      <c r="J129" s="4"/>
      <c r="K129" s="4"/>
      <c r="L129" s="4"/>
      <c r="M129" s="4"/>
      <c r="N129" s="4"/>
      <c r="O129" s="4"/>
      <c r="P129" s="4"/>
      <c r="Q129" s="4"/>
      <c r="R129" s="4"/>
      <c r="S129" s="4"/>
      <c r="T129" s="4"/>
      <c r="U129" s="4"/>
      <c r="V129" s="4"/>
    </row>
    <row r="130" spans="2:22">
      <c r="B130" s="4"/>
      <c r="C130" s="4"/>
      <c r="D130" s="4"/>
      <c r="E130" s="4"/>
      <c r="F130" s="4"/>
      <c r="G130" s="4"/>
      <c r="H130" s="4"/>
      <c r="I130" s="4"/>
      <c r="J130" s="4"/>
      <c r="K130" s="4"/>
      <c r="L130" s="4"/>
      <c r="M130" s="4"/>
      <c r="N130" s="4"/>
      <c r="O130" s="4"/>
      <c r="P130" s="4"/>
      <c r="Q130" s="4"/>
      <c r="R130" s="4"/>
      <c r="S130" s="4"/>
      <c r="T130" s="4"/>
      <c r="U130" s="4"/>
      <c r="V130" s="4"/>
    </row>
    <row r="131" spans="2:22">
      <c r="B131" s="4"/>
      <c r="C131" s="4"/>
      <c r="D131" s="4"/>
      <c r="E131" s="4"/>
      <c r="F131" s="4"/>
      <c r="G131" s="4"/>
      <c r="H131" s="4"/>
      <c r="I131" s="4"/>
      <c r="J131" s="4"/>
      <c r="K131" s="4"/>
      <c r="L131" s="4"/>
      <c r="M131" s="4"/>
      <c r="N131" s="4"/>
      <c r="O131" s="4"/>
      <c r="P131" s="4"/>
      <c r="Q131" s="4"/>
      <c r="R131" s="4"/>
      <c r="S131" s="4"/>
      <c r="T131" s="4"/>
      <c r="U131" s="4"/>
      <c r="V131" s="4"/>
    </row>
    <row r="132" spans="2:22">
      <c r="B132" s="4"/>
      <c r="C132" s="4"/>
      <c r="D132" s="4"/>
      <c r="E132" s="4"/>
      <c r="F132" s="4"/>
      <c r="G132" s="4"/>
      <c r="H132" s="4"/>
      <c r="I132" s="4"/>
      <c r="J132" s="4"/>
      <c r="K132" s="4"/>
      <c r="L132" s="4"/>
      <c r="M132" s="4"/>
      <c r="N132" s="4"/>
      <c r="O132" s="4"/>
      <c r="P132" s="4"/>
      <c r="Q132" s="4"/>
      <c r="R132" s="4"/>
      <c r="S132" s="4"/>
      <c r="T132" s="4"/>
      <c r="U132" s="4"/>
      <c r="V132" s="4"/>
    </row>
    <row r="133" spans="2:22">
      <c r="B133" s="4"/>
      <c r="C133" s="4"/>
      <c r="D133" s="4"/>
      <c r="E133" s="4"/>
      <c r="F133" s="4"/>
      <c r="G133" s="4"/>
      <c r="H133" s="4"/>
      <c r="I133" s="4"/>
      <c r="J133" s="4"/>
      <c r="K133" s="4"/>
      <c r="L133" s="4"/>
      <c r="M133" s="4"/>
      <c r="N133" s="4"/>
      <c r="O133" s="4"/>
      <c r="P133" s="4"/>
      <c r="Q133" s="4"/>
      <c r="R133" s="4"/>
      <c r="S133" s="4"/>
      <c r="T133" s="4"/>
      <c r="U133" s="4"/>
      <c r="V133" s="4"/>
    </row>
    <row r="134" spans="2:22">
      <c r="B134" s="4"/>
      <c r="C134" s="4"/>
      <c r="D134" s="4"/>
      <c r="E134" s="4"/>
      <c r="F134" s="4"/>
      <c r="G134" s="4"/>
      <c r="H134" s="4"/>
      <c r="I134" s="4"/>
      <c r="J134" s="4"/>
      <c r="K134" s="4"/>
      <c r="L134" s="4"/>
      <c r="M134" s="4"/>
      <c r="N134" s="4"/>
      <c r="O134" s="4"/>
      <c r="P134" s="4"/>
      <c r="Q134" s="4"/>
      <c r="R134" s="4"/>
      <c r="S134" s="4"/>
      <c r="T134" s="4"/>
      <c r="U134" s="4"/>
      <c r="V134" s="4"/>
    </row>
    <row r="135" spans="2:22">
      <c r="B135" s="4"/>
      <c r="C135" s="4"/>
      <c r="D135" s="4"/>
      <c r="E135" s="4"/>
      <c r="F135" s="4"/>
      <c r="G135" s="4"/>
      <c r="H135" s="4"/>
      <c r="I135" s="4"/>
      <c r="J135" s="4"/>
      <c r="K135" s="4"/>
      <c r="L135" s="4"/>
      <c r="M135" s="4"/>
      <c r="N135" s="4"/>
      <c r="O135" s="4"/>
      <c r="P135" s="4"/>
      <c r="Q135" s="4"/>
      <c r="R135" s="4"/>
      <c r="S135" s="4"/>
      <c r="T135" s="4"/>
      <c r="U135" s="4"/>
      <c r="V135" s="4"/>
    </row>
    <row r="136" spans="2:22">
      <c r="B136" s="4"/>
      <c r="C136" s="4"/>
      <c r="D136" s="4"/>
      <c r="E136" s="4"/>
      <c r="F136" s="4"/>
      <c r="G136" s="4"/>
      <c r="H136" s="4"/>
      <c r="I136" s="4"/>
      <c r="J136" s="4"/>
      <c r="K136" s="4"/>
      <c r="L136" s="4"/>
      <c r="M136" s="4"/>
      <c r="N136" s="4"/>
      <c r="O136" s="4"/>
      <c r="P136" s="4"/>
      <c r="Q136" s="4"/>
      <c r="R136" s="4"/>
      <c r="S136" s="4"/>
      <c r="T136" s="4"/>
      <c r="U136" s="4"/>
      <c r="V136" s="4"/>
    </row>
    <row r="137" spans="2:22">
      <c r="B137" s="4"/>
      <c r="C137" s="4"/>
      <c r="D137" s="4"/>
      <c r="E137" s="4"/>
      <c r="F137" s="4"/>
      <c r="G137" s="4"/>
      <c r="H137" s="4"/>
      <c r="I137" s="4"/>
      <c r="J137" s="4"/>
      <c r="K137" s="4"/>
      <c r="L137" s="4"/>
      <c r="M137" s="4"/>
      <c r="N137" s="4"/>
      <c r="O137" s="4"/>
      <c r="P137" s="4"/>
      <c r="Q137" s="4"/>
      <c r="R137" s="4"/>
      <c r="S137" s="4"/>
      <c r="T137" s="4"/>
      <c r="U137" s="4"/>
      <c r="V137" s="4"/>
    </row>
    <row r="138" spans="2:22">
      <c r="B138" s="4"/>
      <c r="C138" s="4"/>
      <c r="D138" s="4"/>
      <c r="E138" s="4"/>
      <c r="F138" s="4"/>
      <c r="G138" s="4"/>
      <c r="H138" s="4"/>
      <c r="I138" s="4"/>
      <c r="J138" s="4"/>
      <c r="K138" s="4"/>
      <c r="L138" s="4"/>
      <c r="M138" s="4"/>
      <c r="N138" s="4"/>
      <c r="O138" s="4"/>
      <c r="P138" s="4"/>
      <c r="Q138" s="4"/>
      <c r="R138" s="4"/>
      <c r="S138" s="4"/>
      <c r="T138" s="4"/>
      <c r="U138" s="4"/>
      <c r="V138" s="4"/>
    </row>
    <row r="139" spans="2:22">
      <c r="B139" s="4"/>
      <c r="C139" s="4"/>
      <c r="D139" s="4"/>
      <c r="E139" s="4"/>
      <c r="F139" s="4"/>
      <c r="G139" s="4"/>
      <c r="H139" s="4"/>
      <c r="I139" s="4"/>
      <c r="J139" s="4"/>
      <c r="K139" s="4"/>
      <c r="L139" s="4"/>
      <c r="M139" s="4"/>
      <c r="N139" s="4"/>
      <c r="O139" s="4"/>
      <c r="P139" s="4"/>
      <c r="Q139" s="4"/>
      <c r="R139" s="4"/>
      <c r="S139" s="4"/>
      <c r="T139" s="4"/>
      <c r="U139" s="4"/>
      <c r="V139" s="4"/>
    </row>
    <row r="140" spans="2:22">
      <c r="B140" s="4"/>
      <c r="C140" s="4"/>
      <c r="D140" s="4"/>
      <c r="E140" s="4"/>
      <c r="F140" s="4"/>
      <c r="G140" s="4"/>
      <c r="H140" s="4"/>
      <c r="I140" s="4"/>
      <c r="J140" s="4"/>
      <c r="K140" s="4"/>
      <c r="L140" s="4"/>
      <c r="M140" s="4"/>
      <c r="N140" s="4"/>
      <c r="O140" s="4"/>
      <c r="P140" s="4"/>
      <c r="Q140" s="4"/>
      <c r="R140" s="4"/>
      <c r="S140" s="4"/>
      <c r="T140" s="4"/>
      <c r="U140" s="4"/>
      <c r="V140" s="4"/>
    </row>
    <row r="141" spans="2:22">
      <c r="B141" s="4"/>
      <c r="C141" s="4"/>
      <c r="D141" s="4"/>
      <c r="E141" s="4"/>
      <c r="F141" s="4"/>
      <c r="G141" s="4"/>
      <c r="H141" s="4"/>
      <c r="I141" s="4"/>
      <c r="J141" s="4"/>
      <c r="K141" s="4"/>
      <c r="L141" s="4"/>
      <c r="M141" s="4"/>
      <c r="N141" s="4"/>
      <c r="O141" s="4"/>
      <c r="P141" s="4"/>
      <c r="Q141" s="4"/>
      <c r="R141" s="4"/>
      <c r="S141" s="4"/>
      <c r="T141" s="4"/>
      <c r="U141" s="4"/>
      <c r="V141" s="4"/>
    </row>
    <row r="142" spans="2:22">
      <c r="B142" s="4"/>
      <c r="C142" s="4"/>
      <c r="D142" s="4"/>
      <c r="E142" s="4"/>
      <c r="F142" s="4"/>
      <c r="G142" s="4"/>
      <c r="H142" s="4"/>
      <c r="I142" s="4"/>
      <c r="J142" s="4"/>
      <c r="K142" s="4"/>
      <c r="L142" s="4"/>
      <c r="M142" s="4"/>
      <c r="N142" s="4"/>
      <c r="O142" s="4"/>
      <c r="P142" s="4"/>
      <c r="Q142" s="4"/>
      <c r="R142" s="4"/>
      <c r="S142" s="4"/>
      <c r="T142" s="4"/>
      <c r="U142" s="4"/>
      <c r="V142" s="4"/>
    </row>
    <row r="143" spans="2:22">
      <c r="B143" s="4"/>
      <c r="C143" s="4"/>
      <c r="D143" s="4"/>
      <c r="E143" s="4"/>
      <c r="F143" s="4"/>
      <c r="G143" s="4"/>
      <c r="H143" s="4"/>
      <c r="I143" s="4"/>
      <c r="J143" s="4"/>
      <c r="K143" s="4"/>
      <c r="L143" s="4"/>
      <c r="M143" s="4"/>
      <c r="N143" s="4"/>
      <c r="O143" s="4"/>
      <c r="P143" s="4"/>
      <c r="Q143" s="4"/>
      <c r="R143" s="4"/>
      <c r="S143" s="4"/>
      <c r="T143" s="4"/>
      <c r="U143" s="4"/>
      <c r="V143" s="4"/>
    </row>
    <row r="144" spans="2:22">
      <c r="B144" s="4"/>
      <c r="C144" s="4"/>
      <c r="D144" s="4"/>
      <c r="E144" s="4"/>
      <c r="F144" s="4"/>
      <c r="G144" s="4"/>
      <c r="H144" s="4"/>
      <c r="I144" s="4"/>
      <c r="J144" s="4"/>
      <c r="K144" s="4"/>
      <c r="L144" s="4"/>
      <c r="M144" s="4"/>
      <c r="N144" s="4"/>
      <c r="O144" s="4"/>
      <c r="P144" s="4"/>
      <c r="Q144" s="4"/>
      <c r="R144" s="4"/>
      <c r="S144" s="4"/>
      <c r="T144" s="4"/>
      <c r="U144" s="4"/>
      <c r="V144" s="4"/>
    </row>
    <row r="145" spans="2:22">
      <c r="B145" s="4"/>
      <c r="C145" s="4"/>
      <c r="D145" s="4"/>
      <c r="E145" s="4"/>
      <c r="F145" s="4"/>
      <c r="G145" s="4"/>
      <c r="H145" s="4"/>
      <c r="I145" s="4"/>
      <c r="J145" s="4"/>
      <c r="K145" s="4"/>
      <c r="L145" s="4"/>
      <c r="M145" s="4"/>
      <c r="N145" s="4"/>
      <c r="O145" s="4"/>
      <c r="P145" s="4"/>
      <c r="Q145" s="4"/>
      <c r="R145" s="4"/>
      <c r="S145" s="4"/>
      <c r="T145" s="4"/>
      <c r="U145" s="4"/>
      <c r="V145" s="4"/>
    </row>
    <row r="146" spans="2:22">
      <c r="B146" s="4"/>
      <c r="C146" s="4"/>
      <c r="D146" s="4"/>
      <c r="E146" s="4"/>
      <c r="F146" s="4"/>
      <c r="G146" s="4"/>
      <c r="H146" s="4"/>
      <c r="I146" s="4"/>
      <c r="J146" s="4"/>
      <c r="K146" s="4"/>
      <c r="L146" s="4"/>
      <c r="M146" s="4"/>
      <c r="N146" s="4"/>
      <c r="O146" s="4"/>
      <c r="P146" s="4"/>
      <c r="Q146" s="4"/>
      <c r="R146" s="4"/>
      <c r="S146" s="4"/>
      <c r="T146" s="4"/>
      <c r="U146" s="4"/>
      <c r="V146" s="4"/>
    </row>
    <row r="147" spans="2:22">
      <c r="B147" s="4"/>
      <c r="C147" s="4"/>
      <c r="D147" s="4"/>
      <c r="E147" s="4"/>
      <c r="F147" s="4"/>
      <c r="G147" s="4"/>
      <c r="H147" s="4"/>
      <c r="I147" s="4"/>
      <c r="J147" s="4"/>
      <c r="K147" s="4"/>
      <c r="L147" s="4"/>
      <c r="M147" s="4"/>
      <c r="N147" s="4"/>
      <c r="O147" s="4"/>
      <c r="P147" s="4"/>
      <c r="Q147" s="4"/>
      <c r="R147" s="4"/>
      <c r="S147" s="4"/>
      <c r="T147" s="4"/>
      <c r="U147" s="4"/>
      <c r="V147" s="4"/>
    </row>
    <row r="148" spans="2:22">
      <c r="B148" s="4"/>
      <c r="C148" s="4"/>
      <c r="D148" s="4"/>
      <c r="E148" s="4"/>
      <c r="F148" s="4"/>
      <c r="G148" s="4"/>
      <c r="H148" s="4"/>
      <c r="I148" s="4"/>
      <c r="J148" s="4"/>
      <c r="K148" s="4"/>
      <c r="L148" s="4"/>
      <c r="M148" s="4"/>
      <c r="N148" s="4"/>
      <c r="O148" s="4"/>
      <c r="P148" s="4"/>
      <c r="Q148" s="4"/>
      <c r="R148" s="4"/>
      <c r="S148" s="4"/>
      <c r="T148" s="4"/>
      <c r="U148" s="4"/>
      <c r="V148" s="4"/>
    </row>
    <row r="149" spans="2:22">
      <c r="B149" s="4"/>
      <c r="C149" s="4"/>
      <c r="D149" s="4"/>
      <c r="E149" s="4"/>
      <c r="F149" s="4"/>
      <c r="G149" s="4"/>
      <c r="H149" s="4"/>
      <c r="I149" s="4"/>
      <c r="J149" s="4"/>
      <c r="K149" s="4"/>
      <c r="L149" s="4"/>
      <c r="M149" s="4"/>
      <c r="N149" s="4"/>
      <c r="O149" s="4"/>
      <c r="P149" s="4"/>
      <c r="Q149" s="4"/>
      <c r="R149" s="4"/>
      <c r="S149" s="4"/>
      <c r="T149" s="4"/>
      <c r="U149" s="4"/>
      <c r="V149" s="4"/>
    </row>
    <row r="150" spans="2:22">
      <c r="B150" s="4"/>
      <c r="C150" s="4"/>
      <c r="D150" s="4"/>
      <c r="E150" s="4"/>
      <c r="F150" s="4"/>
      <c r="G150" s="4"/>
      <c r="H150" s="4"/>
      <c r="I150" s="4"/>
      <c r="J150" s="4"/>
      <c r="K150" s="4"/>
      <c r="L150" s="4"/>
      <c r="M150" s="4"/>
      <c r="N150" s="4"/>
      <c r="O150" s="4"/>
      <c r="P150" s="4"/>
      <c r="Q150" s="4"/>
      <c r="R150" s="4"/>
      <c r="S150" s="4"/>
      <c r="T150" s="4"/>
      <c r="U150" s="4"/>
      <c r="V150" s="4"/>
    </row>
    <row r="151" spans="2:22">
      <c r="B151" s="4"/>
      <c r="C151" s="4"/>
      <c r="D151" s="4"/>
      <c r="E151" s="4"/>
      <c r="F151" s="4"/>
      <c r="G151" s="4"/>
      <c r="H151" s="4"/>
      <c r="I151" s="4"/>
      <c r="J151" s="4"/>
      <c r="K151" s="4"/>
      <c r="L151" s="4"/>
      <c r="M151" s="4"/>
      <c r="N151" s="4"/>
      <c r="O151" s="4"/>
      <c r="P151" s="4"/>
      <c r="Q151" s="4"/>
      <c r="R151" s="4"/>
      <c r="S151" s="4"/>
      <c r="T151" s="4"/>
      <c r="U151" s="4"/>
      <c r="V151" s="4"/>
    </row>
    <row r="152" spans="2:22">
      <c r="B152" s="4"/>
      <c r="C152" s="4"/>
      <c r="D152" s="4"/>
      <c r="E152" s="4"/>
      <c r="F152" s="4"/>
      <c r="G152" s="4"/>
      <c r="H152" s="4"/>
      <c r="I152" s="4"/>
      <c r="J152" s="4"/>
      <c r="K152" s="4"/>
      <c r="L152" s="4"/>
      <c r="M152" s="4"/>
      <c r="N152" s="4"/>
      <c r="O152" s="4"/>
      <c r="P152" s="4"/>
      <c r="Q152" s="4"/>
      <c r="R152" s="4"/>
      <c r="S152" s="4"/>
      <c r="T152" s="4"/>
      <c r="U152" s="4"/>
      <c r="V152" s="4"/>
    </row>
    <row r="153" spans="2:22">
      <c r="B153" s="4"/>
      <c r="C153" s="4"/>
      <c r="D153" s="4"/>
      <c r="E153" s="4"/>
      <c r="F153" s="4"/>
      <c r="G153" s="4"/>
      <c r="H153" s="4"/>
      <c r="I153" s="4"/>
      <c r="J153" s="4"/>
      <c r="K153" s="4"/>
      <c r="L153" s="4"/>
      <c r="M153" s="4"/>
      <c r="N153" s="4"/>
      <c r="O153" s="4"/>
      <c r="P153" s="4"/>
      <c r="Q153" s="4"/>
      <c r="R153" s="4"/>
      <c r="S153" s="4"/>
      <c r="T153" s="4"/>
      <c r="U153" s="4"/>
      <c r="V153" s="4"/>
    </row>
    <row r="154" spans="2:22">
      <c r="B154" s="4"/>
      <c r="C154" s="4"/>
      <c r="D154" s="4"/>
      <c r="E154" s="4"/>
      <c r="F154" s="4"/>
      <c r="G154" s="4"/>
      <c r="H154" s="4"/>
      <c r="I154" s="4"/>
      <c r="J154" s="4"/>
      <c r="K154" s="4"/>
      <c r="L154" s="4"/>
      <c r="M154" s="4"/>
      <c r="N154" s="4"/>
      <c r="O154" s="4"/>
      <c r="P154" s="4"/>
      <c r="Q154" s="4"/>
      <c r="R154" s="4"/>
      <c r="S154" s="4"/>
      <c r="T154" s="4"/>
      <c r="U154" s="4"/>
      <c r="V154" s="4"/>
    </row>
    <row r="155" spans="2:22">
      <c r="B155" s="4"/>
      <c r="C155" s="4"/>
      <c r="D155" s="4"/>
      <c r="E155" s="4"/>
      <c r="F155" s="4"/>
      <c r="G155" s="4"/>
      <c r="H155" s="4"/>
      <c r="I155" s="4"/>
      <c r="J155" s="4"/>
      <c r="K155" s="4"/>
      <c r="L155" s="4"/>
      <c r="M155" s="4"/>
      <c r="N155" s="4"/>
      <c r="O155" s="4"/>
      <c r="P155" s="4"/>
      <c r="Q155" s="4"/>
      <c r="R155" s="4"/>
      <c r="S155" s="4"/>
      <c r="T155" s="4"/>
      <c r="U155" s="4"/>
      <c r="V155" s="4"/>
    </row>
    <row r="156" spans="2:22">
      <c r="B156" s="4"/>
      <c r="C156" s="4"/>
      <c r="D156" s="4"/>
      <c r="E156" s="4"/>
      <c r="F156" s="4"/>
      <c r="G156" s="4"/>
      <c r="H156" s="4"/>
      <c r="I156" s="4"/>
      <c r="J156" s="4"/>
      <c r="K156" s="4"/>
      <c r="L156" s="4"/>
      <c r="M156" s="4"/>
      <c r="N156" s="4"/>
      <c r="O156" s="4"/>
      <c r="P156" s="4"/>
      <c r="Q156" s="4"/>
      <c r="R156" s="4"/>
      <c r="S156" s="4"/>
      <c r="T156" s="4"/>
      <c r="U156" s="4"/>
      <c r="V156" s="4"/>
    </row>
    <row r="157" spans="2:22">
      <c r="B157" s="4"/>
      <c r="C157" s="4"/>
      <c r="D157" s="4"/>
      <c r="E157" s="4"/>
      <c r="F157" s="4"/>
      <c r="G157" s="4"/>
      <c r="H157" s="4"/>
      <c r="I157" s="4"/>
      <c r="J157" s="4"/>
      <c r="K157" s="4"/>
      <c r="L157" s="4"/>
      <c r="M157" s="4"/>
      <c r="N157" s="4"/>
      <c r="O157" s="4"/>
      <c r="P157" s="4"/>
      <c r="Q157" s="4"/>
      <c r="R157" s="4"/>
      <c r="S157" s="4"/>
      <c r="T157" s="4"/>
      <c r="U157" s="4"/>
      <c r="V157" s="4"/>
    </row>
    <row r="158" spans="2:22">
      <c r="B158" s="4"/>
      <c r="C158" s="4"/>
      <c r="D158" s="4"/>
      <c r="E158" s="4"/>
      <c r="F158" s="4"/>
      <c r="G158" s="4"/>
      <c r="H158" s="4"/>
      <c r="I158" s="4"/>
      <c r="J158" s="4"/>
      <c r="K158" s="4"/>
      <c r="L158" s="4"/>
      <c r="M158" s="4"/>
      <c r="N158" s="4"/>
      <c r="O158" s="4"/>
      <c r="P158" s="4"/>
      <c r="Q158" s="4"/>
      <c r="R158" s="4"/>
      <c r="S158" s="4"/>
      <c r="T158" s="4"/>
      <c r="U158" s="4"/>
      <c r="V158" s="4"/>
    </row>
    <row r="159" spans="2:22">
      <c r="B159" s="4"/>
      <c r="C159" s="4"/>
      <c r="D159" s="4"/>
      <c r="E159" s="4"/>
      <c r="F159" s="4"/>
      <c r="G159" s="4"/>
      <c r="H159" s="4"/>
      <c r="I159" s="4"/>
      <c r="J159" s="4"/>
      <c r="K159" s="4"/>
      <c r="L159" s="4"/>
      <c r="M159" s="4"/>
      <c r="N159" s="4"/>
      <c r="O159" s="4"/>
      <c r="P159" s="4"/>
      <c r="Q159" s="4"/>
      <c r="R159" s="4"/>
      <c r="S159" s="4"/>
      <c r="T159" s="4"/>
      <c r="U159" s="4"/>
      <c r="V159" s="4"/>
    </row>
    <row r="160" spans="2:22">
      <c r="B160" s="4"/>
      <c r="C160" s="4"/>
      <c r="D160" s="4"/>
      <c r="E160" s="4"/>
      <c r="F160" s="4"/>
      <c r="G160" s="4"/>
      <c r="H160" s="4"/>
      <c r="I160" s="4"/>
      <c r="J160" s="4"/>
      <c r="K160" s="4"/>
      <c r="L160" s="4"/>
      <c r="M160" s="4"/>
      <c r="N160" s="4"/>
      <c r="O160" s="4"/>
      <c r="P160" s="4"/>
      <c r="Q160" s="4"/>
      <c r="R160" s="4"/>
      <c r="S160" s="4"/>
      <c r="T160" s="4"/>
      <c r="U160" s="4"/>
      <c r="V160" s="4"/>
    </row>
    <row r="161" spans="2:22">
      <c r="B161" s="4"/>
      <c r="C161" s="4"/>
      <c r="D161" s="4"/>
      <c r="E161" s="4"/>
      <c r="F161" s="4"/>
      <c r="G161" s="4"/>
      <c r="H161" s="4"/>
      <c r="I161" s="4"/>
      <c r="J161" s="4"/>
      <c r="K161" s="4"/>
      <c r="L161" s="4"/>
      <c r="M161" s="4"/>
      <c r="N161" s="4"/>
      <c r="O161" s="4"/>
      <c r="P161" s="4"/>
      <c r="Q161" s="4"/>
      <c r="R161" s="4"/>
      <c r="S161" s="4"/>
      <c r="T161" s="4"/>
      <c r="U161" s="4"/>
      <c r="V161" s="4"/>
    </row>
    <row r="162" spans="2:22">
      <c r="B162" s="4"/>
      <c r="C162" s="4"/>
      <c r="D162" s="4"/>
      <c r="E162" s="4"/>
      <c r="F162" s="4"/>
      <c r="G162" s="4"/>
      <c r="H162" s="4"/>
      <c r="I162" s="4"/>
      <c r="J162" s="4"/>
      <c r="K162" s="4"/>
      <c r="L162" s="4"/>
      <c r="M162" s="4"/>
      <c r="N162" s="4"/>
      <c r="O162" s="4"/>
      <c r="P162" s="4"/>
      <c r="Q162" s="4"/>
      <c r="R162" s="4"/>
      <c r="S162" s="4"/>
      <c r="T162" s="4"/>
      <c r="U162" s="4"/>
      <c r="V162" s="4"/>
    </row>
    <row r="163" spans="2:22">
      <c r="B163" s="4"/>
      <c r="C163" s="4"/>
      <c r="D163" s="4"/>
      <c r="E163" s="4"/>
      <c r="F163" s="4"/>
      <c r="G163" s="4"/>
      <c r="H163" s="4"/>
      <c r="I163" s="4"/>
      <c r="J163" s="4"/>
      <c r="K163" s="4"/>
      <c r="L163" s="4"/>
      <c r="M163" s="4"/>
      <c r="N163" s="4"/>
      <c r="O163" s="4"/>
      <c r="P163" s="4"/>
      <c r="Q163" s="4"/>
      <c r="R163" s="4"/>
      <c r="S163" s="4"/>
      <c r="T163" s="4"/>
      <c r="U163" s="4"/>
      <c r="V163" s="4"/>
    </row>
    <row r="164" spans="2:22">
      <c r="B164" s="4"/>
      <c r="C164" s="4"/>
      <c r="D164" s="4"/>
      <c r="E164" s="4"/>
      <c r="F164" s="4"/>
      <c r="G164" s="4"/>
      <c r="H164" s="4"/>
      <c r="I164" s="4"/>
      <c r="J164" s="4"/>
      <c r="K164" s="4"/>
      <c r="L164" s="4"/>
      <c r="M164" s="4"/>
      <c r="N164" s="4"/>
      <c r="O164" s="4"/>
      <c r="P164" s="4"/>
      <c r="Q164" s="4"/>
      <c r="R164" s="4"/>
      <c r="S164" s="4"/>
      <c r="T164" s="4"/>
      <c r="U164" s="4"/>
      <c r="V164" s="4"/>
    </row>
    <row r="165" spans="2:22">
      <c r="B165" s="4"/>
      <c r="C165" s="4"/>
      <c r="D165" s="4"/>
      <c r="E165" s="4"/>
      <c r="F165" s="4"/>
      <c r="G165" s="4"/>
      <c r="H165" s="4"/>
      <c r="I165" s="4"/>
      <c r="J165" s="4"/>
      <c r="K165" s="4"/>
      <c r="L165" s="4"/>
      <c r="M165" s="4"/>
      <c r="N165" s="4"/>
      <c r="O165" s="4"/>
      <c r="P165" s="4"/>
      <c r="Q165" s="4"/>
      <c r="R165" s="4"/>
      <c r="S165" s="4"/>
      <c r="T165" s="4"/>
      <c r="U165" s="4"/>
      <c r="V165" s="4"/>
    </row>
    <row r="166" spans="2:22">
      <c r="B166" s="4"/>
      <c r="C166" s="4"/>
      <c r="D166" s="4"/>
      <c r="E166" s="4"/>
      <c r="F166" s="4"/>
      <c r="G166" s="4"/>
      <c r="H166" s="4"/>
      <c r="I166" s="4"/>
      <c r="J166" s="4"/>
      <c r="K166" s="4"/>
      <c r="L166" s="4"/>
      <c r="M166" s="4"/>
      <c r="N166" s="4"/>
      <c r="O166" s="4"/>
      <c r="P166" s="4"/>
      <c r="Q166" s="4"/>
      <c r="R166" s="4"/>
      <c r="S166" s="4"/>
      <c r="T166" s="4"/>
      <c r="U166" s="4"/>
      <c r="V166" s="4"/>
    </row>
    <row r="167" spans="2:22">
      <c r="B167" s="4"/>
      <c r="C167" s="4"/>
      <c r="D167" s="4"/>
      <c r="E167" s="4"/>
      <c r="F167" s="4"/>
      <c r="G167" s="4"/>
      <c r="H167" s="4"/>
      <c r="I167" s="4"/>
      <c r="J167" s="4"/>
      <c r="K167" s="4"/>
      <c r="L167" s="4"/>
      <c r="M167" s="4"/>
      <c r="N167" s="4"/>
      <c r="O167" s="4"/>
      <c r="P167" s="4"/>
      <c r="Q167" s="4"/>
      <c r="R167" s="4"/>
      <c r="S167" s="4"/>
      <c r="T167" s="4"/>
      <c r="U167" s="4"/>
      <c r="V167" s="4"/>
    </row>
    <row r="168" spans="2:22">
      <c r="B168" s="4"/>
      <c r="C168" s="4"/>
      <c r="D168" s="4"/>
      <c r="E168" s="4"/>
      <c r="F168" s="4"/>
      <c r="G168" s="4"/>
      <c r="H168" s="4"/>
      <c r="I168" s="4"/>
      <c r="J168" s="4"/>
      <c r="K168" s="4"/>
      <c r="L168" s="4"/>
      <c r="M168" s="4"/>
      <c r="N168" s="4"/>
      <c r="O168" s="4"/>
      <c r="P168" s="4"/>
      <c r="Q168" s="4"/>
      <c r="R168" s="4"/>
      <c r="S168" s="4"/>
      <c r="T168" s="4"/>
      <c r="U168" s="4"/>
      <c r="V168" s="4"/>
    </row>
    <row r="169" spans="2:22">
      <c r="B169" s="4"/>
      <c r="C169" s="4"/>
      <c r="D169" s="4"/>
      <c r="E169" s="4"/>
      <c r="F169" s="4"/>
      <c r="G169" s="4"/>
      <c r="H169" s="4"/>
      <c r="I169" s="4"/>
      <c r="J169" s="4"/>
      <c r="K169" s="4"/>
      <c r="L169" s="4"/>
      <c r="M169" s="4"/>
      <c r="N169" s="4"/>
      <c r="O169" s="4"/>
      <c r="P169" s="4"/>
      <c r="Q169" s="4"/>
      <c r="R169" s="4"/>
      <c r="S169" s="4"/>
      <c r="T169" s="4"/>
      <c r="U169" s="4"/>
      <c r="V169" s="4"/>
    </row>
    <row r="170" spans="2:22">
      <c r="B170" s="4"/>
      <c r="C170" s="4"/>
      <c r="D170" s="4"/>
      <c r="E170" s="4"/>
      <c r="F170" s="4"/>
      <c r="G170" s="4"/>
      <c r="H170" s="4"/>
      <c r="I170" s="4"/>
      <c r="J170" s="4"/>
      <c r="K170" s="4"/>
      <c r="L170" s="4"/>
      <c r="M170" s="4"/>
      <c r="N170" s="4"/>
      <c r="O170" s="4"/>
      <c r="P170" s="4"/>
      <c r="Q170" s="4"/>
      <c r="R170" s="4"/>
      <c r="S170" s="4"/>
      <c r="T170" s="4"/>
      <c r="U170" s="4"/>
      <c r="V170" s="4"/>
    </row>
    <row r="171" spans="2:22">
      <c r="B171" s="4"/>
      <c r="C171" s="4"/>
      <c r="D171" s="4"/>
      <c r="E171" s="4"/>
      <c r="F171" s="4"/>
      <c r="G171" s="4"/>
      <c r="H171" s="4"/>
      <c r="I171" s="4"/>
      <c r="J171" s="4"/>
      <c r="K171" s="4"/>
      <c r="L171" s="4"/>
      <c r="M171" s="4"/>
      <c r="N171" s="4"/>
      <c r="O171" s="4"/>
      <c r="P171" s="4"/>
      <c r="Q171" s="4"/>
      <c r="R171" s="4"/>
      <c r="S171" s="4"/>
      <c r="T171" s="4"/>
      <c r="U171" s="4"/>
      <c r="V171" s="4"/>
    </row>
    <row r="172" spans="2:22">
      <c r="B172" s="4"/>
      <c r="C172" s="4"/>
      <c r="D172" s="4"/>
      <c r="E172" s="4"/>
      <c r="F172" s="4"/>
      <c r="G172" s="4"/>
      <c r="H172" s="4"/>
      <c r="I172" s="4"/>
      <c r="J172" s="4"/>
      <c r="K172" s="4"/>
      <c r="L172" s="4"/>
      <c r="M172" s="4"/>
      <c r="N172" s="4"/>
      <c r="O172" s="4"/>
      <c r="P172" s="4"/>
      <c r="Q172" s="4"/>
      <c r="R172" s="4"/>
      <c r="S172" s="4"/>
      <c r="T172" s="4"/>
      <c r="U172" s="4"/>
      <c r="V172" s="4"/>
    </row>
    <row r="173" spans="2:22">
      <c r="B173" s="4"/>
      <c r="C173" s="4"/>
      <c r="D173" s="4"/>
      <c r="E173" s="4"/>
      <c r="F173" s="4"/>
      <c r="G173" s="4"/>
      <c r="H173" s="4"/>
      <c r="I173" s="4"/>
      <c r="J173" s="4"/>
      <c r="K173" s="4"/>
      <c r="L173" s="4"/>
      <c r="M173" s="4"/>
      <c r="N173" s="4"/>
      <c r="O173" s="4"/>
      <c r="P173" s="4"/>
      <c r="Q173" s="4"/>
      <c r="R173" s="4"/>
      <c r="S173" s="4"/>
      <c r="T173" s="4"/>
      <c r="U173" s="4"/>
      <c r="V173" s="4"/>
    </row>
    <row r="174" spans="2:22">
      <c r="B174" s="4"/>
      <c r="C174" s="4"/>
      <c r="D174" s="4"/>
      <c r="E174" s="4"/>
      <c r="F174" s="4"/>
      <c r="G174" s="4"/>
      <c r="H174" s="4"/>
      <c r="I174" s="4"/>
      <c r="J174" s="4"/>
      <c r="K174" s="4"/>
      <c r="L174" s="4"/>
      <c r="M174" s="4"/>
      <c r="N174" s="4"/>
      <c r="O174" s="4"/>
      <c r="P174" s="4"/>
      <c r="Q174" s="4"/>
      <c r="R174" s="4"/>
      <c r="S174" s="4"/>
      <c r="T174" s="4"/>
      <c r="U174" s="4"/>
      <c r="V174" s="4"/>
    </row>
    <row r="175" spans="2:22">
      <c r="B175" s="4"/>
      <c r="C175" s="4"/>
      <c r="D175" s="4"/>
      <c r="E175" s="4"/>
      <c r="F175" s="4"/>
      <c r="G175" s="4"/>
      <c r="H175" s="4"/>
      <c r="I175" s="4"/>
      <c r="J175" s="4"/>
      <c r="K175" s="4"/>
      <c r="L175" s="4"/>
      <c r="M175" s="4"/>
      <c r="N175" s="4"/>
      <c r="O175" s="4"/>
      <c r="P175" s="4"/>
      <c r="Q175" s="4"/>
      <c r="R175" s="4"/>
      <c r="S175" s="4"/>
      <c r="T175" s="4"/>
      <c r="U175" s="4"/>
      <c r="V175" s="4"/>
    </row>
    <row r="176" spans="2:22">
      <c r="B176" s="4"/>
      <c r="C176" s="4"/>
      <c r="D176" s="4"/>
      <c r="E176" s="4"/>
      <c r="F176" s="4"/>
      <c r="G176" s="4"/>
      <c r="H176" s="4"/>
      <c r="I176" s="4"/>
      <c r="J176" s="4"/>
      <c r="K176" s="4"/>
      <c r="L176" s="4"/>
      <c r="M176" s="4"/>
      <c r="N176" s="4"/>
      <c r="O176" s="4"/>
      <c r="P176" s="4"/>
      <c r="Q176" s="4"/>
      <c r="R176" s="4"/>
      <c r="S176" s="4"/>
      <c r="T176" s="4"/>
      <c r="U176" s="4"/>
      <c r="V176" s="4"/>
    </row>
    <row r="177" spans="2:22">
      <c r="B177" s="4"/>
      <c r="C177" s="4"/>
      <c r="D177" s="4"/>
      <c r="E177" s="4"/>
      <c r="F177" s="4"/>
      <c r="G177" s="4"/>
      <c r="H177" s="4"/>
      <c r="I177" s="4"/>
      <c r="J177" s="4"/>
      <c r="K177" s="4"/>
      <c r="L177" s="4"/>
      <c r="M177" s="4"/>
      <c r="N177" s="4"/>
      <c r="O177" s="4"/>
      <c r="P177" s="4"/>
      <c r="Q177" s="4"/>
      <c r="R177" s="4"/>
      <c r="S177" s="4"/>
      <c r="T177" s="4"/>
      <c r="U177" s="4"/>
      <c r="V177" s="4"/>
    </row>
    <row r="178" spans="2:22">
      <c r="B178" s="4"/>
      <c r="C178" s="4"/>
      <c r="D178" s="4"/>
      <c r="E178" s="4"/>
      <c r="F178" s="4"/>
      <c r="G178" s="4"/>
      <c r="H178" s="4"/>
      <c r="I178" s="4"/>
      <c r="J178" s="4"/>
      <c r="K178" s="4"/>
      <c r="L178" s="4"/>
      <c r="M178" s="4"/>
      <c r="N178" s="4"/>
      <c r="O178" s="4"/>
      <c r="P178" s="4"/>
      <c r="Q178" s="4"/>
      <c r="R178" s="4"/>
      <c r="S178" s="4"/>
      <c r="T178" s="4"/>
      <c r="U178" s="4"/>
      <c r="V178" s="4"/>
    </row>
    <row r="179" spans="2:22">
      <c r="B179" s="4"/>
      <c r="C179" s="4"/>
      <c r="D179" s="4"/>
      <c r="E179" s="4"/>
      <c r="F179" s="4"/>
      <c r="G179" s="4"/>
      <c r="H179" s="4"/>
      <c r="I179" s="4"/>
      <c r="J179" s="4"/>
      <c r="K179" s="4"/>
      <c r="L179" s="4"/>
      <c r="M179" s="4"/>
      <c r="N179" s="4"/>
      <c r="O179" s="4"/>
      <c r="P179" s="4"/>
      <c r="Q179" s="4"/>
      <c r="R179" s="4"/>
      <c r="S179" s="4"/>
      <c r="T179" s="4"/>
      <c r="U179" s="4"/>
      <c r="V179" s="4"/>
    </row>
    <row r="180" spans="2:22">
      <c r="B180" s="4"/>
      <c r="C180" s="4"/>
      <c r="D180" s="4"/>
      <c r="E180" s="4"/>
      <c r="F180" s="4"/>
      <c r="G180" s="4"/>
      <c r="H180" s="4"/>
      <c r="I180" s="4"/>
      <c r="J180" s="4"/>
      <c r="K180" s="4"/>
      <c r="L180" s="4"/>
      <c r="M180" s="4"/>
      <c r="N180" s="4"/>
      <c r="O180" s="4"/>
      <c r="P180" s="4"/>
      <c r="Q180" s="4"/>
      <c r="R180" s="4"/>
      <c r="S180" s="4"/>
      <c r="T180" s="4"/>
      <c r="U180" s="4"/>
      <c r="V180" s="4"/>
    </row>
    <row r="181" spans="2:22">
      <c r="B181" s="4"/>
      <c r="C181" s="4"/>
      <c r="D181" s="4"/>
      <c r="E181" s="4"/>
      <c r="F181" s="4"/>
      <c r="G181" s="4"/>
      <c r="H181" s="4"/>
      <c r="I181" s="4"/>
      <c r="J181" s="4"/>
      <c r="K181" s="4"/>
      <c r="L181" s="4"/>
      <c r="M181" s="4"/>
      <c r="N181" s="4"/>
      <c r="O181" s="4"/>
      <c r="P181" s="4"/>
      <c r="Q181" s="4"/>
      <c r="R181" s="4"/>
      <c r="S181" s="4"/>
      <c r="T181" s="4"/>
      <c r="U181" s="4"/>
      <c r="V181" s="4"/>
    </row>
    <row r="182" spans="2:22">
      <c r="B182" s="4"/>
      <c r="C182" s="4"/>
      <c r="D182" s="4"/>
      <c r="E182" s="4"/>
      <c r="F182" s="4"/>
      <c r="G182" s="4"/>
      <c r="H182" s="4"/>
      <c r="I182" s="4"/>
      <c r="J182" s="4"/>
      <c r="K182" s="4"/>
      <c r="L182" s="4"/>
      <c r="M182" s="4"/>
      <c r="N182" s="4"/>
      <c r="O182" s="4"/>
      <c r="P182" s="4"/>
      <c r="Q182" s="4"/>
      <c r="R182" s="4"/>
      <c r="S182" s="4"/>
      <c r="T182" s="4"/>
      <c r="U182" s="4"/>
      <c r="V182" s="4"/>
    </row>
    <row r="183" spans="2:22">
      <c r="B183" s="4"/>
      <c r="C183" s="4"/>
      <c r="D183" s="4"/>
      <c r="E183" s="4"/>
      <c r="F183" s="4"/>
      <c r="G183" s="4"/>
      <c r="H183" s="4"/>
      <c r="I183" s="4"/>
      <c r="J183" s="4"/>
      <c r="K183" s="4"/>
      <c r="L183" s="4"/>
      <c r="M183" s="4"/>
      <c r="N183" s="4"/>
      <c r="O183" s="4"/>
      <c r="P183" s="4"/>
      <c r="Q183" s="4"/>
      <c r="R183" s="4"/>
      <c r="S183" s="4"/>
      <c r="T183" s="4"/>
      <c r="U183" s="4"/>
      <c r="V183" s="4"/>
    </row>
    <row r="184" spans="2:22">
      <c r="B184" s="4"/>
      <c r="C184" s="4"/>
      <c r="D184" s="4"/>
      <c r="E184" s="4"/>
      <c r="F184" s="4"/>
      <c r="G184" s="4"/>
      <c r="H184" s="4"/>
      <c r="I184" s="4"/>
      <c r="J184" s="4"/>
      <c r="K184" s="4"/>
      <c r="L184" s="4"/>
      <c r="M184" s="4"/>
      <c r="N184" s="4"/>
      <c r="O184" s="4"/>
      <c r="P184" s="4"/>
      <c r="Q184" s="4"/>
      <c r="R184" s="4"/>
      <c r="S184" s="4"/>
      <c r="T184" s="4"/>
      <c r="U184" s="4"/>
      <c r="V184" s="4"/>
    </row>
    <row r="185" spans="2:22">
      <c r="B185" s="4"/>
      <c r="C185" s="4"/>
      <c r="D185" s="4"/>
      <c r="E185" s="4"/>
      <c r="F185" s="4"/>
      <c r="G185" s="4"/>
      <c r="H185" s="4"/>
      <c r="I185" s="4"/>
      <c r="J185" s="4"/>
      <c r="K185" s="4"/>
      <c r="L185" s="4"/>
      <c r="M185" s="4"/>
      <c r="N185" s="4"/>
      <c r="O185" s="4"/>
      <c r="P185" s="4"/>
      <c r="Q185" s="4"/>
      <c r="R185" s="4"/>
      <c r="S185" s="4"/>
      <c r="T185" s="4"/>
      <c r="U185" s="4"/>
      <c r="V185" s="4"/>
    </row>
    <row r="186" spans="2:22">
      <c r="B186" s="4"/>
      <c r="C186" s="4"/>
      <c r="D186" s="4"/>
      <c r="E186" s="4"/>
      <c r="F186" s="4"/>
      <c r="G186" s="4"/>
      <c r="H186" s="4"/>
      <c r="I186" s="4"/>
      <c r="J186" s="4"/>
      <c r="K186" s="4"/>
      <c r="L186" s="4"/>
      <c r="M186" s="4"/>
      <c r="N186" s="4"/>
      <c r="O186" s="4"/>
      <c r="P186" s="4"/>
      <c r="Q186" s="4"/>
      <c r="R186" s="4"/>
      <c r="S186" s="4"/>
      <c r="T186" s="4"/>
      <c r="U186" s="4"/>
      <c r="V186" s="4"/>
    </row>
    <row r="187" spans="2:22">
      <c r="B187" s="4"/>
      <c r="C187" s="4"/>
      <c r="D187" s="4"/>
      <c r="E187" s="4"/>
      <c r="F187" s="4"/>
      <c r="G187" s="4"/>
      <c r="H187" s="4"/>
      <c r="I187" s="4"/>
      <c r="J187" s="4"/>
      <c r="K187" s="4"/>
      <c r="L187" s="4"/>
      <c r="M187" s="4"/>
      <c r="N187" s="4"/>
      <c r="O187" s="4"/>
      <c r="P187" s="4"/>
      <c r="Q187" s="4"/>
      <c r="R187" s="4"/>
      <c r="S187" s="4"/>
      <c r="T187" s="4"/>
      <c r="U187" s="4"/>
      <c r="V187" s="4"/>
    </row>
    <row r="188" spans="2:22">
      <c r="B188" s="4"/>
      <c r="C188" s="4"/>
      <c r="D188" s="4"/>
      <c r="E188" s="4"/>
      <c r="F188" s="4"/>
      <c r="G188" s="4"/>
      <c r="H188" s="4"/>
      <c r="I188" s="4"/>
      <c r="J188" s="4"/>
      <c r="K188" s="4"/>
      <c r="L188" s="4"/>
      <c r="M188" s="4"/>
      <c r="N188" s="4"/>
      <c r="O188" s="4"/>
      <c r="P188" s="4"/>
      <c r="Q188" s="4"/>
      <c r="R188" s="4"/>
      <c r="S188" s="4"/>
      <c r="T188" s="4"/>
      <c r="U188" s="4"/>
      <c r="V188" s="4"/>
    </row>
    <row r="189" spans="2:22">
      <c r="B189" s="4"/>
      <c r="C189" s="4"/>
      <c r="D189" s="4"/>
      <c r="E189" s="4"/>
      <c r="F189" s="4"/>
      <c r="G189" s="4"/>
      <c r="H189" s="4"/>
      <c r="I189" s="4"/>
      <c r="J189" s="4"/>
      <c r="K189" s="4"/>
      <c r="L189" s="4"/>
      <c r="M189" s="4"/>
      <c r="N189" s="4"/>
      <c r="O189" s="4"/>
      <c r="P189" s="4"/>
      <c r="Q189" s="4"/>
      <c r="R189" s="4"/>
      <c r="S189" s="4"/>
      <c r="T189" s="4"/>
      <c r="U189" s="4"/>
      <c r="V189" s="4"/>
    </row>
    <row r="190" spans="2:22">
      <c r="B190" s="4"/>
      <c r="C190" s="4"/>
      <c r="D190" s="4"/>
      <c r="E190" s="4"/>
      <c r="F190" s="4"/>
      <c r="G190" s="4"/>
      <c r="H190" s="4"/>
      <c r="I190" s="4"/>
      <c r="J190" s="4"/>
      <c r="K190" s="4"/>
      <c r="L190" s="4"/>
      <c r="M190" s="4"/>
      <c r="N190" s="4"/>
      <c r="O190" s="4"/>
      <c r="P190" s="4"/>
      <c r="Q190" s="4"/>
      <c r="R190" s="4"/>
      <c r="S190" s="4"/>
      <c r="T190" s="4"/>
      <c r="U190" s="4"/>
      <c r="V190" s="4"/>
    </row>
    <row r="191" spans="2:22">
      <c r="B191" s="4"/>
      <c r="C191" s="4"/>
      <c r="D191" s="4"/>
      <c r="E191" s="4"/>
      <c r="F191" s="4"/>
      <c r="G191" s="4"/>
      <c r="H191" s="4"/>
      <c r="I191" s="4"/>
      <c r="J191" s="4"/>
      <c r="K191" s="4"/>
      <c r="L191" s="4"/>
      <c r="M191" s="4"/>
      <c r="N191" s="4"/>
      <c r="O191" s="4"/>
      <c r="P191" s="4"/>
      <c r="Q191" s="4"/>
      <c r="R191" s="4"/>
      <c r="S191" s="4"/>
      <c r="T191" s="4"/>
      <c r="U191" s="4"/>
      <c r="V191" s="4"/>
    </row>
    <row r="192" spans="2:22">
      <c r="B192" s="4"/>
      <c r="C192" s="4"/>
      <c r="D192" s="4"/>
      <c r="E192" s="4"/>
      <c r="F192" s="4"/>
      <c r="G192" s="4"/>
      <c r="H192" s="4"/>
      <c r="I192" s="4"/>
      <c r="J192" s="4"/>
      <c r="K192" s="4"/>
      <c r="L192" s="4"/>
      <c r="M192" s="4"/>
      <c r="N192" s="4"/>
      <c r="O192" s="4"/>
      <c r="P192" s="4"/>
      <c r="Q192" s="4"/>
      <c r="R192" s="4"/>
      <c r="S192" s="4"/>
      <c r="T192" s="4"/>
      <c r="U192" s="4"/>
      <c r="V192" s="4"/>
    </row>
    <row r="193" spans="2:22">
      <c r="B193" s="4"/>
      <c r="C193" s="4"/>
      <c r="D193" s="4"/>
      <c r="E193" s="4"/>
      <c r="F193" s="4"/>
      <c r="G193" s="4"/>
      <c r="H193" s="4"/>
      <c r="I193" s="4"/>
      <c r="J193" s="4"/>
      <c r="K193" s="4"/>
      <c r="L193" s="4"/>
      <c r="M193" s="4"/>
      <c r="N193" s="4"/>
      <c r="O193" s="4"/>
      <c r="P193" s="4"/>
      <c r="Q193" s="4"/>
      <c r="R193" s="4"/>
      <c r="S193" s="4"/>
      <c r="T193" s="4"/>
      <c r="U193" s="4"/>
      <c r="V193" s="4"/>
    </row>
    <row r="194" spans="2:22">
      <c r="B194" s="4"/>
      <c r="C194" s="4"/>
      <c r="D194" s="4"/>
      <c r="E194" s="4"/>
      <c r="F194" s="4"/>
      <c r="G194" s="4"/>
      <c r="H194" s="4"/>
      <c r="I194" s="4"/>
      <c r="J194" s="4"/>
      <c r="K194" s="4"/>
      <c r="L194" s="4"/>
      <c r="M194" s="4"/>
      <c r="N194" s="4"/>
      <c r="O194" s="4"/>
      <c r="P194" s="4"/>
      <c r="Q194" s="4"/>
      <c r="R194" s="4"/>
      <c r="S194" s="4"/>
      <c r="T194" s="4"/>
      <c r="U194" s="4"/>
      <c r="V194" s="4"/>
    </row>
    <row r="195" spans="2:22">
      <c r="B195" s="4"/>
      <c r="C195" s="4"/>
      <c r="D195" s="4"/>
      <c r="E195" s="4"/>
      <c r="F195" s="4"/>
      <c r="G195" s="4"/>
      <c r="H195" s="4"/>
      <c r="I195" s="4"/>
      <c r="J195" s="4"/>
      <c r="K195" s="4"/>
      <c r="L195" s="4"/>
      <c r="M195" s="4"/>
      <c r="N195" s="4"/>
      <c r="O195" s="4"/>
      <c r="P195" s="4"/>
      <c r="Q195" s="4"/>
      <c r="R195" s="4"/>
      <c r="S195" s="4"/>
      <c r="T195" s="4"/>
      <c r="U195" s="4"/>
      <c r="V195" s="4"/>
    </row>
    <row r="196" spans="2:22">
      <c r="B196" s="4"/>
      <c r="C196" s="4"/>
      <c r="D196" s="4"/>
      <c r="E196" s="4"/>
      <c r="F196" s="4"/>
      <c r="G196" s="4"/>
      <c r="H196" s="4"/>
      <c r="I196" s="4"/>
      <c r="J196" s="4"/>
      <c r="K196" s="4"/>
      <c r="L196" s="4"/>
      <c r="M196" s="4"/>
      <c r="N196" s="4"/>
      <c r="O196" s="4"/>
      <c r="P196" s="4"/>
      <c r="Q196" s="4"/>
      <c r="R196" s="4"/>
      <c r="S196" s="4"/>
      <c r="T196" s="4"/>
      <c r="U196" s="4"/>
      <c r="V196" s="4"/>
    </row>
    <row r="197" spans="2:22">
      <c r="B197" s="4"/>
      <c r="C197" s="4"/>
      <c r="D197" s="4"/>
      <c r="E197" s="4"/>
      <c r="F197" s="4"/>
      <c r="G197" s="4"/>
      <c r="H197" s="4"/>
      <c r="I197" s="4"/>
      <c r="J197" s="4"/>
      <c r="K197" s="4"/>
      <c r="L197" s="4"/>
      <c r="M197" s="4"/>
      <c r="N197" s="4"/>
      <c r="O197" s="4"/>
      <c r="P197" s="4"/>
      <c r="Q197" s="4"/>
      <c r="R197" s="4"/>
      <c r="S197" s="4"/>
      <c r="T197" s="4"/>
      <c r="U197" s="4"/>
      <c r="V197" s="4"/>
    </row>
    <row r="198" spans="2:22">
      <c r="B198" s="4"/>
      <c r="C198" s="4"/>
      <c r="D198" s="4"/>
      <c r="E198" s="4"/>
      <c r="F198" s="4"/>
      <c r="G198" s="4"/>
      <c r="H198" s="4"/>
      <c r="I198" s="4"/>
      <c r="J198" s="4"/>
      <c r="K198" s="4"/>
      <c r="L198" s="4"/>
      <c r="M198" s="4"/>
      <c r="N198" s="4"/>
      <c r="O198" s="4"/>
      <c r="P198" s="4"/>
      <c r="Q198" s="4"/>
      <c r="R198" s="4"/>
      <c r="S198" s="4"/>
      <c r="T198" s="4"/>
      <c r="U198" s="4"/>
      <c r="V198" s="4"/>
    </row>
    <row r="199" spans="2:22">
      <c r="B199" s="4"/>
      <c r="C199" s="4"/>
      <c r="D199" s="4"/>
      <c r="E199" s="4"/>
      <c r="F199" s="4"/>
      <c r="G199" s="4"/>
      <c r="H199" s="4"/>
      <c r="I199" s="4"/>
      <c r="J199" s="4"/>
      <c r="K199" s="4"/>
      <c r="L199" s="4"/>
      <c r="M199" s="4"/>
      <c r="N199" s="4"/>
      <c r="O199" s="4"/>
      <c r="P199" s="4"/>
      <c r="Q199" s="4"/>
      <c r="R199" s="4"/>
      <c r="S199" s="4"/>
      <c r="T199" s="4"/>
      <c r="U199" s="4"/>
      <c r="V199" s="4"/>
    </row>
    <row r="200" spans="2:22">
      <c r="B200" s="4"/>
      <c r="C200" s="4"/>
      <c r="D200" s="4"/>
      <c r="E200" s="4"/>
      <c r="F200" s="4"/>
      <c r="G200" s="4"/>
      <c r="H200" s="4"/>
      <c r="I200" s="4"/>
      <c r="J200" s="4"/>
      <c r="K200" s="4"/>
      <c r="L200" s="4"/>
      <c r="M200" s="4"/>
      <c r="N200" s="4"/>
      <c r="O200" s="4"/>
      <c r="P200" s="4"/>
      <c r="Q200" s="4"/>
      <c r="R200" s="4"/>
      <c r="S200" s="4"/>
      <c r="T200" s="4"/>
      <c r="U200" s="4"/>
      <c r="V200" s="4"/>
    </row>
    <row r="201" spans="2:22">
      <c r="B201" s="4"/>
      <c r="C201" s="4"/>
      <c r="D201" s="4"/>
      <c r="E201" s="4"/>
      <c r="F201" s="4"/>
      <c r="G201" s="4"/>
      <c r="H201" s="4"/>
      <c r="I201" s="4"/>
      <c r="J201" s="4"/>
      <c r="K201" s="4"/>
      <c r="L201" s="4"/>
      <c r="M201" s="4"/>
      <c r="N201" s="4"/>
      <c r="O201" s="4"/>
      <c r="P201" s="4"/>
      <c r="Q201" s="4"/>
      <c r="R201" s="4"/>
      <c r="S201" s="4"/>
      <c r="T201" s="4"/>
      <c r="U201" s="4"/>
      <c r="V201" s="4"/>
    </row>
    <row r="202" spans="2:22">
      <c r="B202" s="4"/>
      <c r="C202" s="4"/>
      <c r="D202" s="4"/>
      <c r="E202" s="4"/>
      <c r="F202" s="4"/>
      <c r="G202" s="4"/>
      <c r="H202" s="4"/>
      <c r="I202" s="4"/>
      <c r="J202" s="4"/>
      <c r="K202" s="4"/>
      <c r="L202" s="4"/>
      <c r="M202" s="4"/>
      <c r="N202" s="4"/>
      <c r="O202" s="4"/>
      <c r="P202" s="4"/>
      <c r="Q202" s="4"/>
      <c r="R202" s="4"/>
      <c r="S202" s="4"/>
      <c r="T202" s="4"/>
      <c r="U202" s="4"/>
      <c r="V202" s="4"/>
    </row>
    <row r="203" spans="2:22">
      <c r="B203" s="4"/>
      <c r="C203" s="4"/>
      <c r="D203" s="4"/>
      <c r="E203" s="4"/>
      <c r="F203" s="4"/>
      <c r="G203" s="4"/>
      <c r="H203" s="4"/>
      <c r="I203" s="4"/>
      <c r="J203" s="4"/>
      <c r="K203" s="4"/>
      <c r="L203" s="4"/>
      <c r="M203" s="4"/>
      <c r="N203" s="4"/>
      <c r="O203" s="4"/>
      <c r="P203" s="4"/>
      <c r="Q203" s="4"/>
      <c r="R203" s="4"/>
      <c r="S203" s="4"/>
      <c r="T203" s="4"/>
      <c r="U203" s="4"/>
      <c r="V203" s="4"/>
    </row>
    <row r="204" spans="2:22">
      <c r="B204" s="4"/>
      <c r="C204" s="4"/>
      <c r="D204" s="4"/>
      <c r="E204" s="4"/>
      <c r="F204" s="4"/>
      <c r="G204" s="4"/>
      <c r="H204" s="4"/>
      <c r="I204" s="4"/>
      <c r="J204" s="4"/>
      <c r="K204" s="4"/>
      <c r="L204" s="4"/>
      <c r="M204" s="4"/>
      <c r="N204" s="4"/>
      <c r="O204" s="4"/>
      <c r="P204" s="4"/>
      <c r="Q204" s="4"/>
      <c r="R204" s="4"/>
      <c r="S204" s="4"/>
      <c r="T204" s="4"/>
      <c r="U204" s="4"/>
      <c r="V204" s="4"/>
    </row>
    <row r="205" spans="2:22">
      <c r="B205" s="4"/>
      <c r="C205" s="4"/>
      <c r="D205" s="4"/>
      <c r="E205" s="4"/>
      <c r="F205" s="4"/>
      <c r="G205" s="4"/>
      <c r="H205" s="4"/>
      <c r="I205" s="4"/>
      <c r="J205" s="4"/>
      <c r="K205" s="4"/>
      <c r="L205" s="4"/>
      <c r="M205" s="4"/>
      <c r="N205" s="4"/>
      <c r="O205" s="4"/>
      <c r="P205" s="4"/>
      <c r="Q205" s="4"/>
      <c r="R205" s="4"/>
      <c r="S205" s="4"/>
      <c r="T205" s="4"/>
      <c r="U205" s="4"/>
      <c r="V205" s="4"/>
    </row>
    <row r="206" spans="2:22">
      <c r="B206" s="4"/>
      <c r="C206" s="4"/>
      <c r="D206" s="4"/>
      <c r="E206" s="4"/>
      <c r="F206" s="4"/>
      <c r="G206" s="4"/>
      <c r="H206" s="4"/>
      <c r="I206" s="4"/>
      <c r="J206" s="4"/>
      <c r="K206" s="4"/>
      <c r="L206" s="4"/>
      <c r="M206" s="4"/>
      <c r="N206" s="4"/>
      <c r="O206" s="4"/>
      <c r="P206" s="4"/>
      <c r="Q206" s="4"/>
      <c r="R206" s="4"/>
      <c r="S206" s="4"/>
      <c r="T206" s="4"/>
      <c r="U206" s="4"/>
      <c r="V206" s="4"/>
    </row>
    <row r="207" spans="2:22">
      <c r="B207" s="4"/>
      <c r="C207" s="4"/>
      <c r="D207" s="4"/>
      <c r="E207" s="4"/>
      <c r="F207" s="4"/>
      <c r="G207" s="4"/>
      <c r="H207" s="4"/>
      <c r="I207" s="4"/>
      <c r="J207" s="4"/>
      <c r="K207" s="4"/>
      <c r="L207" s="4"/>
      <c r="M207" s="4"/>
      <c r="N207" s="4"/>
      <c r="O207" s="4"/>
      <c r="P207" s="4"/>
      <c r="Q207" s="4"/>
      <c r="R207" s="4"/>
      <c r="S207" s="4"/>
      <c r="T207" s="4"/>
      <c r="U207" s="4"/>
      <c r="V207" s="4"/>
    </row>
    <row r="208" spans="2:22">
      <c r="B208" s="4"/>
      <c r="C208" s="4"/>
      <c r="D208" s="4"/>
      <c r="E208" s="4"/>
      <c r="F208" s="4"/>
      <c r="G208" s="4"/>
      <c r="H208" s="4"/>
      <c r="I208" s="4"/>
      <c r="J208" s="4"/>
      <c r="K208" s="4"/>
      <c r="L208" s="4"/>
      <c r="M208" s="4"/>
      <c r="N208" s="4"/>
      <c r="O208" s="4"/>
      <c r="P208" s="4"/>
      <c r="Q208" s="4"/>
      <c r="R208" s="4"/>
      <c r="S208" s="4"/>
      <c r="T208" s="4"/>
      <c r="U208" s="4"/>
      <c r="V208" s="4"/>
    </row>
    <row r="209" spans="2:22">
      <c r="B209" s="4"/>
      <c r="C209" s="4"/>
      <c r="D209" s="4"/>
      <c r="E209" s="4"/>
      <c r="F209" s="4"/>
      <c r="G209" s="4"/>
      <c r="H209" s="4"/>
      <c r="I209" s="4"/>
      <c r="J209" s="4"/>
      <c r="K209" s="4"/>
      <c r="L209" s="4"/>
      <c r="M209" s="4"/>
      <c r="N209" s="4"/>
      <c r="O209" s="4"/>
      <c r="P209" s="4"/>
      <c r="Q209" s="4"/>
      <c r="R209" s="4"/>
      <c r="S209" s="4"/>
      <c r="T209" s="4"/>
      <c r="U209" s="4"/>
      <c r="V209" s="4"/>
    </row>
    <row r="210" spans="2:22">
      <c r="B210" s="4"/>
      <c r="C210" s="4"/>
      <c r="D210" s="4"/>
      <c r="E210" s="4"/>
      <c r="F210" s="4"/>
      <c r="G210" s="4"/>
      <c r="H210" s="4"/>
      <c r="I210" s="4"/>
      <c r="J210" s="4"/>
      <c r="K210" s="4"/>
      <c r="L210" s="4"/>
      <c r="M210" s="4"/>
      <c r="N210" s="4"/>
      <c r="O210" s="4"/>
      <c r="P210" s="4"/>
      <c r="Q210" s="4"/>
      <c r="R210" s="4"/>
      <c r="S210" s="4"/>
      <c r="T210" s="4"/>
      <c r="U210" s="4"/>
      <c r="V210" s="4"/>
    </row>
    <row r="211" spans="2:22">
      <c r="B211" s="4"/>
      <c r="C211" s="4"/>
      <c r="D211" s="4"/>
      <c r="E211" s="4"/>
      <c r="F211" s="4"/>
      <c r="G211" s="4"/>
      <c r="H211" s="4"/>
      <c r="I211" s="4"/>
      <c r="J211" s="4"/>
      <c r="K211" s="4"/>
      <c r="L211" s="4"/>
      <c r="M211" s="4"/>
      <c r="N211" s="4"/>
      <c r="O211" s="4"/>
      <c r="P211" s="4"/>
      <c r="Q211" s="4"/>
      <c r="R211" s="4"/>
      <c r="S211" s="4"/>
      <c r="T211" s="4"/>
      <c r="U211" s="4"/>
      <c r="V211" s="4"/>
    </row>
    <row r="212" spans="2:22">
      <c r="B212" s="4"/>
      <c r="C212" s="4"/>
      <c r="D212" s="4"/>
      <c r="E212" s="4"/>
      <c r="F212" s="4"/>
      <c r="G212" s="4"/>
      <c r="H212" s="4"/>
      <c r="I212" s="4"/>
      <c r="J212" s="4"/>
      <c r="K212" s="4"/>
      <c r="L212" s="4"/>
      <c r="M212" s="4"/>
      <c r="N212" s="4"/>
      <c r="O212" s="4"/>
      <c r="P212" s="4"/>
      <c r="Q212" s="4"/>
      <c r="R212" s="4"/>
      <c r="S212" s="4"/>
      <c r="T212" s="4"/>
      <c r="U212" s="4"/>
      <c r="V212" s="4"/>
    </row>
    <row r="213" spans="2:22">
      <c r="B213" s="4"/>
      <c r="C213" s="4"/>
      <c r="D213" s="4"/>
      <c r="E213" s="4"/>
      <c r="F213" s="4"/>
      <c r="G213" s="4"/>
      <c r="H213" s="4"/>
      <c r="I213" s="4"/>
      <c r="J213" s="4"/>
      <c r="K213" s="4"/>
      <c r="L213" s="4"/>
      <c r="M213" s="4"/>
      <c r="N213" s="4"/>
      <c r="O213" s="4"/>
      <c r="P213" s="4"/>
      <c r="Q213" s="4"/>
      <c r="R213" s="4"/>
      <c r="S213" s="4"/>
      <c r="T213" s="4"/>
      <c r="U213" s="4"/>
      <c r="V213" s="4"/>
    </row>
    <row r="214" spans="2:22">
      <c r="B214" s="4"/>
      <c r="C214" s="4"/>
      <c r="D214" s="4"/>
      <c r="E214" s="4"/>
      <c r="F214" s="4"/>
      <c r="G214" s="4"/>
      <c r="H214" s="4"/>
      <c r="I214" s="4"/>
      <c r="J214" s="4"/>
      <c r="K214" s="4"/>
      <c r="L214" s="4"/>
      <c r="M214" s="4"/>
      <c r="N214" s="4"/>
      <c r="O214" s="4"/>
      <c r="P214" s="4"/>
      <c r="Q214" s="4"/>
      <c r="R214" s="4"/>
      <c r="S214" s="4"/>
      <c r="T214" s="4"/>
      <c r="U214" s="4"/>
      <c r="V214" s="4"/>
    </row>
    <row r="215" spans="2:22">
      <c r="B215" s="4"/>
      <c r="C215" s="4"/>
      <c r="D215" s="4"/>
      <c r="E215" s="4"/>
      <c r="F215" s="4"/>
      <c r="G215" s="4"/>
      <c r="H215" s="4"/>
      <c r="I215" s="4"/>
      <c r="J215" s="4"/>
      <c r="K215" s="4"/>
      <c r="L215" s="4"/>
      <c r="M215" s="4"/>
      <c r="N215" s="4"/>
      <c r="O215" s="4"/>
      <c r="P215" s="4"/>
      <c r="Q215" s="4"/>
      <c r="R215" s="4"/>
      <c r="S215" s="4"/>
      <c r="T215" s="4"/>
      <c r="U215" s="4"/>
      <c r="V215" s="4"/>
    </row>
    <row r="216" spans="2:22">
      <c r="B216" s="4"/>
      <c r="C216" s="4"/>
      <c r="D216" s="4"/>
      <c r="E216" s="4"/>
      <c r="F216" s="4"/>
      <c r="G216" s="4"/>
      <c r="H216" s="4"/>
      <c r="I216" s="4"/>
      <c r="J216" s="4"/>
      <c r="K216" s="4"/>
      <c r="L216" s="4"/>
      <c r="M216" s="4"/>
      <c r="N216" s="4"/>
      <c r="O216" s="4"/>
      <c r="P216" s="4"/>
      <c r="Q216" s="4"/>
      <c r="R216" s="4"/>
      <c r="S216" s="4"/>
      <c r="T216" s="4"/>
      <c r="U216" s="4"/>
      <c r="V216" s="4"/>
    </row>
    <row r="217" spans="2:22">
      <c r="B217" s="4"/>
      <c r="C217" s="4"/>
      <c r="D217" s="4"/>
      <c r="E217" s="4"/>
      <c r="F217" s="4"/>
      <c r="G217" s="4"/>
      <c r="H217" s="4"/>
      <c r="I217" s="4"/>
      <c r="J217" s="4"/>
      <c r="K217" s="4"/>
      <c r="L217" s="4"/>
      <c r="M217" s="4"/>
      <c r="N217" s="4"/>
      <c r="O217" s="4"/>
      <c r="P217" s="4"/>
      <c r="Q217" s="4"/>
      <c r="R217" s="4"/>
      <c r="S217" s="4"/>
      <c r="T217" s="4"/>
      <c r="U217" s="4"/>
      <c r="V217" s="4"/>
    </row>
    <row r="218" spans="2:22">
      <c r="B218" s="4"/>
      <c r="C218" s="4"/>
      <c r="D218" s="4"/>
      <c r="E218" s="4"/>
      <c r="F218" s="4"/>
      <c r="G218" s="4"/>
      <c r="H218" s="4"/>
      <c r="I218" s="4"/>
      <c r="J218" s="4"/>
      <c r="K218" s="4"/>
      <c r="L218" s="4"/>
      <c r="M218" s="4"/>
      <c r="N218" s="4"/>
      <c r="O218" s="4"/>
      <c r="P218" s="4"/>
      <c r="Q218" s="4"/>
      <c r="R218" s="4"/>
      <c r="S218" s="4"/>
      <c r="T218" s="4"/>
      <c r="U218" s="4"/>
      <c r="V218" s="4"/>
    </row>
    <row r="219" spans="2:22">
      <c r="B219" s="4"/>
      <c r="C219" s="4"/>
      <c r="D219" s="4"/>
      <c r="E219" s="4"/>
      <c r="F219" s="4"/>
      <c r="G219" s="4"/>
      <c r="H219" s="4"/>
      <c r="I219" s="4"/>
      <c r="J219" s="4"/>
      <c r="K219" s="4"/>
      <c r="L219" s="4"/>
      <c r="M219" s="4"/>
      <c r="N219" s="4"/>
      <c r="O219" s="4"/>
      <c r="P219" s="4"/>
      <c r="Q219" s="4"/>
      <c r="R219" s="4"/>
      <c r="S219" s="4"/>
      <c r="T219" s="4"/>
      <c r="U219" s="4"/>
      <c r="V219" s="4"/>
    </row>
    <row r="220" spans="2:22">
      <c r="B220" s="4"/>
      <c r="C220" s="4"/>
      <c r="D220" s="4"/>
      <c r="E220" s="4"/>
      <c r="F220" s="4"/>
      <c r="G220" s="4"/>
      <c r="H220" s="4"/>
      <c r="I220" s="4"/>
      <c r="J220" s="4"/>
      <c r="K220" s="4"/>
      <c r="L220" s="4"/>
      <c r="M220" s="4"/>
      <c r="N220" s="4"/>
      <c r="O220" s="4"/>
      <c r="P220" s="4"/>
      <c r="Q220" s="4"/>
      <c r="R220" s="4"/>
      <c r="S220" s="4"/>
      <c r="T220" s="4"/>
      <c r="U220" s="4"/>
      <c r="V220" s="4"/>
    </row>
    <row r="221" spans="2:22">
      <c r="B221" s="4"/>
      <c r="C221" s="4"/>
      <c r="D221" s="4"/>
      <c r="E221" s="4"/>
      <c r="F221" s="4"/>
      <c r="G221" s="4"/>
      <c r="H221" s="4"/>
      <c r="I221" s="4"/>
      <c r="J221" s="4"/>
      <c r="K221" s="4"/>
      <c r="L221" s="4"/>
      <c r="M221" s="4"/>
      <c r="N221" s="4"/>
      <c r="O221" s="4"/>
      <c r="P221" s="4"/>
      <c r="Q221" s="4"/>
      <c r="R221" s="4"/>
      <c r="S221" s="4"/>
      <c r="T221" s="4"/>
      <c r="U221" s="4"/>
      <c r="V221" s="4"/>
    </row>
    <row r="222" spans="2:22">
      <c r="B222" s="4"/>
      <c r="C222" s="4"/>
      <c r="D222" s="4"/>
      <c r="E222" s="4"/>
      <c r="F222" s="4"/>
      <c r="G222" s="4"/>
      <c r="H222" s="4"/>
      <c r="I222" s="4"/>
      <c r="J222" s="4"/>
      <c r="K222" s="4"/>
      <c r="L222" s="4"/>
      <c r="M222" s="4"/>
      <c r="N222" s="4"/>
      <c r="O222" s="4"/>
      <c r="P222" s="4"/>
      <c r="Q222" s="4"/>
      <c r="R222" s="4"/>
      <c r="S222" s="4"/>
      <c r="T222" s="4"/>
      <c r="U222" s="4"/>
      <c r="V222" s="4"/>
    </row>
    <row r="223" spans="2:22">
      <c r="B223" s="4"/>
      <c r="C223" s="4"/>
      <c r="D223" s="4"/>
      <c r="E223" s="4"/>
      <c r="F223" s="4"/>
      <c r="G223" s="4"/>
      <c r="H223" s="4"/>
      <c r="I223" s="4"/>
      <c r="J223" s="4"/>
      <c r="K223" s="4"/>
      <c r="L223" s="4"/>
      <c r="M223" s="4"/>
      <c r="N223" s="4"/>
      <c r="O223" s="4"/>
      <c r="P223" s="4"/>
      <c r="Q223" s="4"/>
      <c r="R223" s="4"/>
      <c r="S223" s="4"/>
      <c r="T223" s="4"/>
      <c r="U223" s="4"/>
      <c r="V223" s="4"/>
    </row>
    <row r="224" spans="2:22">
      <c r="B224" s="4"/>
      <c r="C224" s="4"/>
      <c r="D224" s="4"/>
      <c r="E224" s="4"/>
      <c r="F224" s="4"/>
      <c r="G224" s="4"/>
      <c r="H224" s="4"/>
      <c r="I224" s="4"/>
      <c r="J224" s="4"/>
      <c r="K224" s="4"/>
      <c r="L224" s="4"/>
      <c r="M224" s="4"/>
      <c r="N224" s="4"/>
      <c r="O224" s="4"/>
      <c r="P224" s="4"/>
      <c r="Q224" s="4"/>
      <c r="R224" s="4"/>
      <c r="S224" s="4"/>
      <c r="T224" s="4"/>
      <c r="U224" s="4"/>
      <c r="V224" s="4"/>
    </row>
    <row r="225" spans="2:22">
      <c r="B225" s="4"/>
      <c r="C225" s="4"/>
      <c r="D225" s="4"/>
      <c r="E225" s="4"/>
      <c r="F225" s="4"/>
      <c r="G225" s="4"/>
      <c r="H225" s="4"/>
      <c r="I225" s="4"/>
      <c r="J225" s="4"/>
      <c r="K225" s="4"/>
      <c r="L225" s="4"/>
      <c r="M225" s="4"/>
      <c r="N225" s="4"/>
      <c r="O225" s="4"/>
      <c r="P225" s="4"/>
      <c r="Q225" s="4"/>
      <c r="R225" s="4"/>
      <c r="S225" s="4"/>
      <c r="T225" s="4"/>
      <c r="U225" s="4"/>
      <c r="V225" s="4"/>
    </row>
    <row r="226" spans="2:22">
      <c r="B226" s="4"/>
      <c r="C226" s="4"/>
      <c r="D226" s="4"/>
      <c r="E226" s="4"/>
      <c r="F226" s="4"/>
      <c r="G226" s="4"/>
      <c r="H226" s="4"/>
      <c r="I226" s="4"/>
      <c r="J226" s="4"/>
      <c r="K226" s="4"/>
      <c r="L226" s="4"/>
      <c r="M226" s="4"/>
      <c r="N226" s="4"/>
      <c r="O226" s="4"/>
      <c r="P226" s="4"/>
      <c r="Q226" s="4"/>
      <c r="R226" s="4"/>
      <c r="S226" s="4"/>
      <c r="T226" s="4"/>
      <c r="U226" s="4"/>
      <c r="V226" s="4"/>
    </row>
    <row r="227" spans="2:22">
      <c r="B227" s="4"/>
      <c r="C227" s="4"/>
      <c r="D227" s="4"/>
      <c r="E227" s="4"/>
      <c r="F227" s="4"/>
      <c r="G227" s="4"/>
      <c r="H227" s="4"/>
      <c r="I227" s="4"/>
      <c r="J227" s="4"/>
      <c r="K227" s="4"/>
      <c r="L227" s="4"/>
      <c r="M227" s="4"/>
      <c r="N227" s="4"/>
      <c r="O227" s="4"/>
      <c r="P227" s="4"/>
      <c r="Q227" s="4"/>
      <c r="R227" s="4"/>
      <c r="S227" s="4"/>
      <c r="T227" s="4"/>
      <c r="U227" s="4"/>
      <c r="V227" s="4"/>
    </row>
    <row r="228" spans="2:22">
      <c r="B228" s="4"/>
      <c r="C228" s="4"/>
      <c r="D228" s="4"/>
      <c r="E228" s="4"/>
      <c r="F228" s="4"/>
      <c r="G228" s="4"/>
      <c r="H228" s="4"/>
      <c r="I228" s="4"/>
      <c r="J228" s="4"/>
      <c r="K228" s="4"/>
      <c r="L228" s="4"/>
      <c r="M228" s="4"/>
      <c r="N228" s="4"/>
      <c r="O228" s="4"/>
      <c r="P228" s="4"/>
      <c r="Q228" s="4"/>
      <c r="R228" s="4"/>
      <c r="S228" s="4"/>
      <c r="T228" s="4"/>
      <c r="U228" s="4"/>
      <c r="V228" s="4"/>
    </row>
    <row r="229" spans="2:22">
      <c r="B229" s="4"/>
      <c r="C229" s="4"/>
      <c r="D229" s="4"/>
      <c r="E229" s="4"/>
      <c r="F229" s="4"/>
      <c r="G229" s="4"/>
      <c r="H229" s="4"/>
      <c r="I229" s="4"/>
      <c r="J229" s="4"/>
      <c r="K229" s="4"/>
      <c r="L229" s="4"/>
      <c r="M229" s="4"/>
      <c r="N229" s="4"/>
      <c r="O229" s="4"/>
      <c r="P229" s="4"/>
      <c r="Q229" s="4"/>
      <c r="R229" s="4"/>
      <c r="S229" s="4"/>
      <c r="T229" s="4"/>
      <c r="U229" s="4"/>
      <c r="V229" s="4"/>
    </row>
    <row r="230" spans="2:22">
      <c r="B230" s="4"/>
      <c r="C230" s="4"/>
      <c r="D230" s="4"/>
      <c r="E230" s="4"/>
      <c r="F230" s="4"/>
      <c r="G230" s="4"/>
      <c r="H230" s="4"/>
      <c r="I230" s="4"/>
      <c r="J230" s="4"/>
      <c r="K230" s="4"/>
      <c r="L230" s="4"/>
      <c r="M230" s="4"/>
      <c r="N230" s="4"/>
      <c r="O230" s="4"/>
      <c r="P230" s="4"/>
      <c r="Q230" s="4"/>
      <c r="R230" s="4"/>
      <c r="S230" s="4"/>
      <c r="T230" s="4"/>
      <c r="U230" s="4"/>
      <c r="V230" s="4"/>
    </row>
    <row r="231" spans="2:22">
      <c r="B231" s="4"/>
      <c r="C231" s="4"/>
      <c r="D231" s="4"/>
      <c r="E231" s="4"/>
      <c r="F231" s="4"/>
      <c r="G231" s="4"/>
      <c r="H231" s="4"/>
      <c r="I231" s="4"/>
      <c r="J231" s="4"/>
      <c r="K231" s="4"/>
      <c r="L231" s="4"/>
      <c r="M231" s="4"/>
      <c r="N231" s="4"/>
      <c r="O231" s="4"/>
      <c r="P231" s="4"/>
      <c r="Q231" s="4"/>
      <c r="R231" s="4"/>
      <c r="S231" s="4"/>
      <c r="T231" s="4"/>
      <c r="U231" s="4"/>
      <c r="V231" s="4"/>
    </row>
    <row r="232" spans="2:22">
      <c r="B232" s="4"/>
      <c r="C232" s="4"/>
      <c r="D232" s="4"/>
      <c r="E232" s="4"/>
      <c r="F232" s="4"/>
      <c r="G232" s="4"/>
      <c r="H232" s="4"/>
      <c r="I232" s="4"/>
      <c r="J232" s="4"/>
      <c r="K232" s="4"/>
      <c r="L232" s="4"/>
      <c r="M232" s="4"/>
      <c r="N232" s="4"/>
      <c r="O232" s="4"/>
      <c r="P232" s="4"/>
      <c r="Q232" s="4"/>
      <c r="R232" s="4"/>
      <c r="S232" s="4"/>
      <c r="T232" s="4"/>
      <c r="U232" s="4"/>
      <c r="V232" s="4"/>
    </row>
    <row r="233" spans="2:22">
      <c r="B233" s="4"/>
      <c r="C233" s="4"/>
      <c r="D233" s="4"/>
      <c r="E233" s="4"/>
      <c r="F233" s="4"/>
      <c r="G233" s="4"/>
      <c r="H233" s="4"/>
      <c r="I233" s="4"/>
      <c r="J233" s="4"/>
      <c r="K233" s="4"/>
      <c r="L233" s="4"/>
      <c r="M233" s="4"/>
      <c r="N233" s="4"/>
      <c r="O233" s="4"/>
      <c r="P233" s="4"/>
      <c r="Q233" s="4"/>
      <c r="R233" s="4"/>
      <c r="S233" s="4"/>
      <c r="T233" s="4"/>
      <c r="U233" s="4"/>
      <c r="V233" s="4"/>
    </row>
    <row r="234" spans="2:22">
      <c r="B234" s="4"/>
      <c r="C234" s="4"/>
      <c r="D234" s="4"/>
      <c r="E234" s="4"/>
      <c r="F234" s="4"/>
      <c r="G234" s="4"/>
      <c r="H234" s="4"/>
      <c r="I234" s="4"/>
      <c r="J234" s="4"/>
      <c r="K234" s="4"/>
      <c r="L234" s="4"/>
      <c r="M234" s="4"/>
      <c r="N234" s="4"/>
      <c r="O234" s="4"/>
      <c r="P234" s="4"/>
      <c r="Q234" s="4"/>
      <c r="R234" s="4"/>
      <c r="S234" s="4"/>
      <c r="T234" s="4"/>
      <c r="U234" s="4"/>
      <c r="V234" s="4"/>
    </row>
    <row r="235" spans="2:22">
      <c r="B235" s="4"/>
      <c r="C235" s="4"/>
      <c r="D235" s="4"/>
      <c r="E235" s="4"/>
      <c r="F235" s="4"/>
      <c r="G235" s="4"/>
      <c r="H235" s="4"/>
      <c r="I235" s="4"/>
      <c r="J235" s="4"/>
      <c r="K235" s="4"/>
      <c r="L235" s="4"/>
      <c r="M235" s="4"/>
      <c r="N235" s="4"/>
      <c r="O235" s="4"/>
      <c r="P235" s="4"/>
      <c r="Q235" s="4"/>
      <c r="R235" s="4"/>
      <c r="S235" s="4"/>
      <c r="T235" s="4"/>
      <c r="U235" s="4"/>
      <c r="V235" s="4"/>
    </row>
    <row r="236" spans="2:22">
      <c r="B236" s="4"/>
      <c r="C236" s="4"/>
      <c r="D236" s="4"/>
      <c r="E236" s="4"/>
      <c r="F236" s="4"/>
      <c r="G236" s="4"/>
      <c r="H236" s="4"/>
      <c r="I236" s="4"/>
      <c r="J236" s="4"/>
      <c r="K236" s="4"/>
      <c r="L236" s="4"/>
      <c r="M236" s="4"/>
      <c r="N236" s="4"/>
      <c r="O236" s="4"/>
      <c r="P236" s="4"/>
      <c r="Q236" s="4"/>
      <c r="R236" s="4"/>
      <c r="S236" s="4"/>
      <c r="T236" s="4"/>
      <c r="U236" s="4"/>
      <c r="V236" s="4"/>
    </row>
    <row r="237" spans="2:22">
      <c r="B237" s="4"/>
      <c r="C237" s="4"/>
      <c r="D237" s="4"/>
      <c r="E237" s="4"/>
      <c r="F237" s="4"/>
      <c r="G237" s="4"/>
      <c r="H237" s="4"/>
      <c r="I237" s="4"/>
      <c r="J237" s="4"/>
      <c r="K237" s="4"/>
      <c r="L237" s="4"/>
      <c r="M237" s="4"/>
      <c r="N237" s="4"/>
      <c r="O237" s="4"/>
      <c r="P237" s="4"/>
      <c r="Q237" s="4"/>
      <c r="R237" s="4"/>
      <c r="S237" s="4"/>
      <c r="T237" s="4"/>
      <c r="U237" s="4"/>
      <c r="V237" s="4"/>
    </row>
    <row r="238" spans="2:22">
      <c r="B238" s="4"/>
      <c r="C238" s="4"/>
      <c r="D238" s="4"/>
      <c r="E238" s="4"/>
      <c r="F238" s="4"/>
      <c r="G238" s="4"/>
      <c r="H238" s="4"/>
      <c r="I238" s="4"/>
      <c r="J238" s="4"/>
      <c r="K238" s="4"/>
      <c r="L238" s="4"/>
      <c r="M238" s="4"/>
      <c r="N238" s="4"/>
      <c r="O238" s="4"/>
      <c r="P238" s="4"/>
      <c r="Q238" s="4"/>
      <c r="R238" s="4"/>
      <c r="S238" s="4"/>
      <c r="T238" s="4"/>
      <c r="U238" s="4"/>
      <c r="V238" s="4"/>
    </row>
    <row r="239" spans="2:22">
      <c r="B239" s="4"/>
      <c r="C239" s="4"/>
      <c r="D239" s="4"/>
      <c r="E239" s="4"/>
      <c r="F239" s="4"/>
      <c r="G239" s="4"/>
      <c r="H239" s="4"/>
      <c r="I239" s="4"/>
      <c r="J239" s="4"/>
      <c r="K239" s="4"/>
      <c r="L239" s="4"/>
      <c r="M239" s="4"/>
      <c r="N239" s="4"/>
      <c r="O239" s="4"/>
      <c r="P239" s="4"/>
      <c r="Q239" s="4"/>
      <c r="R239" s="4"/>
      <c r="S239" s="4"/>
      <c r="T239" s="4"/>
      <c r="U239" s="4"/>
      <c r="V239" s="4"/>
    </row>
    <row r="240" spans="2:22">
      <c r="B240" s="4"/>
      <c r="C240" s="4"/>
      <c r="D240" s="4"/>
      <c r="E240" s="4"/>
      <c r="F240" s="4"/>
      <c r="G240" s="4"/>
      <c r="H240" s="4"/>
      <c r="I240" s="4"/>
      <c r="J240" s="4"/>
      <c r="K240" s="4"/>
      <c r="L240" s="4"/>
      <c r="M240" s="4"/>
      <c r="N240" s="4"/>
      <c r="O240" s="4"/>
      <c r="P240" s="4"/>
      <c r="Q240" s="4"/>
      <c r="R240" s="4"/>
      <c r="S240" s="4"/>
      <c r="T240" s="4"/>
      <c r="U240" s="4"/>
      <c r="V240" s="4"/>
    </row>
    <row r="241" spans="2:22">
      <c r="B241" s="4"/>
      <c r="C241" s="4"/>
      <c r="D241" s="4"/>
      <c r="E241" s="4"/>
      <c r="F241" s="4"/>
      <c r="G241" s="4"/>
      <c r="H241" s="4"/>
      <c r="I241" s="4"/>
      <c r="J241" s="4"/>
      <c r="K241" s="4"/>
      <c r="L241" s="4"/>
      <c r="M241" s="4"/>
      <c r="N241" s="4"/>
      <c r="O241" s="4"/>
      <c r="P241" s="4"/>
      <c r="Q241" s="4"/>
      <c r="R241" s="4"/>
      <c r="S241" s="4"/>
      <c r="T241" s="4"/>
      <c r="U241" s="4"/>
      <c r="V241" s="4"/>
    </row>
    <row r="242" spans="2:22">
      <c r="B242" s="4"/>
      <c r="C242" s="4"/>
      <c r="D242" s="4"/>
      <c r="E242" s="4"/>
      <c r="F242" s="4"/>
      <c r="G242" s="4"/>
      <c r="H242" s="4"/>
      <c r="I242" s="4"/>
      <c r="J242" s="4"/>
      <c r="K242" s="4"/>
      <c r="L242" s="4"/>
      <c r="M242" s="4"/>
      <c r="N242" s="4"/>
      <c r="O242" s="4"/>
      <c r="P242" s="4"/>
      <c r="Q242" s="4"/>
      <c r="R242" s="4"/>
      <c r="S242" s="4"/>
      <c r="T242" s="4"/>
      <c r="U242" s="4"/>
      <c r="V242" s="4"/>
    </row>
    <row r="243" spans="2:22">
      <c r="B243" s="4"/>
      <c r="C243" s="4"/>
      <c r="D243" s="4"/>
      <c r="E243" s="4"/>
      <c r="F243" s="4"/>
      <c r="G243" s="4"/>
      <c r="H243" s="4"/>
      <c r="I243" s="4"/>
      <c r="J243" s="4"/>
      <c r="K243" s="4"/>
      <c r="L243" s="4"/>
      <c r="M243" s="4"/>
      <c r="N243" s="4"/>
      <c r="O243" s="4"/>
      <c r="P243" s="4"/>
      <c r="Q243" s="4"/>
      <c r="R243" s="4"/>
      <c r="S243" s="4"/>
      <c r="T243" s="4"/>
      <c r="U243" s="4"/>
      <c r="V243" s="4"/>
    </row>
    <row r="244" spans="2:22">
      <c r="B244" s="4"/>
      <c r="C244" s="4"/>
      <c r="D244" s="4"/>
      <c r="E244" s="4"/>
      <c r="F244" s="4"/>
      <c r="G244" s="4"/>
      <c r="H244" s="4"/>
      <c r="I244" s="4"/>
      <c r="J244" s="4"/>
      <c r="K244" s="4"/>
      <c r="L244" s="4"/>
      <c r="M244" s="4"/>
      <c r="N244" s="4"/>
      <c r="O244" s="4"/>
      <c r="P244" s="4"/>
      <c r="Q244" s="4"/>
      <c r="R244" s="4"/>
      <c r="S244" s="4"/>
      <c r="T244" s="4"/>
      <c r="U244" s="4"/>
      <c r="V244" s="4"/>
    </row>
    <row r="245" spans="2:22">
      <c r="B245" s="4"/>
      <c r="C245" s="4"/>
      <c r="D245" s="4"/>
      <c r="E245" s="4"/>
      <c r="F245" s="4"/>
      <c r="G245" s="4"/>
      <c r="H245" s="4"/>
      <c r="I245" s="4"/>
      <c r="J245" s="4"/>
      <c r="K245" s="4"/>
      <c r="L245" s="4"/>
      <c r="M245" s="4"/>
      <c r="N245" s="4"/>
      <c r="O245" s="4"/>
      <c r="P245" s="4"/>
      <c r="Q245" s="4"/>
      <c r="R245" s="4"/>
      <c r="S245" s="4"/>
      <c r="T245" s="4"/>
      <c r="U245" s="4"/>
      <c r="V245" s="4"/>
    </row>
    <row r="246" spans="2:22">
      <c r="B246" s="4"/>
      <c r="C246" s="4"/>
      <c r="D246" s="4"/>
      <c r="E246" s="4"/>
      <c r="F246" s="4"/>
      <c r="G246" s="4"/>
      <c r="H246" s="4"/>
      <c r="I246" s="4"/>
      <c r="J246" s="4"/>
      <c r="K246" s="4"/>
      <c r="L246" s="4"/>
      <c r="M246" s="4"/>
      <c r="N246" s="4"/>
      <c r="O246" s="4"/>
      <c r="P246" s="4"/>
      <c r="Q246" s="4"/>
      <c r="R246" s="4"/>
      <c r="S246" s="4"/>
      <c r="T246" s="4"/>
      <c r="U246" s="4"/>
      <c r="V246" s="4"/>
    </row>
    <row r="247" spans="2:22">
      <c r="B247" s="4"/>
      <c r="C247" s="4"/>
      <c r="D247" s="4"/>
      <c r="E247" s="4"/>
      <c r="F247" s="4"/>
      <c r="G247" s="4"/>
      <c r="H247" s="4"/>
      <c r="I247" s="4"/>
      <c r="J247" s="4"/>
      <c r="K247" s="4"/>
      <c r="L247" s="4"/>
      <c r="M247" s="4"/>
      <c r="N247" s="4"/>
      <c r="O247" s="4"/>
      <c r="P247" s="4"/>
      <c r="Q247" s="4"/>
      <c r="R247" s="4"/>
      <c r="S247" s="4"/>
      <c r="T247" s="4"/>
      <c r="U247" s="4"/>
      <c r="V247" s="4"/>
    </row>
    <row r="248" spans="2:22">
      <c r="B248" s="4"/>
      <c r="C248" s="4"/>
      <c r="D248" s="4"/>
      <c r="E248" s="4"/>
      <c r="F248" s="4"/>
      <c r="G248" s="4"/>
      <c r="H248" s="4"/>
      <c r="I248" s="4"/>
      <c r="J248" s="4"/>
      <c r="K248" s="4"/>
      <c r="L248" s="4"/>
      <c r="M248" s="4"/>
      <c r="N248" s="4"/>
      <c r="O248" s="4"/>
      <c r="P248" s="4"/>
      <c r="Q248" s="4"/>
      <c r="R248" s="4"/>
      <c r="S248" s="4"/>
      <c r="T248" s="4"/>
      <c r="U248" s="4"/>
      <c r="V248" s="4"/>
    </row>
    <row r="249" spans="2:22">
      <c r="B249" s="4"/>
      <c r="C249" s="4"/>
      <c r="D249" s="4"/>
      <c r="E249" s="4"/>
      <c r="F249" s="4"/>
      <c r="G249" s="4"/>
      <c r="H249" s="4"/>
      <c r="I249" s="4"/>
      <c r="J249" s="4"/>
      <c r="K249" s="4"/>
      <c r="L249" s="4"/>
      <c r="M249" s="4"/>
      <c r="N249" s="4"/>
      <c r="O249" s="4"/>
      <c r="P249" s="4"/>
      <c r="Q249" s="4"/>
      <c r="R249" s="4"/>
      <c r="S249" s="4"/>
      <c r="T249" s="4"/>
      <c r="U249" s="4"/>
      <c r="V249" s="4"/>
    </row>
    <row r="250" spans="2:22">
      <c r="B250" s="4"/>
      <c r="C250" s="4"/>
      <c r="D250" s="4"/>
      <c r="E250" s="4"/>
      <c r="F250" s="4"/>
      <c r="G250" s="4"/>
      <c r="H250" s="4"/>
      <c r="I250" s="4"/>
      <c r="J250" s="4"/>
      <c r="K250" s="4"/>
      <c r="L250" s="4"/>
      <c r="M250" s="4"/>
      <c r="N250" s="4"/>
      <c r="O250" s="4"/>
      <c r="P250" s="4"/>
      <c r="Q250" s="4"/>
      <c r="R250" s="4"/>
      <c r="S250" s="4"/>
      <c r="T250" s="4"/>
      <c r="U250" s="4"/>
      <c r="V250" s="4"/>
    </row>
    <row r="251" spans="2:22">
      <c r="B251" s="4"/>
      <c r="C251" s="4"/>
      <c r="D251" s="4"/>
      <c r="E251" s="4"/>
      <c r="F251" s="4"/>
      <c r="G251" s="4"/>
      <c r="H251" s="4"/>
      <c r="I251" s="4"/>
      <c r="J251" s="4"/>
      <c r="K251" s="4"/>
      <c r="L251" s="4"/>
      <c r="M251" s="4"/>
      <c r="N251" s="4"/>
      <c r="O251" s="4"/>
      <c r="P251" s="4"/>
      <c r="Q251" s="4"/>
      <c r="R251" s="4"/>
      <c r="S251" s="4"/>
      <c r="T251" s="4"/>
      <c r="U251" s="4"/>
      <c r="V251" s="4"/>
    </row>
    <row r="252" spans="2:22">
      <c r="B252" s="4"/>
      <c r="C252" s="4"/>
      <c r="D252" s="4"/>
      <c r="E252" s="4"/>
      <c r="F252" s="4"/>
      <c r="G252" s="4"/>
      <c r="H252" s="4"/>
      <c r="I252" s="4"/>
      <c r="J252" s="4"/>
      <c r="K252" s="4"/>
      <c r="L252" s="4"/>
      <c r="M252" s="4"/>
      <c r="N252" s="4"/>
      <c r="O252" s="4"/>
      <c r="P252" s="4"/>
      <c r="Q252" s="4"/>
      <c r="R252" s="4"/>
      <c r="S252" s="4"/>
      <c r="T252" s="4"/>
      <c r="U252" s="4"/>
      <c r="V252" s="4"/>
    </row>
    <row r="253" spans="2:22">
      <c r="B253" s="4"/>
      <c r="C253" s="4"/>
      <c r="D253" s="4"/>
      <c r="E253" s="4"/>
      <c r="F253" s="4"/>
      <c r="G253" s="4"/>
      <c r="H253" s="4"/>
      <c r="I253" s="4"/>
      <c r="J253" s="4"/>
      <c r="K253" s="4"/>
      <c r="L253" s="4"/>
      <c r="M253" s="4"/>
      <c r="N253" s="4"/>
      <c r="O253" s="4"/>
      <c r="P253" s="4"/>
      <c r="Q253" s="4"/>
      <c r="R253" s="4"/>
      <c r="S253" s="4"/>
      <c r="T253" s="4"/>
      <c r="U253" s="4"/>
      <c r="V253" s="4"/>
    </row>
    <row r="254" spans="2:22">
      <c r="B254" s="4"/>
      <c r="C254" s="4"/>
      <c r="D254" s="4"/>
      <c r="E254" s="4"/>
      <c r="F254" s="4"/>
      <c r="G254" s="4"/>
      <c r="H254" s="4"/>
      <c r="I254" s="4"/>
      <c r="J254" s="4"/>
      <c r="K254" s="4"/>
      <c r="L254" s="4"/>
      <c r="M254" s="4"/>
      <c r="N254" s="4"/>
      <c r="O254" s="4"/>
      <c r="P254" s="4"/>
      <c r="Q254" s="4"/>
      <c r="R254" s="4"/>
      <c r="S254" s="4"/>
      <c r="T254" s="4"/>
      <c r="U254" s="4"/>
      <c r="V254" s="4"/>
    </row>
    <row r="255" spans="2:22">
      <c r="B255" s="4"/>
      <c r="C255" s="4"/>
      <c r="D255" s="4"/>
      <c r="E255" s="4"/>
      <c r="F255" s="4"/>
      <c r="G255" s="4"/>
      <c r="H255" s="4"/>
      <c r="I255" s="4"/>
      <c r="J255" s="4"/>
      <c r="K255" s="4"/>
      <c r="L255" s="4"/>
      <c r="M255" s="4"/>
      <c r="N255" s="4"/>
      <c r="O255" s="4"/>
      <c r="P255" s="4"/>
      <c r="Q255" s="4"/>
      <c r="R255" s="4"/>
      <c r="S255" s="4"/>
      <c r="T255" s="4"/>
      <c r="U255" s="4"/>
      <c r="V255" s="4"/>
    </row>
    <row r="256" spans="2:22">
      <c r="B256" s="4"/>
      <c r="C256" s="4"/>
      <c r="D256" s="4"/>
      <c r="E256" s="4"/>
      <c r="F256" s="4"/>
      <c r="G256" s="4"/>
      <c r="H256" s="4"/>
      <c r="I256" s="4"/>
      <c r="J256" s="4"/>
      <c r="K256" s="4"/>
      <c r="L256" s="4"/>
      <c r="M256" s="4"/>
      <c r="N256" s="4"/>
      <c r="O256" s="4"/>
      <c r="P256" s="4"/>
      <c r="Q256" s="4"/>
      <c r="R256" s="4"/>
      <c r="S256" s="4"/>
      <c r="T256" s="4"/>
      <c r="U256" s="4"/>
      <c r="V256" s="4"/>
    </row>
    <row r="257" spans="2:22">
      <c r="B257" s="4"/>
      <c r="C257" s="4"/>
      <c r="D257" s="4"/>
      <c r="E257" s="4"/>
      <c r="F257" s="4"/>
      <c r="G257" s="4"/>
      <c r="H257" s="4"/>
      <c r="I257" s="4"/>
      <c r="J257" s="4"/>
      <c r="K257" s="4"/>
      <c r="L257" s="4"/>
      <c r="M257" s="4"/>
      <c r="N257" s="4"/>
      <c r="O257" s="4"/>
      <c r="P257" s="4"/>
      <c r="Q257" s="4"/>
      <c r="R257" s="4"/>
      <c r="S257" s="4"/>
      <c r="T257" s="4"/>
      <c r="U257" s="4"/>
      <c r="V257" s="4"/>
    </row>
    <row r="258" spans="2:22">
      <c r="B258" s="4"/>
      <c r="C258" s="4"/>
      <c r="D258" s="4"/>
      <c r="E258" s="4"/>
      <c r="F258" s="4"/>
      <c r="G258" s="4"/>
      <c r="H258" s="4"/>
      <c r="I258" s="4"/>
      <c r="J258" s="4"/>
      <c r="K258" s="4"/>
      <c r="L258" s="4"/>
      <c r="M258" s="4"/>
      <c r="N258" s="4"/>
      <c r="O258" s="4"/>
      <c r="P258" s="4"/>
      <c r="Q258" s="4"/>
      <c r="R258" s="4"/>
      <c r="S258" s="4"/>
      <c r="T258" s="4"/>
      <c r="U258" s="4"/>
      <c r="V258" s="4"/>
    </row>
    <row r="259" spans="2:22">
      <c r="B259" s="4"/>
      <c r="C259" s="4"/>
      <c r="D259" s="4"/>
      <c r="E259" s="4"/>
      <c r="F259" s="4"/>
      <c r="G259" s="4"/>
      <c r="H259" s="4"/>
      <c r="I259" s="4"/>
      <c r="J259" s="4"/>
      <c r="K259" s="4"/>
      <c r="L259" s="4"/>
      <c r="M259" s="4"/>
      <c r="N259" s="4"/>
      <c r="O259" s="4"/>
      <c r="P259" s="4"/>
      <c r="Q259" s="4"/>
      <c r="R259" s="4"/>
      <c r="S259" s="4"/>
      <c r="T259" s="4"/>
      <c r="U259" s="4"/>
      <c r="V259" s="4"/>
    </row>
    <row r="260" spans="2:22">
      <c r="B260" s="4"/>
      <c r="C260" s="4"/>
      <c r="D260" s="4"/>
      <c r="E260" s="4"/>
      <c r="F260" s="4"/>
      <c r="G260" s="4"/>
      <c r="H260" s="4"/>
      <c r="I260" s="4"/>
      <c r="J260" s="4"/>
      <c r="K260" s="4"/>
      <c r="L260" s="4"/>
      <c r="M260" s="4"/>
      <c r="N260" s="4"/>
      <c r="O260" s="4"/>
      <c r="P260" s="4"/>
      <c r="Q260" s="4"/>
      <c r="R260" s="4"/>
      <c r="S260" s="4"/>
      <c r="T260" s="4"/>
      <c r="U260" s="4"/>
      <c r="V260" s="4"/>
    </row>
    <row r="261" spans="2:22">
      <c r="B261" s="4"/>
      <c r="C261" s="4"/>
      <c r="D261" s="4"/>
      <c r="E261" s="4"/>
      <c r="F261" s="4"/>
      <c r="G261" s="4"/>
      <c r="H261" s="4"/>
      <c r="I261" s="4"/>
      <c r="J261" s="4"/>
      <c r="K261" s="4"/>
      <c r="L261" s="4"/>
      <c r="M261" s="4"/>
      <c r="N261" s="4"/>
      <c r="O261" s="4"/>
      <c r="P261" s="4"/>
      <c r="Q261" s="4"/>
      <c r="R261" s="4"/>
      <c r="S261" s="4"/>
      <c r="T261" s="4"/>
      <c r="U261" s="4"/>
      <c r="V261" s="4"/>
    </row>
    <row r="262" spans="2:22">
      <c r="B262" s="4"/>
      <c r="C262" s="4"/>
      <c r="D262" s="4"/>
      <c r="E262" s="4"/>
      <c r="F262" s="4"/>
      <c r="G262" s="4"/>
      <c r="H262" s="4"/>
      <c r="I262" s="4"/>
      <c r="J262" s="4"/>
      <c r="K262" s="4"/>
      <c r="L262" s="4"/>
      <c r="M262" s="4"/>
      <c r="N262" s="4"/>
      <c r="O262" s="4"/>
      <c r="P262" s="4"/>
      <c r="Q262" s="4"/>
      <c r="R262" s="4"/>
      <c r="S262" s="4"/>
      <c r="T262" s="4"/>
      <c r="U262" s="4"/>
      <c r="V262" s="4"/>
    </row>
    <row r="263" spans="2:22">
      <c r="B263" s="4"/>
      <c r="C263" s="4"/>
      <c r="D263" s="4"/>
      <c r="E263" s="4"/>
      <c r="F263" s="4"/>
      <c r="G263" s="4"/>
      <c r="H263" s="4"/>
      <c r="I263" s="4"/>
      <c r="J263" s="4"/>
      <c r="K263" s="4"/>
      <c r="L263" s="4"/>
      <c r="M263" s="4"/>
      <c r="N263" s="4"/>
      <c r="O263" s="4"/>
      <c r="P263" s="4"/>
      <c r="Q263" s="4"/>
      <c r="R263" s="4"/>
      <c r="S263" s="4"/>
      <c r="T263" s="4"/>
      <c r="U263" s="4"/>
      <c r="V263" s="4"/>
    </row>
    <row r="264" spans="2:22">
      <c r="B264" s="4"/>
      <c r="C264" s="4"/>
      <c r="D264" s="4"/>
      <c r="E264" s="4"/>
      <c r="F264" s="4"/>
      <c r="G264" s="4"/>
      <c r="H264" s="4"/>
      <c r="I264" s="4"/>
      <c r="J264" s="4"/>
      <c r="K264" s="4"/>
      <c r="L264" s="4"/>
      <c r="M264" s="4"/>
      <c r="N264" s="4"/>
      <c r="O264" s="4"/>
      <c r="P264" s="4"/>
      <c r="Q264" s="4"/>
      <c r="R264" s="4"/>
      <c r="S264" s="4"/>
      <c r="T264" s="4"/>
      <c r="U264" s="4"/>
      <c r="V264" s="4"/>
    </row>
    <row r="265" spans="2:22">
      <c r="B265" s="4"/>
      <c r="C265" s="4"/>
      <c r="D265" s="4"/>
      <c r="E265" s="4"/>
      <c r="F265" s="4"/>
      <c r="G265" s="4"/>
      <c r="H265" s="4"/>
      <c r="I265" s="4"/>
      <c r="J265" s="4"/>
      <c r="K265" s="4"/>
      <c r="L265" s="4"/>
      <c r="M265" s="4"/>
      <c r="N265" s="4"/>
      <c r="O265" s="4"/>
      <c r="P265" s="4"/>
      <c r="Q265" s="4"/>
      <c r="R265" s="4"/>
      <c r="S265" s="4"/>
      <c r="T265" s="4"/>
      <c r="U265" s="4"/>
      <c r="V265" s="4"/>
    </row>
    <row r="266" spans="2:22">
      <c r="B266" s="4"/>
      <c r="C266" s="4"/>
      <c r="D266" s="4"/>
      <c r="E266" s="4"/>
      <c r="F266" s="4"/>
      <c r="G266" s="4"/>
      <c r="H266" s="4"/>
      <c r="I266" s="4"/>
      <c r="J266" s="4"/>
      <c r="K266" s="4"/>
      <c r="L266" s="4"/>
      <c r="M266" s="4"/>
      <c r="N266" s="4"/>
      <c r="O266" s="4"/>
      <c r="P266" s="4"/>
      <c r="Q266" s="4"/>
      <c r="R266" s="4"/>
      <c r="S266" s="4"/>
      <c r="T266" s="4"/>
      <c r="U266" s="4"/>
      <c r="V266" s="4"/>
    </row>
    <row r="267" spans="2:22">
      <c r="B267" s="4"/>
      <c r="C267" s="4"/>
      <c r="D267" s="4"/>
      <c r="E267" s="4"/>
      <c r="F267" s="4"/>
      <c r="G267" s="4"/>
      <c r="H267" s="4"/>
      <c r="I267" s="4"/>
      <c r="J267" s="4"/>
      <c r="K267" s="4"/>
      <c r="L267" s="4"/>
      <c r="M267" s="4"/>
      <c r="N267" s="4"/>
      <c r="O267" s="4"/>
      <c r="P267" s="4"/>
      <c r="Q267" s="4"/>
      <c r="R267" s="4"/>
      <c r="S267" s="4"/>
      <c r="T267" s="4"/>
      <c r="U267" s="4"/>
      <c r="V267" s="4"/>
    </row>
    <row r="268" spans="2:22">
      <c r="B268" s="4"/>
      <c r="C268" s="4"/>
      <c r="D268" s="4"/>
      <c r="E268" s="4"/>
      <c r="F268" s="4"/>
      <c r="G268" s="4"/>
      <c r="H268" s="4"/>
      <c r="I268" s="4"/>
      <c r="J268" s="4"/>
      <c r="K268" s="4"/>
      <c r="L268" s="4"/>
      <c r="M268" s="4"/>
      <c r="N268" s="4"/>
      <c r="O268" s="4"/>
      <c r="P268" s="4"/>
      <c r="Q268" s="4"/>
      <c r="R268" s="4"/>
      <c r="S268" s="4"/>
      <c r="T268" s="4"/>
      <c r="U268" s="4"/>
      <c r="V268" s="4"/>
    </row>
    <row r="269" spans="2:22">
      <c r="B269" s="4"/>
      <c r="C269" s="4"/>
      <c r="D269" s="4"/>
      <c r="E269" s="4"/>
      <c r="F269" s="4"/>
      <c r="G269" s="4"/>
      <c r="H269" s="4"/>
      <c r="I269" s="4"/>
      <c r="J269" s="4"/>
      <c r="K269" s="4"/>
      <c r="L269" s="4"/>
      <c r="M269" s="4"/>
      <c r="N269" s="4"/>
      <c r="O269" s="4"/>
      <c r="P269" s="4"/>
      <c r="Q269" s="4"/>
      <c r="R269" s="4"/>
      <c r="S269" s="4"/>
      <c r="T269" s="4"/>
      <c r="U269" s="4"/>
      <c r="V269" s="4"/>
    </row>
    <row r="270" spans="2:22">
      <c r="B270" s="4"/>
      <c r="C270" s="4"/>
      <c r="D270" s="4"/>
      <c r="E270" s="4"/>
      <c r="F270" s="4"/>
      <c r="G270" s="4"/>
      <c r="H270" s="4"/>
      <c r="I270" s="4"/>
      <c r="J270" s="4"/>
      <c r="K270" s="4"/>
      <c r="L270" s="4"/>
      <c r="M270" s="4"/>
      <c r="N270" s="4"/>
      <c r="O270" s="4"/>
      <c r="P270" s="4"/>
      <c r="Q270" s="4"/>
      <c r="R270" s="4"/>
      <c r="S270" s="4"/>
      <c r="T270" s="4"/>
      <c r="U270" s="4"/>
      <c r="V270" s="4"/>
    </row>
    <row r="271" spans="2:22">
      <c r="B271" s="4"/>
      <c r="C271" s="4"/>
      <c r="D271" s="4"/>
      <c r="E271" s="4"/>
      <c r="F271" s="4"/>
      <c r="G271" s="4"/>
      <c r="H271" s="4"/>
      <c r="I271" s="4"/>
      <c r="J271" s="4"/>
      <c r="K271" s="4"/>
      <c r="L271" s="4"/>
      <c r="M271" s="4"/>
      <c r="N271" s="4"/>
      <c r="O271" s="4"/>
      <c r="P271" s="4"/>
      <c r="Q271" s="4"/>
      <c r="R271" s="4"/>
      <c r="S271" s="4"/>
      <c r="T271" s="4"/>
      <c r="U271" s="4"/>
      <c r="V271" s="4"/>
    </row>
    <row r="272" spans="2:22">
      <c r="B272" s="4"/>
      <c r="C272" s="4"/>
      <c r="D272" s="4"/>
      <c r="E272" s="4"/>
      <c r="F272" s="4"/>
      <c r="G272" s="4"/>
      <c r="H272" s="4"/>
      <c r="I272" s="4"/>
      <c r="J272" s="4"/>
      <c r="K272" s="4"/>
      <c r="L272" s="4"/>
      <c r="M272" s="4"/>
      <c r="N272" s="4"/>
      <c r="O272" s="4"/>
      <c r="P272" s="4"/>
      <c r="Q272" s="4"/>
      <c r="R272" s="4"/>
      <c r="S272" s="4"/>
      <c r="T272" s="4"/>
      <c r="U272" s="4"/>
      <c r="V272" s="4"/>
    </row>
    <row r="273" spans="2:22">
      <c r="B273" s="4"/>
      <c r="C273" s="4"/>
      <c r="D273" s="4"/>
      <c r="E273" s="4"/>
      <c r="F273" s="4"/>
      <c r="G273" s="4"/>
      <c r="H273" s="4"/>
      <c r="I273" s="4"/>
      <c r="J273" s="4"/>
      <c r="K273" s="4"/>
      <c r="L273" s="4"/>
      <c r="M273" s="4"/>
      <c r="N273" s="4"/>
      <c r="O273" s="4"/>
      <c r="P273" s="4"/>
      <c r="Q273" s="4"/>
      <c r="R273" s="4"/>
      <c r="S273" s="4"/>
      <c r="T273" s="4"/>
      <c r="U273" s="4"/>
      <c r="V273" s="4"/>
    </row>
    <row r="274" spans="2:22">
      <c r="B274" s="4"/>
      <c r="C274" s="4"/>
      <c r="D274" s="4"/>
      <c r="E274" s="4"/>
      <c r="F274" s="4"/>
      <c r="G274" s="4"/>
      <c r="H274" s="4"/>
      <c r="I274" s="4"/>
      <c r="J274" s="4"/>
      <c r="K274" s="4"/>
      <c r="L274" s="4"/>
      <c r="M274" s="4"/>
      <c r="N274" s="4"/>
      <c r="O274" s="4"/>
      <c r="P274" s="4"/>
      <c r="Q274" s="4"/>
      <c r="R274" s="4"/>
      <c r="S274" s="4"/>
      <c r="T274" s="4"/>
      <c r="U274" s="4"/>
      <c r="V274" s="4"/>
    </row>
    <row r="275" spans="2:22">
      <c r="B275" s="4"/>
      <c r="C275" s="4"/>
      <c r="D275" s="4"/>
      <c r="E275" s="4"/>
      <c r="F275" s="4"/>
      <c r="G275" s="4"/>
      <c r="H275" s="4"/>
      <c r="I275" s="4"/>
      <c r="J275" s="4"/>
      <c r="K275" s="4"/>
      <c r="L275" s="4"/>
      <c r="M275" s="4"/>
      <c r="N275" s="4"/>
      <c r="O275" s="4"/>
      <c r="P275" s="4"/>
      <c r="Q275" s="4"/>
      <c r="R275" s="4"/>
      <c r="S275" s="4"/>
      <c r="T275" s="4"/>
      <c r="U275" s="4"/>
      <c r="V275" s="4"/>
    </row>
    <row r="276" spans="2:22">
      <c r="B276" s="4"/>
      <c r="C276" s="4"/>
      <c r="D276" s="4"/>
      <c r="E276" s="4"/>
      <c r="F276" s="4"/>
      <c r="G276" s="4"/>
      <c r="H276" s="4"/>
      <c r="I276" s="4"/>
      <c r="J276" s="4"/>
      <c r="K276" s="4"/>
      <c r="L276" s="4"/>
      <c r="M276" s="4"/>
      <c r="N276" s="4"/>
      <c r="O276" s="4"/>
      <c r="P276" s="4"/>
      <c r="Q276" s="4"/>
      <c r="R276" s="4"/>
      <c r="S276" s="4"/>
      <c r="T276" s="4"/>
      <c r="U276" s="4"/>
      <c r="V276" s="4"/>
    </row>
    <row r="277" spans="2:22">
      <c r="B277" s="4"/>
      <c r="C277" s="4"/>
      <c r="D277" s="4"/>
      <c r="E277" s="4"/>
      <c r="F277" s="4"/>
      <c r="G277" s="4"/>
      <c r="H277" s="4"/>
      <c r="I277" s="4"/>
      <c r="J277" s="4"/>
      <c r="K277" s="4"/>
      <c r="L277" s="4"/>
      <c r="M277" s="4"/>
      <c r="N277" s="4"/>
      <c r="O277" s="4"/>
      <c r="P277" s="4"/>
      <c r="Q277" s="4"/>
      <c r="R277" s="4"/>
      <c r="S277" s="4"/>
      <c r="T277" s="4"/>
      <c r="U277" s="4"/>
      <c r="V277" s="4"/>
    </row>
    <row r="278" spans="2:22">
      <c r="B278" s="4"/>
      <c r="C278" s="4"/>
      <c r="D278" s="4"/>
      <c r="E278" s="4"/>
      <c r="F278" s="4"/>
      <c r="G278" s="4"/>
      <c r="H278" s="4"/>
      <c r="I278" s="4"/>
      <c r="J278" s="4"/>
      <c r="K278" s="4"/>
      <c r="L278" s="4"/>
      <c r="M278" s="4"/>
      <c r="N278" s="4"/>
      <c r="O278" s="4"/>
      <c r="P278" s="4"/>
      <c r="Q278" s="4"/>
      <c r="R278" s="4"/>
      <c r="S278" s="4"/>
      <c r="T278" s="4"/>
      <c r="U278" s="4"/>
      <c r="V278" s="4"/>
    </row>
    <row r="279" spans="2:22">
      <c r="B279" s="4"/>
      <c r="C279" s="4"/>
      <c r="D279" s="4"/>
      <c r="E279" s="4"/>
      <c r="F279" s="4"/>
      <c r="G279" s="4"/>
      <c r="H279" s="4"/>
      <c r="I279" s="4"/>
      <c r="J279" s="4"/>
      <c r="K279" s="4"/>
      <c r="L279" s="4"/>
      <c r="M279" s="4"/>
      <c r="N279" s="4"/>
      <c r="O279" s="4"/>
      <c r="P279" s="4"/>
      <c r="Q279" s="4"/>
      <c r="R279" s="4"/>
      <c r="S279" s="4"/>
      <c r="T279" s="4"/>
      <c r="U279" s="4"/>
      <c r="V279" s="4"/>
    </row>
    <row r="280" spans="2:22">
      <c r="B280" s="4"/>
      <c r="C280" s="4"/>
      <c r="D280" s="4"/>
      <c r="E280" s="4"/>
      <c r="F280" s="4"/>
      <c r="G280" s="4"/>
      <c r="H280" s="4"/>
      <c r="I280" s="4"/>
      <c r="J280" s="4"/>
      <c r="K280" s="4"/>
      <c r="L280" s="4"/>
      <c r="M280" s="4"/>
      <c r="N280" s="4"/>
      <c r="O280" s="4"/>
      <c r="P280" s="4"/>
      <c r="Q280" s="4"/>
      <c r="R280" s="4"/>
      <c r="S280" s="4"/>
      <c r="T280" s="4"/>
      <c r="U280" s="4"/>
      <c r="V280" s="4"/>
    </row>
    <row r="281" spans="2:22">
      <c r="B281" s="4"/>
      <c r="C281" s="4"/>
      <c r="D281" s="4"/>
      <c r="E281" s="4"/>
      <c r="F281" s="4"/>
      <c r="G281" s="4"/>
      <c r="H281" s="4"/>
      <c r="I281" s="4"/>
      <c r="J281" s="4"/>
      <c r="K281" s="4"/>
      <c r="L281" s="4"/>
      <c r="M281" s="4"/>
      <c r="N281" s="4"/>
      <c r="O281" s="4"/>
      <c r="P281" s="4"/>
      <c r="Q281" s="4"/>
      <c r="R281" s="4"/>
      <c r="S281" s="4"/>
      <c r="T281" s="4"/>
      <c r="U281" s="4"/>
      <c r="V281" s="4"/>
    </row>
    <row r="282" spans="2:22">
      <c r="B282" s="4"/>
      <c r="C282" s="4"/>
      <c r="D282" s="4"/>
      <c r="E282" s="4"/>
      <c r="F282" s="4"/>
      <c r="G282" s="4"/>
      <c r="H282" s="4"/>
      <c r="I282" s="4"/>
      <c r="J282" s="4"/>
      <c r="K282" s="4"/>
      <c r="L282" s="4"/>
      <c r="M282" s="4"/>
      <c r="N282" s="4"/>
      <c r="O282" s="4"/>
      <c r="P282" s="4"/>
      <c r="Q282" s="4"/>
      <c r="R282" s="4"/>
      <c r="S282" s="4"/>
      <c r="T282" s="4"/>
      <c r="U282" s="4"/>
      <c r="V282" s="4"/>
    </row>
    <row r="283" spans="2:22">
      <c r="B283" s="4"/>
      <c r="C283" s="4"/>
      <c r="D283" s="4"/>
      <c r="E283" s="4"/>
      <c r="F283" s="4"/>
      <c r="G283" s="4"/>
      <c r="H283" s="4"/>
      <c r="I283" s="4"/>
      <c r="J283" s="4"/>
      <c r="K283" s="4"/>
      <c r="L283" s="4"/>
      <c r="M283" s="4"/>
      <c r="N283" s="4"/>
      <c r="O283" s="4"/>
      <c r="P283" s="4"/>
      <c r="Q283" s="4"/>
      <c r="R283" s="4"/>
      <c r="S283" s="4"/>
      <c r="T283" s="4"/>
      <c r="U283" s="4"/>
      <c r="V283" s="4"/>
    </row>
    <row r="284" spans="2:22">
      <c r="B284" s="4"/>
      <c r="C284" s="4"/>
      <c r="D284" s="4"/>
      <c r="E284" s="4"/>
      <c r="F284" s="4"/>
      <c r="G284" s="4"/>
      <c r="H284" s="4"/>
      <c r="I284" s="4"/>
      <c r="J284" s="4"/>
      <c r="K284" s="4"/>
      <c r="L284" s="4"/>
      <c r="M284" s="4"/>
      <c r="N284" s="4"/>
      <c r="O284" s="4"/>
      <c r="P284" s="4"/>
      <c r="Q284" s="4"/>
      <c r="R284" s="4"/>
      <c r="S284" s="4"/>
      <c r="T284" s="4"/>
      <c r="U284" s="4"/>
      <c r="V284" s="4"/>
    </row>
    <row r="285" spans="2:22">
      <c r="B285" s="4"/>
      <c r="C285" s="4"/>
      <c r="D285" s="4"/>
      <c r="E285" s="4"/>
      <c r="F285" s="4"/>
      <c r="G285" s="4"/>
      <c r="H285" s="4"/>
      <c r="I285" s="4"/>
      <c r="J285" s="4"/>
      <c r="K285" s="4"/>
      <c r="L285" s="4"/>
      <c r="M285" s="4"/>
      <c r="N285" s="4"/>
      <c r="O285" s="4"/>
      <c r="P285" s="4"/>
      <c r="Q285" s="4"/>
      <c r="R285" s="4"/>
      <c r="S285" s="4"/>
      <c r="T285" s="4"/>
      <c r="U285" s="4"/>
      <c r="V285" s="4"/>
    </row>
    <row r="286" spans="2:22">
      <c r="B286" s="4"/>
      <c r="C286" s="4"/>
      <c r="D286" s="4"/>
      <c r="E286" s="4"/>
      <c r="F286" s="4"/>
      <c r="G286" s="4"/>
      <c r="H286" s="4"/>
      <c r="I286" s="4"/>
      <c r="J286" s="4"/>
      <c r="K286" s="4"/>
      <c r="L286" s="4"/>
      <c r="M286" s="4"/>
      <c r="N286" s="4"/>
      <c r="O286" s="4"/>
      <c r="P286" s="4"/>
      <c r="Q286" s="4"/>
      <c r="R286" s="4"/>
      <c r="S286" s="4"/>
      <c r="T286" s="4"/>
      <c r="U286" s="4"/>
      <c r="V286" s="4"/>
    </row>
    <row r="287" spans="2:22">
      <c r="B287" s="4"/>
      <c r="C287" s="4"/>
      <c r="D287" s="4"/>
      <c r="E287" s="4"/>
      <c r="F287" s="4"/>
      <c r="G287" s="4"/>
      <c r="H287" s="4"/>
      <c r="I287" s="4"/>
      <c r="J287" s="4"/>
      <c r="K287" s="4"/>
      <c r="L287" s="4"/>
      <c r="M287" s="4"/>
      <c r="N287" s="4"/>
      <c r="O287" s="4"/>
      <c r="P287" s="4"/>
      <c r="Q287" s="4"/>
      <c r="R287" s="4"/>
      <c r="S287" s="4"/>
      <c r="T287" s="4"/>
      <c r="U287" s="4"/>
      <c r="V287" s="4"/>
    </row>
    <row r="288" spans="2:22">
      <c r="B288" s="4"/>
      <c r="C288" s="4"/>
      <c r="D288" s="4"/>
      <c r="E288" s="4"/>
      <c r="F288" s="4"/>
      <c r="G288" s="4"/>
      <c r="H288" s="4"/>
      <c r="I288" s="4"/>
      <c r="J288" s="4"/>
      <c r="K288" s="4"/>
      <c r="L288" s="4"/>
      <c r="M288" s="4"/>
      <c r="N288" s="4"/>
      <c r="O288" s="4"/>
      <c r="P288" s="4"/>
      <c r="Q288" s="4"/>
      <c r="R288" s="4"/>
      <c r="S288" s="4"/>
      <c r="T288" s="4"/>
      <c r="U288" s="4"/>
      <c r="V288" s="4"/>
    </row>
    <row r="289" spans="2:22">
      <c r="B289" s="4"/>
      <c r="C289" s="4"/>
      <c r="D289" s="4"/>
      <c r="E289" s="4"/>
      <c r="F289" s="4"/>
      <c r="G289" s="4"/>
      <c r="H289" s="4"/>
      <c r="I289" s="4"/>
      <c r="J289" s="4"/>
      <c r="K289" s="4"/>
      <c r="L289" s="4"/>
      <c r="M289" s="4"/>
      <c r="N289" s="4"/>
      <c r="O289" s="4"/>
      <c r="P289" s="4"/>
      <c r="Q289" s="4"/>
      <c r="R289" s="4"/>
      <c r="S289" s="4"/>
      <c r="T289" s="4"/>
      <c r="U289" s="4"/>
      <c r="V289" s="4"/>
    </row>
    <row r="290" spans="2:22">
      <c r="B290" s="4"/>
      <c r="C290" s="4"/>
      <c r="D290" s="4"/>
      <c r="E290" s="4"/>
      <c r="F290" s="4"/>
      <c r="G290" s="4"/>
      <c r="H290" s="4"/>
      <c r="I290" s="4"/>
      <c r="J290" s="4"/>
      <c r="K290" s="4"/>
      <c r="L290" s="4"/>
      <c r="M290" s="4"/>
      <c r="N290" s="4"/>
      <c r="O290" s="4"/>
      <c r="P290" s="4"/>
      <c r="Q290" s="4"/>
      <c r="R290" s="4"/>
      <c r="S290" s="4"/>
      <c r="T290" s="4"/>
      <c r="U290" s="4"/>
      <c r="V290" s="4"/>
    </row>
    <row r="291" spans="2:22">
      <c r="B291" s="4"/>
      <c r="C291" s="4"/>
      <c r="D291" s="4"/>
      <c r="E291" s="4"/>
      <c r="F291" s="4"/>
      <c r="G291" s="4"/>
      <c r="H291" s="4"/>
      <c r="I291" s="4"/>
      <c r="J291" s="4"/>
      <c r="K291" s="4"/>
      <c r="L291" s="4"/>
      <c r="M291" s="4"/>
      <c r="N291" s="4"/>
      <c r="O291" s="4"/>
      <c r="P291" s="4"/>
      <c r="Q291" s="4"/>
      <c r="R291" s="4"/>
      <c r="S291" s="4"/>
      <c r="T291" s="4"/>
      <c r="U291" s="4"/>
      <c r="V291" s="4"/>
    </row>
    <row r="292" spans="2:22">
      <c r="B292" s="4"/>
      <c r="C292" s="4"/>
      <c r="D292" s="4"/>
      <c r="E292" s="4"/>
      <c r="F292" s="4"/>
      <c r="G292" s="4"/>
      <c r="H292" s="4"/>
      <c r="I292" s="4"/>
      <c r="J292" s="4"/>
      <c r="K292" s="4"/>
      <c r="L292" s="4"/>
      <c r="M292" s="4"/>
      <c r="N292" s="4"/>
      <c r="O292" s="4"/>
      <c r="P292" s="4"/>
      <c r="Q292" s="4"/>
      <c r="R292" s="4"/>
      <c r="S292" s="4"/>
      <c r="T292" s="4"/>
      <c r="U292" s="4"/>
      <c r="V292" s="4"/>
    </row>
    <row r="293" spans="2:22">
      <c r="B293" s="4"/>
      <c r="C293" s="4"/>
      <c r="D293" s="4"/>
      <c r="E293" s="4"/>
      <c r="F293" s="4"/>
      <c r="G293" s="4"/>
      <c r="H293" s="4"/>
      <c r="I293" s="4"/>
      <c r="J293" s="4"/>
      <c r="K293" s="4"/>
      <c r="L293" s="4"/>
      <c r="M293" s="4"/>
      <c r="N293" s="4"/>
      <c r="O293" s="4"/>
      <c r="P293" s="4"/>
      <c r="Q293" s="4"/>
      <c r="R293" s="4"/>
      <c r="S293" s="4"/>
      <c r="T293" s="4"/>
      <c r="U293" s="4"/>
      <c r="V293" s="4"/>
    </row>
    <row r="294" spans="2:22">
      <c r="B294" s="4"/>
      <c r="C294" s="4"/>
      <c r="D294" s="4"/>
      <c r="E294" s="4"/>
      <c r="F294" s="4"/>
      <c r="G294" s="4"/>
      <c r="H294" s="4"/>
      <c r="I294" s="4"/>
      <c r="J294" s="4"/>
      <c r="K294" s="4"/>
      <c r="L294" s="4"/>
      <c r="M294" s="4"/>
      <c r="N294" s="4"/>
      <c r="O294" s="4"/>
      <c r="P294" s="4"/>
      <c r="Q294" s="4"/>
      <c r="R294" s="4"/>
      <c r="S294" s="4"/>
      <c r="T294" s="4"/>
      <c r="U294" s="4"/>
      <c r="V294" s="4"/>
    </row>
    <row r="295" spans="2:22">
      <c r="B295" s="4"/>
      <c r="C295" s="4"/>
      <c r="D295" s="4"/>
      <c r="E295" s="4"/>
      <c r="F295" s="4"/>
      <c r="G295" s="4"/>
      <c r="H295" s="4"/>
      <c r="I295" s="4"/>
      <c r="J295" s="4"/>
      <c r="K295" s="4"/>
      <c r="L295" s="4"/>
      <c r="M295" s="4"/>
      <c r="N295" s="4"/>
      <c r="O295" s="4"/>
      <c r="P295" s="4"/>
      <c r="Q295" s="4"/>
      <c r="R295" s="4"/>
      <c r="S295" s="4"/>
      <c r="T295" s="4"/>
      <c r="U295" s="4"/>
      <c r="V295" s="4"/>
    </row>
    <row r="296" spans="2:22">
      <c r="B296" s="4"/>
      <c r="C296" s="4"/>
      <c r="D296" s="4"/>
      <c r="E296" s="4"/>
      <c r="F296" s="4"/>
      <c r="G296" s="4"/>
      <c r="H296" s="4"/>
      <c r="I296" s="4"/>
      <c r="J296" s="4"/>
      <c r="K296" s="4"/>
      <c r="L296" s="4"/>
      <c r="M296" s="4"/>
      <c r="N296" s="4"/>
      <c r="O296" s="4"/>
      <c r="P296" s="4"/>
      <c r="Q296" s="4"/>
      <c r="R296" s="4"/>
      <c r="S296" s="4"/>
      <c r="T296" s="4"/>
      <c r="U296" s="4"/>
      <c r="V296" s="4"/>
    </row>
    <row r="297" spans="2:22">
      <c r="B297" s="4"/>
      <c r="C297" s="4"/>
      <c r="D297" s="4"/>
      <c r="E297" s="4"/>
      <c r="F297" s="4"/>
      <c r="G297" s="4"/>
      <c r="H297" s="4"/>
      <c r="I297" s="4"/>
      <c r="J297" s="4"/>
      <c r="K297" s="4"/>
      <c r="L297" s="4"/>
      <c r="M297" s="4"/>
      <c r="N297" s="4"/>
      <c r="O297" s="4"/>
      <c r="P297" s="4"/>
      <c r="Q297" s="4"/>
      <c r="R297" s="4"/>
      <c r="S297" s="4"/>
      <c r="T297" s="4"/>
      <c r="U297" s="4"/>
      <c r="V297" s="4"/>
    </row>
    <row r="298" spans="2:22">
      <c r="B298" s="4"/>
      <c r="C298" s="4"/>
      <c r="D298" s="4"/>
      <c r="E298" s="4"/>
      <c r="F298" s="4"/>
      <c r="G298" s="4"/>
      <c r="H298" s="4"/>
      <c r="I298" s="4"/>
      <c r="J298" s="4"/>
      <c r="K298" s="4"/>
      <c r="L298" s="4"/>
      <c r="M298" s="4"/>
      <c r="N298" s="4"/>
      <c r="O298" s="4"/>
      <c r="P298" s="4"/>
      <c r="Q298" s="4"/>
      <c r="R298" s="4"/>
      <c r="S298" s="4"/>
      <c r="T298" s="4"/>
      <c r="U298" s="4"/>
      <c r="V298" s="4"/>
    </row>
    <row r="299" spans="2:22">
      <c r="B299" s="4"/>
      <c r="C299" s="4"/>
      <c r="D299" s="4"/>
      <c r="E299" s="4"/>
      <c r="F299" s="4"/>
      <c r="G299" s="4"/>
      <c r="H299" s="4"/>
      <c r="I299" s="4"/>
      <c r="J299" s="4"/>
      <c r="K299" s="4"/>
      <c r="L299" s="4"/>
      <c r="M299" s="4"/>
      <c r="N299" s="4"/>
      <c r="O299" s="4"/>
      <c r="P299" s="4"/>
      <c r="Q299" s="4"/>
      <c r="R299" s="4"/>
      <c r="S299" s="4"/>
      <c r="T299" s="4"/>
      <c r="U299" s="4"/>
      <c r="V299" s="4"/>
    </row>
    <row r="300" spans="2:22">
      <c r="B300" s="4"/>
      <c r="C300" s="4"/>
      <c r="D300" s="4"/>
      <c r="E300" s="4"/>
      <c r="F300" s="4"/>
      <c r="G300" s="4"/>
      <c r="H300" s="4"/>
      <c r="I300" s="4"/>
      <c r="J300" s="4"/>
      <c r="K300" s="4"/>
      <c r="L300" s="4"/>
      <c r="M300" s="4"/>
      <c r="N300" s="4"/>
      <c r="O300" s="4"/>
      <c r="P300" s="4"/>
      <c r="Q300" s="4"/>
      <c r="R300" s="4"/>
      <c r="S300" s="4"/>
      <c r="T300" s="4"/>
      <c r="U300" s="4"/>
      <c r="V300" s="4"/>
    </row>
    <row r="301" spans="2:22">
      <c r="B301" s="4"/>
      <c r="C301" s="4"/>
      <c r="D301" s="4"/>
      <c r="E301" s="4"/>
      <c r="F301" s="4"/>
      <c r="G301" s="4"/>
      <c r="H301" s="4"/>
      <c r="I301" s="4"/>
      <c r="J301" s="4"/>
      <c r="K301" s="4"/>
      <c r="L301" s="4"/>
      <c r="M301" s="4"/>
      <c r="N301" s="4"/>
      <c r="O301" s="4"/>
      <c r="P301" s="4"/>
      <c r="Q301" s="4"/>
      <c r="R301" s="4"/>
      <c r="S301" s="4"/>
      <c r="T301" s="4"/>
      <c r="U301" s="4"/>
      <c r="V301" s="4"/>
    </row>
    <row r="302" spans="2:22">
      <c r="B302" s="4"/>
      <c r="C302" s="4"/>
      <c r="D302" s="4"/>
      <c r="E302" s="4"/>
      <c r="F302" s="4"/>
      <c r="G302" s="4"/>
      <c r="H302" s="4"/>
      <c r="I302" s="4"/>
      <c r="J302" s="4"/>
      <c r="K302" s="4"/>
      <c r="L302" s="4"/>
      <c r="M302" s="4"/>
      <c r="N302" s="4"/>
      <c r="O302" s="4"/>
      <c r="P302" s="4"/>
      <c r="Q302" s="4"/>
      <c r="R302" s="4"/>
      <c r="S302" s="4"/>
      <c r="T302" s="4"/>
      <c r="U302" s="4"/>
      <c r="V302" s="4"/>
    </row>
    <row r="303" spans="2:22">
      <c r="B303" s="4"/>
      <c r="C303" s="4"/>
      <c r="D303" s="4"/>
      <c r="E303" s="4"/>
      <c r="F303" s="4"/>
      <c r="G303" s="4"/>
      <c r="H303" s="4"/>
      <c r="I303" s="4"/>
      <c r="J303" s="4"/>
      <c r="K303" s="4"/>
      <c r="L303" s="4"/>
      <c r="M303" s="4"/>
      <c r="N303" s="4"/>
      <c r="O303" s="4"/>
      <c r="P303" s="4"/>
      <c r="Q303" s="4"/>
      <c r="R303" s="4"/>
      <c r="S303" s="4"/>
      <c r="T303" s="4"/>
      <c r="U303" s="4"/>
      <c r="V303" s="4"/>
    </row>
    <row r="304" spans="2:22">
      <c r="B304" s="4"/>
      <c r="C304" s="4"/>
      <c r="D304" s="4"/>
      <c r="E304" s="4"/>
      <c r="F304" s="4"/>
      <c r="G304" s="4"/>
      <c r="H304" s="4"/>
      <c r="I304" s="4"/>
      <c r="J304" s="4"/>
      <c r="K304" s="4"/>
      <c r="L304" s="4"/>
      <c r="M304" s="4"/>
      <c r="N304" s="4"/>
      <c r="O304" s="4"/>
      <c r="P304" s="4"/>
      <c r="Q304" s="4"/>
      <c r="R304" s="4"/>
      <c r="S304" s="4"/>
      <c r="T304" s="4"/>
      <c r="U304" s="4"/>
      <c r="V304" s="4"/>
    </row>
    <row r="305" spans="2:22">
      <c r="B305" s="4"/>
      <c r="C305" s="4"/>
      <c r="D305" s="4"/>
      <c r="E305" s="4"/>
      <c r="F305" s="4"/>
      <c r="G305" s="4"/>
      <c r="H305" s="4"/>
      <c r="I305" s="4"/>
      <c r="J305" s="4"/>
      <c r="K305" s="4"/>
      <c r="L305" s="4"/>
      <c r="M305" s="4"/>
      <c r="N305" s="4"/>
      <c r="O305" s="4"/>
      <c r="P305" s="4"/>
      <c r="Q305" s="4"/>
      <c r="R305" s="4"/>
      <c r="S305" s="4"/>
      <c r="T305" s="4"/>
      <c r="U305" s="4"/>
      <c r="V305" s="4"/>
    </row>
    <row r="306" spans="2:22">
      <c r="B306" s="4"/>
      <c r="C306" s="4"/>
      <c r="D306" s="4"/>
      <c r="E306" s="4"/>
      <c r="F306" s="4"/>
      <c r="G306" s="4"/>
      <c r="H306" s="4"/>
      <c r="I306" s="4"/>
      <c r="J306" s="4"/>
      <c r="K306" s="4"/>
      <c r="L306" s="4"/>
      <c r="M306" s="4"/>
      <c r="N306" s="4"/>
      <c r="O306" s="4"/>
      <c r="P306" s="4"/>
      <c r="Q306" s="4"/>
      <c r="R306" s="4"/>
      <c r="S306" s="4"/>
      <c r="T306" s="4"/>
      <c r="U306" s="4"/>
      <c r="V306" s="4"/>
    </row>
    <row r="307" spans="2:22">
      <c r="B307" s="4"/>
      <c r="C307" s="4"/>
      <c r="D307" s="4"/>
      <c r="E307" s="4"/>
      <c r="F307" s="4"/>
      <c r="G307" s="4"/>
      <c r="H307" s="4"/>
      <c r="I307" s="4"/>
      <c r="J307" s="4"/>
      <c r="K307" s="4"/>
      <c r="L307" s="4"/>
      <c r="M307" s="4"/>
      <c r="N307" s="4"/>
      <c r="O307" s="4"/>
      <c r="P307" s="4"/>
      <c r="Q307" s="4"/>
      <c r="R307" s="4"/>
      <c r="S307" s="4"/>
      <c r="T307" s="4"/>
      <c r="U307" s="4"/>
      <c r="V307" s="4"/>
    </row>
    <row r="308" spans="2:22">
      <c r="B308" s="4"/>
      <c r="C308" s="4"/>
      <c r="D308" s="4"/>
      <c r="E308" s="4"/>
      <c r="F308" s="4"/>
      <c r="G308" s="4"/>
      <c r="H308" s="4"/>
      <c r="I308" s="4"/>
      <c r="J308" s="4"/>
      <c r="K308" s="4"/>
      <c r="L308" s="4"/>
      <c r="M308" s="4"/>
      <c r="N308" s="4"/>
      <c r="O308" s="4"/>
      <c r="P308" s="4"/>
      <c r="Q308" s="4"/>
      <c r="R308" s="4"/>
      <c r="S308" s="4"/>
      <c r="T308" s="4"/>
      <c r="U308" s="4"/>
      <c r="V308" s="4"/>
    </row>
    <row r="309" spans="2:22">
      <c r="B309" s="4"/>
      <c r="C309" s="4"/>
      <c r="D309" s="4"/>
      <c r="E309" s="4"/>
      <c r="F309" s="4"/>
      <c r="G309" s="4"/>
      <c r="H309" s="4"/>
      <c r="I309" s="4"/>
      <c r="J309" s="4"/>
      <c r="K309" s="4"/>
      <c r="L309" s="4"/>
      <c r="M309" s="4"/>
      <c r="N309" s="4"/>
      <c r="O309" s="4"/>
      <c r="P309" s="4"/>
      <c r="Q309" s="4"/>
      <c r="R309" s="4"/>
      <c r="S309" s="4"/>
      <c r="T309" s="4"/>
      <c r="U309" s="4"/>
      <c r="V309" s="4"/>
    </row>
    <row r="310" spans="2:22">
      <c r="B310" s="4"/>
      <c r="C310" s="4"/>
      <c r="D310" s="4"/>
      <c r="E310" s="4"/>
      <c r="F310" s="4"/>
      <c r="G310" s="4"/>
      <c r="H310" s="4"/>
      <c r="I310" s="4"/>
      <c r="J310" s="4"/>
      <c r="K310" s="4"/>
      <c r="L310" s="4"/>
      <c r="M310" s="4"/>
      <c r="N310" s="4"/>
      <c r="O310" s="4"/>
      <c r="P310" s="4"/>
      <c r="Q310" s="4"/>
      <c r="R310" s="4"/>
      <c r="S310" s="4"/>
      <c r="T310" s="4"/>
      <c r="U310" s="4"/>
      <c r="V310" s="4"/>
    </row>
    <row r="311" spans="2:22">
      <c r="B311" s="4"/>
      <c r="C311" s="4"/>
      <c r="D311" s="4"/>
      <c r="E311" s="4"/>
      <c r="F311" s="4"/>
      <c r="G311" s="4"/>
      <c r="H311" s="4"/>
      <c r="I311" s="4"/>
      <c r="J311" s="4"/>
      <c r="K311" s="4"/>
      <c r="L311" s="4"/>
      <c r="M311" s="4"/>
      <c r="N311" s="4"/>
      <c r="O311" s="4"/>
      <c r="P311" s="4"/>
      <c r="Q311" s="4"/>
      <c r="R311" s="4"/>
      <c r="S311" s="4"/>
      <c r="T311" s="4"/>
      <c r="U311" s="4"/>
      <c r="V311" s="4"/>
    </row>
    <row r="312" spans="2:22">
      <c r="B312" s="4"/>
      <c r="C312" s="4"/>
      <c r="D312" s="4"/>
      <c r="E312" s="4"/>
      <c r="F312" s="4"/>
      <c r="G312" s="4"/>
      <c r="H312" s="4"/>
      <c r="I312" s="4"/>
      <c r="J312" s="4"/>
      <c r="K312" s="4"/>
      <c r="L312" s="4"/>
      <c r="M312" s="4"/>
      <c r="N312" s="4"/>
      <c r="O312" s="4"/>
      <c r="P312" s="4"/>
      <c r="Q312" s="4"/>
      <c r="R312" s="4"/>
      <c r="S312" s="4"/>
      <c r="T312" s="4"/>
      <c r="U312" s="4"/>
      <c r="V312" s="4"/>
    </row>
    <row r="313" spans="2:22">
      <c r="B313" s="4"/>
      <c r="C313" s="4"/>
      <c r="D313" s="4"/>
      <c r="E313" s="4"/>
      <c r="F313" s="4"/>
      <c r="G313" s="4"/>
      <c r="H313" s="4"/>
      <c r="I313" s="4"/>
      <c r="J313" s="4"/>
      <c r="K313" s="4"/>
      <c r="L313" s="4"/>
      <c r="M313" s="4"/>
      <c r="N313" s="4"/>
      <c r="O313" s="4"/>
      <c r="P313" s="4"/>
      <c r="Q313" s="4"/>
      <c r="R313" s="4"/>
      <c r="S313" s="4"/>
      <c r="T313" s="4"/>
      <c r="U313" s="4"/>
      <c r="V313" s="4"/>
    </row>
    <row r="314" spans="2:22">
      <c r="B314" s="4"/>
      <c r="C314" s="4"/>
      <c r="D314" s="4"/>
      <c r="E314" s="4"/>
      <c r="F314" s="4"/>
      <c r="G314" s="4"/>
      <c r="H314" s="4"/>
      <c r="I314" s="4"/>
      <c r="J314" s="4"/>
      <c r="K314" s="4"/>
      <c r="L314" s="4"/>
      <c r="M314" s="4"/>
      <c r="N314" s="4"/>
      <c r="O314" s="4"/>
      <c r="P314" s="4"/>
      <c r="Q314" s="4"/>
      <c r="R314" s="4"/>
      <c r="S314" s="4"/>
      <c r="T314" s="4"/>
      <c r="U314" s="4"/>
      <c r="V314" s="4"/>
    </row>
    <row r="315" spans="2:22">
      <c r="B315" s="4"/>
      <c r="C315" s="4"/>
      <c r="D315" s="4"/>
      <c r="E315" s="4"/>
      <c r="F315" s="4"/>
      <c r="G315" s="4"/>
      <c r="H315" s="4"/>
      <c r="I315" s="4"/>
      <c r="J315" s="4"/>
      <c r="K315" s="4"/>
      <c r="L315" s="4"/>
      <c r="M315" s="4"/>
      <c r="N315" s="4"/>
      <c r="O315" s="4"/>
      <c r="P315" s="4"/>
      <c r="Q315" s="4"/>
      <c r="R315" s="4"/>
      <c r="S315" s="4"/>
      <c r="T315" s="4"/>
      <c r="U315" s="4"/>
      <c r="V315" s="4"/>
    </row>
    <row r="316" spans="2:22">
      <c r="B316" s="4"/>
      <c r="C316" s="4"/>
      <c r="D316" s="4"/>
      <c r="E316" s="4"/>
      <c r="F316" s="4"/>
      <c r="G316" s="4"/>
      <c r="H316" s="4"/>
      <c r="I316" s="4"/>
      <c r="J316" s="4"/>
      <c r="K316" s="4"/>
      <c r="L316" s="4"/>
      <c r="M316" s="4"/>
      <c r="N316" s="4"/>
      <c r="O316" s="4"/>
      <c r="P316" s="4"/>
      <c r="Q316" s="4"/>
      <c r="R316" s="4"/>
      <c r="S316" s="4"/>
      <c r="T316" s="4"/>
      <c r="U316" s="4"/>
      <c r="V316" s="4"/>
    </row>
    <row r="317" spans="2:22">
      <c r="B317" s="4"/>
      <c r="C317" s="4"/>
      <c r="D317" s="4"/>
      <c r="E317" s="4"/>
      <c r="F317" s="4"/>
      <c r="G317" s="4"/>
      <c r="H317" s="4"/>
      <c r="I317" s="4"/>
      <c r="J317" s="4"/>
      <c r="K317" s="4"/>
      <c r="L317" s="4"/>
      <c r="M317" s="4"/>
      <c r="N317" s="4"/>
      <c r="O317" s="4"/>
      <c r="P317" s="4"/>
      <c r="Q317" s="4"/>
      <c r="R317" s="4"/>
      <c r="S317" s="4"/>
      <c r="T317" s="4"/>
      <c r="U317" s="4"/>
      <c r="V317" s="4"/>
    </row>
    <row r="318" spans="2:22">
      <c r="B318" s="4"/>
      <c r="C318" s="4"/>
      <c r="D318" s="4"/>
      <c r="E318" s="4"/>
      <c r="F318" s="4"/>
      <c r="G318" s="4"/>
      <c r="H318" s="4"/>
      <c r="I318" s="4"/>
      <c r="J318" s="4"/>
      <c r="K318" s="4"/>
      <c r="L318" s="4"/>
      <c r="M318" s="4"/>
      <c r="N318" s="4"/>
      <c r="O318" s="4"/>
      <c r="P318" s="4"/>
      <c r="Q318" s="4"/>
      <c r="R318" s="4"/>
      <c r="S318" s="4"/>
      <c r="T318" s="4"/>
      <c r="U318" s="4"/>
      <c r="V318" s="4"/>
    </row>
    <row r="319" spans="2:22">
      <c r="B319" s="4"/>
      <c r="C319" s="4"/>
      <c r="D319" s="4"/>
      <c r="E319" s="4"/>
      <c r="F319" s="4"/>
      <c r="G319" s="4"/>
      <c r="H319" s="4"/>
      <c r="I319" s="4"/>
      <c r="J319" s="4"/>
      <c r="K319" s="4"/>
      <c r="L319" s="4"/>
      <c r="M319" s="4"/>
      <c r="N319" s="4"/>
      <c r="O319" s="4"/>
      <c r="P319" s="4"/>
      <c r="Q319" s="4"/>
      <c r="R319" s="4"/>
      <c r="S319" s="4"/>
      <c r="T319" s="4"/>
      <c r="U319" s="4"/>
      <c r="V319" s="4"/>
    </row>
    <row r="320" spans="2:22">
      <c r="B320" s="4"/>
      <c r="C320" s="4"/>
      <c r="D320" s="4"/>
      <c r="E320" s="4"/>
      <c r="F320" s="4"/>
      <c r="G320" s="4"/>
      <c r="H320" s="4"/>
      <c r="I320" s="4"/>
      <c r="J320" s="4"/>
      <c r="K320" s="4"/>
      <c r="L320" s="4"/>
      <c r="M320" s="4"/>
      <c r="N320" s="4"/>
      <c r="O320" s="4"/>
      <c r="P320" s="4"/>
      <c r="Q320" s="4"/>
      <c r="R320" s="4"/>
      <c r="S320" s="4"/>
      <c r="T320" s="4"/>
      <c r="U320" s="4"/>
      <c r="V320" s="4"/>
    </row>
    <row r="321" spans="2:22">
      <c r="B321" s="4"/>
      <c r="C321" s="4"/>
      <c r="D321" s="4"/>
      <c r="E321" s="4"/>
      <c r="F321" s="4"/>
      <c r="G321" s="4"/>
      <c r="H321" s="4"/>
      <c r="I321" s="4"/>
      <c r="J321" s="4"/>
      <c r="K321" s="4"/>
      <c r="L321" s="4"/>
      <c r="M321" s="4"/>
      <c r="N321" s="4"/>
      <c r="O321" s="4"/>
      <c r="P321" s="4"/>
      <c r="Q321" s="4"/>
      <c r="R321" s="4"/>
      <c r="S321" s="4"/>
      <c r="T321" s="4"/>
      <c r="U321" s="4"/>
      <c r="V321" s="4"/>
    </row>
    <row r="322" spans="2:22">
      <c r="B322" s="4"/>
      <c r="C322" s="4"/>
      <c r="D322" s="4"/>
      <c r="E322" s="4"/>
      <c r="F322" s="4"/>
      <c r="G322" s="4"/>
      <c r="H322" s="4"/>
      <c r="I322" s="4"/>
      <c r="J322" s="4"/>
      <c r="K322" s="4"/>
      <c r="L322" s="4"/>
      <c r="M322" s="4"/>
      <c r="N322" s="4"/>
      <c r="O322" s="4"/>
      <c r="P322" s="4"/>
      <c r="Q322" s="4"/>
      <c r="R322" s="4"/>
      <c r="S322" s="4"/>
      <c r="T322" s="4"/>
      <c r="U322" s="4"/>
      <c r="V322" s="4"/>
    </row>
    <row r="323" spans="2:22">
      <c r="B323" s="4"/>
      <c r="C323" s="4"/>
      <c r="D323" s="4"/>
      <c r="E323" s="4"/>
      <c r="F323" s="4"/>
      <c r="G323" s="4"/>
      <c r="H323" s="4"/>
      <c r="I323" s="4"/>
      <c r="J323" s="4"/>
      <c r="K323" s="4"/>
      <c r="L323" s="4"/>
      <c r="M323" s="4"/>
      <c r="N323" s="4"/>
      <c r="O323" s="4"/>
      <c r="P323" s="4"/>
      <c r="Q323" s="4"/>
      <c r="R323" s="4"/>
      <c r="S323" s="4"/>
      <c r="T323" s="4"/>
      <c r="U323" s="4"/>
      <c r="V323" s="4"/>
    </row>
    <row r="324" spans="2:22">
      <c r="B324" s="4"/>
      <c r="C324" s="4"/>
      <c r="D324" s="4"/>
      <c r="E324" s="4"/>
      <c r="F324" s="4"/>
      <c r="G324" s="4"/>
      <c r="H324" s="4"/>
      <c r="I324" s="4"/>
      <c r="J324" s="4"/>
      <c r="K324" s="4"/>
      <c r="L324" s="4"/>
      <c r="M324" s="4"/>
      <c r="N324" s="4"/>
      <c r="O324" s="4"/>
      <c r="P324" s="4"/>
      <c r="Q324" s="4"/>
      <c r="R324" s="4"/>
      <c r="S324" s="4"/>
      <c r="T324" s="4"/>
      <c r="U324" s="4"/>
      <c r="V324" s="4"/>
    </row>
    <row r="325" spans="2:22">
      <c r="B325" s="4"/>
      <c r="C325" s="4"/>
      <c r="D325" s="4"/>
      <c r="E325" s="4"/>
      <c r="F325" s="4"/>
      <c r="G325" s="4"/>
      <c r="H325" s="4"/>
      <c r="I325" s="4"/>
      <c r="J325" s="4"/>
      <c r="K325" s="4"/>
      <c r="L325" s="4"/>
      <c r="M325" s="4"/>
      <c r="N325" s="4"/>
      <c r="O325" s="4"/>
      <c r="P325" s="4"/>
      <c r="Q325" s="4"/>
      <c r="R325" s="4"/>
      <c r="S325" s="4"/>
      <c r="T325" s="4"/>
      <c r="U325" s="4"/>
      <c r="V325" s="4"/>
    </row>
    <row r="326" spans="2:22">
      <c r="B326" s="4"/>
      <c r="C326" s="4"/>
      <c r="D326" s="4"/>
      <c r="E326" s="4"/>
      <c r="F326" s="4"/>
      <c r="G326" s="4"/>
      <c r="H326" s="4"/>
      <c r="I326" s="4"/>
      <c r="J326" s="4"/>
      <c r="K326" s="4"/>
      <c r="L326" s="4"/>
      <c r="M326" s="4"/>
      <c r="N326" s="4"/>
      <c r="O326" s="4"/>
      <c r="P326" s="4"/>
      <c r="Q326" s="4"/>
      <c r="R326" s="4"/>
      <c r="S326" s="4"/>
      <c r="T326" s="4"/>
      <c r="U326" s="4"/>
      <c r="V326" s="4"/>
    </row>
    <row r="327" spans="2:22">
      <c r="B327" s="4"/>
      <c r="C327" s="4"/>
      <c r="D327" s="4"/>
      <c r="E327" s="4"/>
      <c r="F327" s="4"/>
      <c r="G327" s="4"/>
      <c r="H327" s="4"/>
      <c r="I327" s="4"/>
      <c r="J327" s="4"/>
      <c r="K327" s="4"/>
      <c r="L327" s="4"/>
      <c r="M327" s="4"/>
      <c r="N327" s="4"/>
      <c r="O327" s="4"/>
      <c r="P327" s="4"/>
      <c r="Q327" s="4"/>
      <c r="R327" s="4"/>
      <c r="S327" s="4"/>
      <c r="T327" s="4"/>
      <c r="U327" s="4"/>
      <c r="V327" s="4"/>
    </row>
    <row r="328" spans="2:22">
      <c r="B328" s="4"/>
      <c r="C328" s="4"/>
      <c r="D328" s="4"/>
      <c r="E328" s="4"/>
      <c r="F328" s="4"/>
      <c r="G328" s="4"/>
      <c r="H328" s="4"/>
      <c r="I328" s="4"/>
      <c r="J328" s="4"/>
      <c r="K328" s="4"/>
      <c r="L328" s="4"/>
      <c r="M328" s="4"/>
      <c r="N328" s="4"/>
      <c r="O328" s="4"/>
      <c r="P328" s="4"/>
      <c r="Q328" s="4"/>
      <c r="R328" s="4"/>
      <c r="S328" s="4"/>
      <c r="T328" s="4"/>
      <c r="U328" s="4"/>
      <c r="V328" s="4"/>
    </row>
    <row r="329" spans="2:22">
      <c r="B329" s="4"/>
      <c r="C329" s="4"/>
      <c r="D329" s="4"/>
      <c r="E329" s="4"/>
      <c r="F329" s="4"/>
      <c r="G329" s="4"/>
      <c r="H329" s="4"/>
      <c r="I329" s="4"/>
      <c r="J329" s="4"/>
      <c r="K329" s="4"/>
      <c r="L329" s="4"/>
      <c r="M329" s="4"/>
      <c r="N329" s="4"/>
      <c r="O329" s="4"/>
      <c r="P329" s="4"/>
      <c r="Q329" s="4"/>
      <c r="R329" s="4"/>
      <c r="S329" s="4"/>
      <c r="T329" s="4"/>
      <c r="U329" s="4"/>
      <c r="V329" s="4"/>
    </row>
    <row r="330" spans="2:22">
      <c r="B330" s="4"/>
      <c r="C330" s="4"/>
      <c r="D330" s="4"/>
      <c r="E330" s="4"/>
      <c r="F330" s="4"/>
      <c r="G330" s="4"/>
      <c r="H330" s="4"/>
      <c r="I330" s="4"/>
      <c r="J330" s="4"/>
      <c r="K330" s="4"/>
      <c r="L330" s="4"/>
      <c r="M330" s="4"/>
      <c r="N330" s="4"/>
      <c r="O330" s="4"/>
      <c r="P330" s="4"/>
      <c r="Q330" s="4"/>
      <c r="R330" s="4"/>
      <c r="S330" s="4"/>
      <c r="T330" s="4"/>
      <c r="U330" s="4"/>
      <c r="V330" s="4"/>
    </row>
    <row r="331" spans="2:22">
      <c r="B331" s="4"/>
      <c r="C331" s="4"/>
      <c r="D331" s="4"/>
      <c r="E331" s="4"/>
      <c r="F331" s="4"/>
      <c r="G331" s="4"/>
      <c r="H331" s="4"/>
      <c r="I331" s="4"/>
      <c r="J331" s="4"/>
      <c r="K331" s="4"/>
      <c r="L331" s="4"/>
      <c r="M331" s="4"/>
      <c r="N331" s="4"/>
      <c r="O331" s="4"/>
      <c r="P331" s="4"/>
      <c r="Q331" s="4"/>
      <c r="R331" s="4"/>
      <c r="S331" s="4"/>
      <c r="T331" s="4"/>
      <c r="U331" s="4"/>
      <c r="V331" s="4"/>
    </row>
    <row r="332" spans="2:22">
      <c r="B332" s="4"/>
      <c r="C332" s="4"/>
      <c r="D332" s="4"/>
      <c r="E332" s="4"/>
      <c r="F332" s="4"/>
      <c r="G332" s="4"/>
      <c r="H332" s="4"/>
      <c r="I332" s="4"/>
      <c r="J332" s="4"/>
      <c r="K332" s="4"/>
      <c r="L332" s="4"/>
      <c r="M332" s="4"/>
      <c r="N332" s="4"/>
      <c r="O332" s="4"/>
      <c r="P332" s="4"/>
      <c r="Q332" s="4"/>
      <c r="R332" s="4"/>
      <c r="S332" s="4"/>
      <c r="T332" s="4"/>
      <c r="U332" s="4"/>
      <c r="V332" s="4"/>
    </row>
    <row r="333" spans="2:22">
      <c r="B333" s="4"/>
      <c r="C333" s="4"/>
      <c r="D333" s="4"/>
      <c r="E333" s="4"/>
      <c r="F333" s="4"/>
      <c r="G333" s="4"/>
      <c r="H333" s="4"/>
      <c r="I333" s="4"/>
      <c r="J333" s="4"/>
      <c r="K333" s="4"/>
      <c r="L333" s="4"/>
      <c r="M333" s="4"/>
      <c r="N333" s="4"/>
      <c r="O333" s="4"/>
      <c r="P333" s="4"/>
      <c r="Q333" s="4"/>
      <c r="R333" s="4"/>
      <c r="S333" s="4"/>
      <c r="T333" s="4"/>
      <c r="U333" s="4"/>
      <c r="V333" s="4"/>
    </row>
    <row r="334" spans="2:22">
      <c r="B334" s="4"/>
      <c r="C334" s="4"/>
      <c r="D334" s="4"/>
      <c r="E334" s="4"/>
      <c r="F334" s="4"/>
      <c r="G334" s="4"/>
      <c r="H334" s="4"/>
      <c r="I334" s="4"/>
      <c r="J334" s="4"/>
      <c r="K334" s="4"/>
      <c r="L334" s="4"/>
      <c r="M334" s="4"/>
      <c r="N334" s="4"/>
      <c r="O334" s="4"/>
      <c r="P334" s="4"/>
      <c r="Q334" s="4"/>
      <c r="R334" s="4"/>
      <c r="S334" s="4"/>
      <c r="T334" s="4"/>
      <c r="U334" s="4"/>
      <c r="V334" s="4"/>
    </row>
    <row r="335" spans="2:22">
      <c r="B335" s="4"/>
      <c r="C335" s="4"/>
      <c r="D335" s="4"/>
      <c r="E335" s="4"/>
      <c r="F335" s="4"/>
      <c r="G335" s="4"/>
      <c r="H335" s="4"/>
      <c r="I335" s="4"/>
      <c r="J335" s="4"/>
      <c r="K335" s="4"/>
      <c r="L335" s="4"/>
      <c r="M335" s="4"/>
      <c r="N335" s="4"/>
      <c r="O335" s="4"/>
      <c r="P335" s="4"/>
      <c r="Q335" s="4"/>
      <c r="R335" s="4"/>
      <c r="S335" s="4"/>
      <c r="T335" s="4"/>
      <c r="U335" s="4"/>
      <c r="V335" s="4"/>
    </row>
    <row r="336" spans="2:22">
      <c r="B336" s="4"/>
      <c r="C336" s="4"/>
      <c r="D336" s="4"/>
      <c r="E336" s="4"/>
      <c r="F336" s="4"/>
      <c r="G336" s="4"/>
      <c r="H336" s="4"/>
      <c r="I336" s="4"/>
      <c r="J336" s="4"/>
      <c r="K336" s="4"/>
      <c r="L336" s="4"/>
      <c r="M336" s="4"/>
      <c r="N336" s="4"/>
      <c r="O336" s="4"/>
      <c r="P336" s="4"/>
      <c r="Q336" s="4"/>
      <c r="R336" s="4"/>
      <c r="S336" s="4"/>
      <c r="T336" s="4"/>
      <c r="U336" s="4"/>
      <c r="V336" s="4"/>
    </row>
    <row r="337" spans="2:22">
      <c r="B337" s="4"/>
      <c r="C337" s="4"/>
      <c r="D337" s="4"/>
      <c r="E337" s="4"/>
      <c r="F337" s="4"/>
      <c r="G337" s="4"/>
      <c r="H337" s="4"/>
      <c r="I337" s="4"/>
      <c r="J337" s="4"/>
      <c r="K337" s="4"/>
      <c r="L337" s="4"/>
      <c r="M337" s="4"/>
      <c r="N337" s="4"/>
      <c r="O337" s="4"/>
      <c r="P337" s="4"/>
      <c r="Q337" s="4"/>
      <c r="R337" s="4"/>
      <c r="S337" s="4"/>
      <c r="T337" s="4"/>
      <c r="U337" s="4"/>
      <c r="V337" s="4"/>
    </row>
    <row r="338" spans="2:22">
      <c r="B338" s="4"/>
      <c r="C338" s="4"/>
      <c r="D338" s="4"/>
      <c r="E338" s="4"/>
      <c r="F338" s="4"/>
      <c r="G338" s="4"/>
      <c r="H338" s="4"/>
      <c r="I338" s="4"/>
      <c r="J338" s="4"/>
      <c r="K338" s="4"/>
      <c r="L338" s="4"/>
      <c r="M338" s="4"/>
      <c r="N338" s="4"/>
      <c r="O338" s="4"/>
      <c r="P338" s="4"/>
      <c r="Q338" s="4"/>
      <c r="R338" s="4"/>
      <c r="S338" s="4"/>
      <c r="T338" s="4"/>
      <c r="U338" s="4"/>
      <c r="V338" s="4"/>
    </row>
    <row r="339" spans="2:22">
      <c r="B339" s="4"/>
      <c r="C339" s="4"/>
      <c r="D339" s="4"/>
      <c r="E339" s="4"/>
      <c r="F339" s="4"/>
      <c r="G339" s="4"/>
      <c r="H339" s="4"/>
      <c r="I339" s="4"/>
      <c r="J339" s="4"/>
      <c r="K339" s="4"/>
      <c r="L339" s="4"/>
      <c r="M339" s="4"/>
      <c r="N339" s="4"/>
      <c r="O339" s="4"/>
      <c r="P339" s="4"/>
      <c r="Q339" s="4"/>
      <c r="R339" s="4"/>
      <c r="S339" s="4"/>
      <c r="T339" s="4"/>
      <c r="U339" s="4"/>
      <c r="V339" s="4"/>
    </row>
    <row r="340" spans="2:22">
      <c r="B340" s="4"/>
      <c r="C340" s="4"/>
      <c r="D340" s="4"/>
      <c r="E340" s="4"/>
      <c r="F340" s="4"/>
      <c r="G340" s="4"/>
      <c r="H340" s="4"/>
      <c r="I340" s="4"/>
      <c r="J340" s="4"/>
      <c r="K340" s="4"/>
      <c r="L340" s="4"/>
      <c r="M340" s="4"/>
      <c r="N340" s="4"/>
      <c r="O340" s="4"/>
      <c r="P340" s="4"/>
      <c r="Q340" s="4"/>
      <c r="R340" s="4"/>
      <c r="S340" s="4"/>
      <c r="T340" s="4"/>
      <c r="U340" s="4"/>
      <c r="V340" s="4"/>
    </row>
    <row r="341" spans="2:22">
      <c r="B341" s="4"/>
      <c r="C341" s="4"/>
      <c r="D341" s="4"/>
      <c r="E341" s="4"/>
      <c r="F341" s="4"/>
      <c r="G341" s="4"/>
      <c r="H341" s="4"/>
      <c r="I341" s="4"/>
      <c r="J341" s="4"/>
      <c r="K341" s="4"/>
      <c r="L341" s="4"/>
      <c r="M341" s="4"/>
      <c r="N341" s="4"/>
      <c r="O341" s="4"/>
      <c r="P341" s="4"/>
      <c r="Q341" s="4"/>
      <c r="R341" s="4"/>
      <c r="S341" s="4"/>
      <c r="T341" s="4"/>
      <c r="U341" s="4"/>
      <c r="V341" s="4"/>
    </row>
    <row r="342" spans="2:22">
      <c r="B342" s="4"/>
      <c r="C342" s="4"/>
      <c r="D342" s="4"/>
      <c r="E342" s="4"/>
      <c r="F342" s="4"/>
      <c r="G342" s="4"/>
      <c r="H342" s="4"/>
      <c r="I342" s="4"/>
      <c r="J342" s="4"/>
      <c r="K342" s="4"/>
      <c r="L342" s="4"/>
      <c r="M342" s="4"/>
      <c r="N342" s="4"/>
      <c r="O342" s="4"/>
      <c r="P342" s="4"/>
      <c r="Q342" s="4"/>
      <c r="R342" s="4"/>
      <c r="S342" s="4"/>
      <c r="T342" s="4"/>
      <c r="U342" s="4"/>
      <c r="V342" s="4"/>
    </row>
    <row r="343" spans="2:22">
      <c r="B343" s="4"/>
      <c r="C343" s="4"/>
      <c r="D343" s="4"/>
      <c r="E343" s="4"/>
      <c r="F343" s="4"/>
      <c r="G343" s="4"/>
      <c r="H343" s="4"/>
      <c r="I343" s="4"/>
      <c r="J343" s="4"/>
      <c r="K343" s="4"/>
      <c r="L343" s="4"/>
      <c r="M343" s="4"/>
      <c r="N343" s="4"/>
      <c r="O343" s="4"/>
      <c r="P343" s="4"/>
      <c r="Q343" s="4"/>
      <c r="R343" s="4"/>
      <c r="S343" s="4"/>
      <c r="T343" s="4"/>
      <c r="U343" s="4"/>
      <c r="V343" s="4"/>
    </row>
    <row r="344" spans="2:22">
      <c r="B344" s="4"/>
      <c r="C344" s="4"/>
      <c r="D344" s="4"/>
      <c r="E344" s="4"/>
      <c r="F344" s="4"/>
      <c r="G344" s="4"/>
      <c r="H344" s="4"/>
      <c r="I344" s="4"/>
      <c r="J344" s="4"/>
      <c r="K344" s="4"/>
      <c r="L344" s="4"/>
      <c r="M344" s="4"/>
      <c r="N344" s="4"/>
      <c r="O344" s="4"/>
      <c r="P344" s="4"/>
      <c r="Q344" s="4"/>
      <c r="R344" s="4"/>
      <c r="S344" s="4"/>
      <c r="T344" s="4"/>
      <c r="U344" s="4"/>
      <c r="V344" s="4"/>
    </row>
    <row r="345" spans="2:22">
      <c r="B345" s="4"/>
      <c r="C345" s="4"/>
      <c r="D345" s="4"/>
      <c r="E345" s="4"/>
      <c r="F345" s="4"/>
      <c r="G345" s="4"/>
      <c r="H345" s="4"/>
      <c r="I345" s="4"/>
      <c r="J345" s="4"/>
      <c r="K345" s="4"/>
      <c r="L345" s="4"/>
      <c r="M345" s="4"/>
      <c r="N345" s="4"/>
      <c r="O345" s="4"/>
      <c r="P345" s="4"/>
      <c r="Q345" s="4"/>
      <c r="R345" s="4"/>
      <c r="S345" s="4"/>
      <c r="T345" s="4"/>
      <c r="U345" s="4"/>
      <c r="V345" s="4"/>
    </row>
    <row r="346" spans="2:22">
      <c r="B346" s="4"/>
      <c r="C346" s="4"/>
      <c r="D346" s="4"/>
      <c r="E346" s="4"/>
      <c r="F346" s="4"/>
      <c r="G346" s="4"/>
      <c r="H346" s="4"/>
      <c r="I346" s="4"/>
      <c r="J346" s="4"/>
      <c r="K346" s="4"/>
      <c r="L346" s="4"/>
      <c r="M346" s="4"/>
      <c r="N346" s="4"/>
      <c r="O346" s="4"/>
      <c r="P346" s="4"/>
      <c r="Q346" s="4"/>
      <c r="R346" s="4"/>
      <c r="S346" s="4"/>
      <c r="T346" s="4"/>
      <c r="U346" s="4"/>
      <c r="V346" s="4"/>
    </row>
    <row r="347" spans="2:22">
      <c r="B347" s="4"/>
      <c r="C347" s="4"/>
      <c r="D347" s="4"/>
      <c r="E347" s="4"/>
      <c r="F347" s="4"/>
      <c r="G347" s="4"/>
      <c r="H347" s="4"/>
      <c r="I347" s="4"/>
      <c r="J347" s="4"/>
      <c r="K347" s="4"/>
      <c r="L347" s="4"/>
      <c r="M347" s="4"/>
      <c r="N347" s="4"/>
      <c r="O347" s="4"/>
      <c r="P347" s="4"/>
      <c r="Q347" s="4"/>
      <c r="R347" s="4"/>
      <c r="S347" s="4"/>
      <c r="T347" s="4"/>
      <c r="U347" s="4"/>
      <c r="V347" s="4"/>
    </row>
    <row r="348" spans="2:22">
      <c r="B348" s="4"/>
      <c r="C348" s="4"/>
      <c r="D348" s="4"/>
      <c r="E348" s="4"/>
      <c r="F348" s="4"/>
      <c r="G348" s="4"/>
      <c r="H348" s="4"/>
      <c r="I348" s="4"/>
      <c r="J348" s="4"/>
      <c r="K348" s="4"/>
      <c r="L348" s="4"/>
      <c r="M348" s="4"/>
      <c r="N348" s="4"/>
      <c r="O348" s="4"/>
      <c r="P348" s="4"/>
      <c r="Q348" s="4"/>
      <c r="R348" s="4"/>
      <c r="S348" s="4"/>
      <c r="T348" s="4"/>
      <c r="U348" s="4"/>
      <c r="V348" s="4"/>
    </row>
    <row r="349" spans="2:22">
      <c r="B349" s="4"/>
      <c r="C349" s="4"/>
      <c r="D349" s="4"/>
      <c r="E349" s="4"/>
      <c r="F349" s="4"/>
      <c r="G349" s="4"/>
      <c r="H349" s="4"/>
      <c r="I349" s="4"/>
      <c r="J349" s="4"/>
      <c r="K349" s="4"/>
      <c r="L349" s="4"/>
      <c r="M349" s="4"/>
      <c r="N349" s="4"/>
      <c r="O349" s="4"/>
      <c r="P349" s="4"/>
      <c r="Q349" s="4"/>
      <c r="R349" s="4"/>
      <c r="S349" s="4"/>
      <c r="T349" s="4"/>
      <c r="U349" s="4"/>
      <c r="V349" s="4"/>
    </row>
    <row r="350" spans="2:22">
      <c r="B350" s="4"/>
      <c r="C350" s="4"/>
      <c r="D350" s="4"/>
      <c r="E350" s="4"/>
      <c r="F350" s="4"/>
      <c r="G350" s="4"/>
      <c r="H350" s="4"/>
      <c r="I350" s="4"/>
      <c r="J350" s="4"/>
      <c r="K350" s="4"/>
      <c r="L350" s="4"/>
      <c r="M350" s="4"/>
      <c r="N350" s="4"/>
      <c r="O350" s="4"/>
      <c r="P350" s="4"/>
      <c r="Q350" s="4"/>
      <c r="R350" s="4"/>
      <c r="S350" s="4"/>
      <c r="T350" s="4"/>
      <c r="U350" s="4"/>
      <c r="V350" s="4"/>
    </row>
    <row r="351" spans="2:22">
      <c r="B351" s="4"/>
      <c r="C351" s="4"/>
      <c r="D351" s="4"/>
      <c r="E351" s="4"/>
      <c r="F351" s="4"/>
      <c r="G351" s="4"/>
      <c r="H351" s="4"/>
      <c r="I351" s="4"/>
      <c r="J351" s="4"/>
      <c r="K351" s="4"/>
      <c r="L351" s="4"/>
      <c r="M351" s="4"/>
      <c r="N351" s="4"/>
      <c r="O351" s="4"/>
      <c r="P351" s="4"/>
      <c r="Q351" s="4"/>
      <c r="R351" s="4"/>
      <c r="S351" s="4"/>
      <c r="T351" s="4"/>
      <c r="U351" s="4"/>
      <c r="V351" s="4"/>
    </row>
    <row r="352" spans="2:22">
      <c r="B352" s="4"/>
      <c r="C352" s="4"/>
      <c r="D352" s="4"/>
      <c r="E352" s="4"/>
      <c r="F352" s="4"/>
      <c r="G352" s="4"/>
      <c r="H352" s="4"/>
      <c r="I352" s="4"/>
      <c r="J352" s="4"/>
      <c r="K352" s="4"/>
      <c r="L352" s="4"/>
      <c r="M352" s="4"/>
      <c r="N352" s="4"/>
      <c r="O352" s="4"/>
      <c r="P352" s="4"/>
      <c r="Q352" s="4"/>
      <c r="R352" s="4"/>
      <c r="S352" s="4"/>
      <c r="T352" s="4"/>
      <c r="U352" s="4"/>
      <c r="V352" s="4"/>
    </row>
    <row r="353" spans="2:22">
      <c r="B353" s="4"/>
      <c r="C353" s="4"/>
      <c r="D353" s="4"/>
      <c r="E353" s="4"/>
      <c r="F353" s="4"/>
      <c r="G353" s="4"/>
      <c r="H353" s="4"/>
      <c r="I353" s="4"/>
      <c r="J353" s="4"/>
      <c r="K353" s="4"/>
      <c r="L353" s="4"/>
      <c r="M353" s="4"/>
      <c r="N353" s="4"/>
      <c r="O353" s="4"/>
      <c r="P353" s="4"/>
      <c r="Q353" s="4"/>
      <c r="R353" s="4"/>
      <c r="S353" s="4"/>
      <c r="T353" s="4"/>
      <c r="U353" s="4"/>
      <c r="V353" s="4"/>
    </row>
    <row r="354" spans="2:22">
      <c r="B354" s="4"/>
      <c r="C354" s="4"/>
      <c r="D354" s="4"/>
      <c r="E354" s="4"/>
      <c r="F354" s="4"/>
      <c r="G354" s="4"/>
      <c r="H354" s="4"/>
      <c r="I354" s="4"/>
      <c r="J354" s="4"/>
      <c r="K354" s="4"/>
      <c r="L354" s="4"/>
      <c r="M354" s="4"/>
      <c r="N354" s="4"/>
      <c r="O354" s="4"/>
      <c r="P354" s="4"/>
      <c r="Q354" s="4"/>
      <c r="R354" s="4"/>
      <c r="S354" s="4"/>
      <c r="T354" s="4"/>
      <c r="U354" s="4"/>
      <c r="V354" s="4"/>
    </row>
    <row r="355" spans="2:22">
      <c r="B355" s="4"/>
      <c r="C355" s="4"/>
      <c r="D355" s="4"/>
      <c r="E355" s="4"/>
      <c r="F355" s="4"/>
      <c r="G355" s="4"/>
      <c r="H355" s="4"/>
      <c r="I355" s="4"/>
      <c r="J355" s="4"/>
      <c r="K355" s="4"/>
      <c r="L355" s="4"/>
      <c r="M355" s="4"/>
      <c r="N355" s="4"/>
      <c r="O355" s="4"/>
      <c r="P355" s="4"/>
      <c r="Q355" s="4"/>
      <c r="R355" s="4"/>
      <c r="S355" s="4"/>
      <c r="T355" s="4"/>
      <c r="U355" s="4"/>
      <c r="V355" s="4"/>
    </row>
    <row r="356" spans="2:22">
      <c r="B356" s="4"/>
      <c r="C356" s="4"/>
      <c r="D356" s="4"/>
      <c r="E356" s="4"/>
      <c r="F356" s="4"/>
      <c r="G356" s="4"/>
      <c r="H356" s="4"/>
      <c r="I356" s="4"/>
      <c r="J356" s="4"/>
      <c r="K356" s="4"/>
      <c r="L356" s="4"/>
      <c r="M356" s="4"/>
      <c r="N356" s="4"/>
      <c r="O356" s="4"/>
      <c r="P356" s="4"/>
      <c r="Q356" s="4"/>
      <c r="R356" s="4"/>
      <c r="S356" s="4"/>
      <c r="T356" s="4"/>
      <c r="U356" s="4"/>
      <c r="V356" s="4"/>
    </row>
    <row r="357" spans="2:22">
      <c r="B357" s="4"/>
      <c r="C357" s="4"/>
      <c r="D357" s="4"/>
      <c r="E357" s="4"/>
      <c r="F357" s="4"/>
      <c r="G357" s="4"/>
      <c r="H357" s="4"/>
      <c r="I357" s="4"/>
      <c r="J357" s="4"/>
      <c r="K357" s="4"/>
      <c r="L357" s="4"/>
      <c r="M357" s="4"/>
      <c r="N357" s="4"/>
      <c r="O357" s="4"/>
      <c r="P357" s="4"/>
      <c r="Q357" s="4"/>
      <c r="R357" s="4"/>
      <c r="S357" s="4"/>
      <c r="T357" s="4"/>
      <c r="U357" s="4"/>
      <c r="V357" s="4"/>
    </row>
    <row r="358" spans="2:22">
      <c r="B358" s="4"/>
      <c r="C358" s="4"/>
      <c r="D358" s="4"/>
      <c r="E358" s="4"/>
      <c r="F358" s="4"/>
      <c r="G358" s="4"/>
      <c r="H358" s="4"/>
      <c r="I358" s="4"/>
      <c r="J358" s="4"/>
      <c r="K358" s="4"/>
      <c r="L358" s="4"/>
      <c r="M358" s="4"/>
      <c r="N358" s="4"/>
      <c r="O358" s="4"/>
      <c r="P358" s="4"/>
      <c r="Q358" s="4"/>
      <c r="R358" s="4"/>
      <c r="S358" s="4"/>
      <c r="T358" s="4"/>
      <c r="U358" s="4"/>
      <c r="V358" s="4"/>
    </row>
    <row r="359" spans="2:22">
      <c r="B359" s="4"/>
      <c r="C359" s="4"/>
      <c r="D359" s="4"/>
      <c r="E359" s="4"/>
      <c r="F359" s="4"/>
      <c r="G359" s="4"/>
      <c r="H359" s="4"/>
      <c r="I359" s="4"/>
      <c r="J359" s="4"/>
      <c r="K359" s="4"/>
      <c r="L359" s="4"/>
      <c r="M359" s="4"/>
      <c r="N359" s="4"/>
      <c r="O359" s="4"/>
      <c r="P359" s="4"/>
      <c r="Q359" s="4"/>
      <c r="R359" s="4"/>
      <c r="S359" s="4"/>
      <c r="T359" s="4"/>
      <c r="U359" s="4"/>
      <c r="V359" s="4"/>
    </row>
    <row r="360" spans="2:22">
      <c r="B360" s="4"/>
      <c r="C360" s="4"/>
      <c r="D360" s="4"/>
      <c r="E360" s="4"/>
      <c r="F360" s="4"/>
      <c r="G360" s="4"/>
      <c r="H360" s="4"/>
      <c r="I360" s="4"/>
      <c r="J360" s="4"/>
      <c r="K360" s="4"/>
      <c r="L360" s="4"/>
      <c r="M360" s="4"/>
      <c r="N360" s="4"/>
      <c r="O360" s="4"/>
      <c r="P360" s="4"/>
      <c r="Q360" s="4"/>
      <c r="R360" s="4"/>
      <c r="S360" s="4"/>
      <c r="T360" s="4"/>
      <c r="U360" s="4"/>
      <c r="V360" s="4"/>
    </row>
    <row r="361" spans="2:22">
      <c r="B361" s="4"/>
      <c r="C361" s="4"/>
      <c r="D361" s="4"/>
      <c r="E361" s="4"/>
      <c r="F361" s="4"/>
      <c r="G361" s="4"/>
      <c r="H361" s="4"/>
      <c r="I361" s="4"/>
      <c r="J361" s="4"/>
      <c r="K361" s="4"/>
      <c r="L361" s="4"/>
      <c r="M361" s="4"/>
      <c r="N361" s="4"/>
      <c r="O361" s="4"/>
      <c r="P361" s="4"/>
      <c r="Q361" s="4"/>
      <c r="R361" s="4"/>
      <c r="S361" s="4"/>
      <c r="T361" s="4"/>
      <c r="U361" s="4"/>
      <c r="V361" s="4"/>
    </row>
    <row r="362" spans="2:22">
      <c r="B362" s="4"/>
      <c r="C362" s="4"/>
      <c r="D362" s="4"/>
      <c r="E362" s="4"/>
      <c r="F362" s="4"/>
      <c r="G362" s="4"/>
      <c r="H362" s="4"/>
      <c r="I362" s="4"/>
      <c r="J362" s="4"/>
      <c r="K362" s="4"/>
      <c r="L362" s="4"/>
      <c r="M362" s="4"/>
      <c r="N362" s="4"/>
      <c r="O362" s="4"/>
      <c r="P362" s="4"/>
      <c r="Q362" s="4"/>
      <c r="R362" s="4"/>
      <c r="S362" s="4"/>
      <c r="T362" s="4"/>
      <c r="U362" s="4"/>
      <c r="V362" s="4"/>
    </row>
    <row r="363" spans="2:22">
      <c r="B363" s="4"/>
      <c r="C363" s="4"/>
      <c r="D363" s="4"/>
      <c r="E363" s="4"/>
      <c r="F363" s="4"/>
      <c r="G363" s="4"/>
      <c r="H363" s="4"/>
      <c r="I363" s="4"/>
      <c r="J363" s="4"/>
      <c r="K363" s="4"/>
      <c r="L363" s="4"/>
      <c r="M363" s="4"/>
      <c r="N363" s="4"/>
      <c r="O363" s="4"/>
      <c r="P363" s="4"/>
      <c r="Q363" s="4"/>
      <c r="R363" s="4"/>
      <c r="S363" s="4"/>
      <c r="T363" s="4"/>
      <c r="U363" s="4"/>
      <c r="V363" s="4"/>
    </row>
    <row r="364" spans="2:22">
      <c r="B364" s="4"/>
      <c r="C364" s="4"/>
      <c r="D364" s="4"/>
      <c r="E364" s="4"/>
      <c r="F364" s="4"/>
      <c r="G364" s="4"/>
      <c r="H364" s="4"/>
      <c r="I364" s="4"/>
      <c r="J364" s="4"/>
      <c r="K364" s="4"/>
      <c r="L364" s="4"/>
      <c r="M364" s="4"/>
      <c r="N364" s="4"/>
      <c r="O364" s="4"/>
      <c r="P364" s="4"/>
      <c r="Q364" s="4"/>
      <c r="R364" s="4"/>
      <c r="S364" s="4"/>
      <c r="T364" s="4"/>
      <c r="U364" s="4"/>
      <c r="V364" s="4"/>
    </row>
    <row r="365" spans="2:22">
      <c r="B365" s="4"/>
      <c r="C365" s="4"/>
      <c r="D365" s="4"/>
      <c r="E365" s="4"/>
      <c r="F365" s="4"/>
      <c r="G365" s="4"/>
      <c r="H365" s="4"/>
      <c r="I365" s="4"/>
      <c r="J365" s="4"/>
      <c r="K365" s="4"/>
      <c r="L365" s="4"/>
      <c r="M365" s="4"/>
      <c r="N365" s="4"/>
      <c r="O365" s="4"/>
      <c r="P365" s="4"/>
      <c r="Q365" s="4"/>
      <c r="R365" s="4"/>
      <c r="S365" s="4"/>
      <c r="T365" s="4"/>
      <c r="U365" s="4"/>
      <c r="V365" s="4"/>
    </row>
    <row r="366" spans="2:22">
      <c r="B366" s="4"/>
      <c r="C366" s="4"/>
      <c r="D366" s="4"/>
      <c r="E366" s="4"/>
      <c r="F366" s="4"/>
      <c r="G366" s="4"/>
      <c r="H366" s="4"/>
      <c r="I366" s="4"/>
      <c r="J366" s="4"/>
      <c r="K366" s="4"/>
      <c r="L366" s="4"/>
      <c r="M366" s="4"/>
      <c r="N366" s="4"/>
      <c r="O366" s="4"/>
      <c r="P366" s="4"/>
      <c r="Q366" s="4"/>
      <c r="R366" s="4"/>
      <c r="S366" s="4"/>
      <c r="T366" s="4"/>
      <c r="U366" s="4"/>
      <c r="V366" s="4"/>
    </row>
    <row r="367" spans="2:22">
      <c r="B367" s="4"/>
      <c r="C367" s="4"/>
      <c r="D367" s="4"/>
      <c r="E367" s="4"/>
      <c r="F367" s="4"/>
      <c r="G367" s="4"/>
      <c r="H367" s="4"/>
      <c r="I367" s="4"/>
      <c r="J367" s="4"/>
      <c r="K367" s="4"/>
      <c r="L367" s="4"/>
      <c r="M367" s="4"/>
      <c r="N367" s="4"/>
      <c r="O367" s="4"/>
      <c r="P367" s="4"/>
      <c r="Q367" s="4"/>
      <c r="R367" s="4"/>
      <c r="S367" s="4"/>
      <c r="T367" s="4"/>
      <c r="U367" s="4"/>
      <c r="V367" s="4"/>
    </row>
    <row r="368" spans="2:22">
      <c r="B368" s="4"/>
      <c r="C368" s="4"/>
      <c r="D368" s="4"/>
      <c r="E368" s="4"/>
      <c r="F368" s="4"/>
      <c r="G368" s="4"/>
      <c r="H368" s="4"/>
      <c r="I368" s="4"/>
      <c r="J368" s="4"/>
      <c r="K368" s="4"/>
      <c r="L368" s="4"/>
      <c r="M368" s="4"/>
      <c r="N368" s="4"/>
      <c r="O368" s="4"/>
      <c r="P368" s="4"/>
      <c r="Q368" s="4"/>
      <c r="R368" s="4"/>
      <c r="S368" s="4"/>
      <c r="T368" s="4"/>
      <c r="U368" s="4"/>
      <c r="V368" s="4"/>
    </row>
    <row r="369" spans="2:22">
      <c r="B369" s="4"/>
      <c r="C369" s="4"/>
      <c r="D369" s="4"/>
      <c r="E369" s="4"/>
      <c r="F369" s="4"/>
      <c r="G369" s="4"/>
      <c r="H369" s="4"/>
      <c r="I369" s="4"/>
      <c r="J369" s="4"/>
      <c r="K369" s="4"/>
      <c r="L369" s="4"/>
      <c r="M369" s="4"/>
      <c r="N369" s="4"/>
      <c r="O369" s="4"/>
      <c r="P369" s="4"/>
      <c r="Q369" s="4"/>
      <c r="R369" s="4"/>
      <c r="S369" s="4"/>
      <c r="T369" s="4"/>
      <c r="U369" s="4"/>
      <c r="V369" s="4"/>
    </row>
    <row r="370" spans="2:22">
      <c r="B370" s="4"/>
      <c r="C370" s="4"/>
      <c r="D370" s="4"/>
      <c r="E370" s="4"/>
      <c r="F370" s="4"/>
      <c r="G370" s="4"/>
      <c r="H370" s="4"/>
      <c r="I370" s="4"/>
      <c r="J370" s="4"/>
      <c r="K370" s="4"/>
      <c r="L370" s="4"/>
      <c r="M370" s="4"/>
      <c r="N370" s="4"/>
      <c r="O370" s="4"/>
      <c r="P370" s="4"/>
      <c r="Q370" s="4"/>
      <c r="R370" s="4"/>
      <c r="S370" s="4"/>
      <c r="T370" s="4"/>
      <c r="U370" s="4"/>
      <c r="V370" s="4"/>
    </row>
    <row r="371" spans="2:22">
      <c r="B371" s="4"/>
      <c r="C371" s="4"/>
      <c r="D371" s="4"/>
      <c r="E371" s="4"/>
      <c r="F371" s="4"/>
      <c r="G371" s="4"/>
      <c r="H371" s="4"/>
      <c r="I371" s="4"/>
      <c r="J371" s="4"/>
      <c r="K371" s="4"/>
      <c r="L371" s="4"/>
      <c r="M371" s="4"/>
      <c r="N371" s="4"/>
      <c r="O371" s="4"/>
      <c r="P371" s="4"/>
      <c r="Q371" s="4"/>
      <c r="R371" s="4"/>
      <c r="S371" s="4"/>
      <c r="T371" s="4"/>
      <c r="U371" s="4"/>
      <c r="V371" s="4"/>
    </row>
    <row r="372" spans="2:22">
      <c r="B372" s="4"/>
      <c r="C372" s="4"/>
      <c r="D372" s="4"/>
      <c r="E372" s="4"/>
      <c r="F372" s="4"/>
      <c r="G372" s="4"/>
      <c r="H372" s="4"/>
      <c r="I372" s="4"/>
      <c r="J372" s="4"/>
      <c r="K372" s="4"/>
      <c r="L372" s="4"/>
      <c r="M372" s="4"/>
      <c r="N372" s="4"/>
      <c r="O372" s="4"/>
      <c r="P372" s="4"/>
      <c r="Q372" s="4"/>
      <c r="R372" s="4"/>
      <c r="S372" s="4"/>
      <c r="T372" s="4"/>
      <c r="U372" s="4"/>
      <c r="V372" s="4"/>
    </row>
    <row r="373" spans="2:22">
      <c r="B373" s="4"/>
      <c r="C373" s="4"/>
      <c r="D373" s="4"/>
      <c r="E373" s="4"/>
      <c r="F373" s="4"/>
      <c r="G373" s="4"/>
      <c r="H373" s="4"/>
      <c r="I373" s="4"/>
      <c r="J373" s="4"/>
      <c r="K373" s="4"/>
      <c r="L373" s="4"/>
      <c r="M373" s="4"/>
      <c r="N373" s="4"/>
      <c r="O373" s="4"/>
      <c r="P373" s="4"/>
      <c r="Q373" s="4"/>
      <c r="R373" s="4"/>
      <c r="S373" s="4"/>
      <c r="T373" s="4"/>
      <c r="U373" s="4"/>
      <c r="V373" s="4"/>
    </row>
    <row r="374" spans="2:22">
      <c r="B374" s="4"/>
      <c r="C374" s="4"/>
      <c r="D374" s="4"/>
      <c r="E374" s="4"/>
      <c r="F374" s="4"/>
      <c r="G374" s="4"/>
      <c r="H374" s="4"/>
      <c r="I374" s="4"/>
      <c r="J374" s="4"/>
      <c r="K374" s="4"/>
      <c r="L374" s="4"/>
      <c r="M374" s="4"/>
      <c r="N374" s="4"/>
      <c r="O374" s="4"/>
      <c r="P374" s="4"/>
      <c r="Q374" s="4"/>
      <c r="R374" s="4"/>
      <c r="S374" s="4"/>
      <c r="T374" s="4"/>
      <c r="U374" s="4"/>
      <c r="V374" s="4"/>
    </row>
    <row r="375" spans="2:22">
      <c r="B375" s="4"/>
      <c r="C375" s="4"/>
      <c r="D375" s="4"/>
      <c r="E375" s="4"/>
      <c r="F375" s="4"/>
      <c r="G375" s="4"/>
      <c r="H375" s="4"/>
      <c r="I375" s="4"/>
      <c r="J375" s="4"/>
      <c r="K375" s="4"/>
      <c r="L375" s="4"/>
      <c r="M375" s="4"/>
      <c r="N375" s="4"/>
      <c r="O375" s="4"/>
      <c r="P375" s="4"/>
      <c r="Q375" s="4"/>
      <c r="R375" s="4"/>
      <c r="S375" s="4"/>
      <c r="T375" s="4"/>
      <c r="U375" s="4"/>
      <c r="V375" s="4"/>
    </row>
    <row r="376" spans="2:22">
      <c r="B376" s="4"/>
      <c r="C376" s="4"/>
      <c r="D376" s="4"/>
      <c r="E376" s="4"/>
      <c r="F376" s="4"/>
      <c r="G376" s="4"/>
      <c r="H376" s="4"/>
      <c r="I376" s="4"/>
      <c r="J376" s="4"/>
      <c r="K376" s="4"/>
      <c r="L376" s="4"/>
      <c r="M376" s="4"/>
      <c r="N376" s="4"/>
      <c r="O376" s="4"/>
      <c r="P376" s="4"/>
      <c r="Q376" s="4"/>
      <c r="R376" s="4"/>
      <c r="S376" s="4"/>
      <c r="T376" s="4"/>
      <c r="U376" s="4"/>
      <c r="V376" s="4"/>
    </row>
    <row r="377" spans="2:22">
      <c r="B377" s="4"/>
      <c r="C377" s="4"/>
      <c r="D377" s="4"/>
      <c r="E377" s="4"/>
      <c r="F377" s="4"/>
      <c r="G377" s="4"/>
      <c r="H377" s="4"/>
      <c r="I377" s="4"/>
      <c r="J377" s="4"/>
      <c r="K377" s="4"/>
      <c r="L377" s="4"/>
      <c r="M377" s="4"/>
      <c r="N377" s="4"/>
      <c r="O377" s="4"/>
      <c r="P377" s="4"/>
      <c r="Q377" s="4"/>
      <c r="R377" s="4"/>
      <c r="S377" s="4"/>
      <c r="T377" s="4"/>
      <c r="U377" s="4"/>
      <c r="V377" s="4"/>
    </row>
    <row r="378" spans="2:22">
      <c r="B378" s="4"/>
      <c r="C378" s="4"/>
      <c r="D378" s="4"/>
      <c r="E378" s="4"/>
      <c r="F378" s="4"/>
      <c r="G378" s="4"/>
      <c r="H378" s="4"/>
      <c r="I378" s="4"/>
      <c r="J378" s="4"/>
      <c r="K378" s="4"/>
      <c r="L378" s="4"/>
      <c r="M378" s="4"/>
      <c r="N378" s="4"/>
      <c r="O378" s="4"/>
      <c r="P378" s="4"/>
      <c r="Q378" s="4"/>
      <c r="R378" s="4"/>
      <c r="S378" s="4"/>
      <c r="T378" s="4"/>
      <c r="U378" s="4"/>
      <c r="V378" s="4"/>
    </row>
    <row r="379" spans="2:22">
      <c r="B379" s="4"/>
      <c r="C379" s="4"/>
      <c r="D379" s="4"/>
      <c r="E379" s="4"/>
      <c r="F379" s="4"/>
      <c r="G379" s="4"/>
      <c r="H379" s="4"/>
      <c r="I379" s="4"/>
      <c r="J379" s="4"/>
      <c r="K379" s="4"/>
      <c r="L379" s="4"/>
      <c r="M379" s="4"/>
      <c r="N379" s="4"/>
      <c r="O379" s="4"/>
      <c r="P379" s="4"/>
      <c r="Q379" s="4"/>
      <c r="R379" s="4"/>
      <c r="S379" s="4"/>
      <c r="T379" s="4"/>
      <c r="U379" s="4"/>
      <c r="V379" s="4"/>
    </row>
    <row r="380" spans="2:22">
      <c r="B380" s="4"/>
      <c r="C380" s="4"/>
      <c r="D380" s="4"/>
      <c r="E380" s="4"/>
      <c r="F380" s="4"/>
      <c r="G380" s="4"/>
      <c r="H380" s="4"/>
      <c r="I380" s="4"/>
      <c r="J380" s="4"/>
      <c r="K380" s="4"/>
      <c r="L380" s="4"/>
      <c r="M380" s="4"/>
      <c r="N380" s="4"/>
      <c r="O380" s="4"/>
      <c r="P380" s="4"/>
      <c r="Q380" s="4"/>
      <c r="R380" s="4"/>
      <c r="S380" s="4"/>
      <c r="T380" s="4"/>
      <c r="U380" s="4"/>
      <c r="V380" s="4"/>
    </row>
    <row r="381" spans="2:22">
      <c r="B381" s="4"/>
      <c r="C381" s="4"/>
      <c r="D381" s="4"/>
      <c r="E381" s="4"/>
      <c r="F381" s="4"/>
      <c r="G381" s="4"/>
      <c r="H381" s="4"/>
      <c r="I381" s="4"/>
      <c r="J381" s="4"/>
      <c r="K381" s="4"/>
      <c r="L381" s="4"/>
      <c r="M381" s="4"/>
      <c r="N381" s="4"/>
      <c r="O381" s="4"/>
      <c r="P381" s="4"/>
      <c r="Q381" s="4"/>
      <c r="R381" s="4"/>
      <c r="S381" s="4"/>
      <c r="T381" s="4"/>
      <c r="U381" s="4"/>
      <c r="V381" s="4"/>
    </row>
    <row r="382" spans="2:22">
      <c r="B382" s="4"/>
      <c r="C382" s="4"/>
      <c r="D382" s="4"/>
      <c r="E382" s="4"/>
      <c r="F382" s="4"/>
      <c r="G382" s="4"/>
      <c r="H382" s="4"/>
      <c r="I382" s="4"/>
      <c r="J382" s="4"/>
      <c r="K382" s="4"/>
      <c r="L382" s="4"/>
      <c r="M382" s="4"/>
      <c r="N382" s="4"/>
      <c r="O382" s="4"/>
      <c r="P382" s="4"/>
      <c r="Q382" s="4"/>
      <c r="R382" s="4"/>
      <c r="S382" s="4"/>
      <c r="T382" s="4"/>
      <c r="U382" s="4"/>
      <c r="V382" s="4"/>
    </row>
    <row r="383" spans="2:22">
      <c r="B383" s="4"/>
      <c r="C383" s="4"/>
      <c r="D383" s="4"/>
      <c r="E383" s="4"/>
      <c r="F383" s="4"/>
      <c r="G383" s="4"/>
      <c r="H383" s="4"/>
      <c r="I383" s="4"/>
      <c r="J383" s="4"/>
      <c r="K383" s="4"/>
      <c r="L383" s="4"/>
      <c r="M383" s="4"/>
      <c r="N383" s="4"/>
      <c r="O383" s="4"/>
      <c r="P383" s="4"/>
      <c r="Q383" s="4"/>
      <c r="R383" s="4"/>
      <c r="S383" s="4"/>
      <c r="T383" s="4"/>
      <c r="U383" s="4"/>
      <c r="V383" s="4"/>
    </row>
    <row r="384" spans="2:22">
      <c r="B384" s="4"/>
      <c r="C384" s="4"/>
      <c r="D384" s="4"/>
      <c r="E384" s="4"/>
      <c r="F384" s="4"/>
      <c r="G384" s="4"/>
      <c r="H384" s="4"/>
      <c r="I384" s="4"/>
      <c r="J384" s="4"/>
      <c r="K384" s="4"/>
      <c r="L384" s="4"/>
      <c r="M384" s="4"/>
      <c r="N384" s="4"/>
      <c r="O384" s="4"/>
      <c r="P384" s="4"/>
      <c r="Q384" s="4"/>
      <c r="R384" s="4"/>
      <c r="S384" s="4"/>
      <c r="T384" s="4"/>
      <c r="U384" s="4"/>
      <c r="V384" s="4"/>
    </row>
    <row r="385" spans="2:22">
      <c r="B385" s="4"/>
      <c r="C385" s="4"/>
      <c r="D385" s="4"/>
      <c r="E385" s="4"/>
      <c r="F385" s="4"/>
      <c r="G385" s="4"/>
      <c r="H385" s="4"/>
      <c r="I385" s="4"/>
      <c r="J385" s="4"/>
      <c r="K385" s="4"/>
      <c r="L385" s="4"/>
      <c r="M385" s="4"/>
      <c r="N385" s="4"/>
      <c r="O385" s="4"/>
      <c r="P385" s="4"/>
      <c r="Q385" s="4"/>
      <c r="R385" s="4"/>
      <c r="S385" s="4"/>
      <c r="T385" s="4"/>
      <c r="U385" s="4"/>
      <c r="V385" s="4"/>
    </row>
    <row r="386" spans="2:22">
      <c r="B386" s="4"/>
      <c r="C386" s="4"/>
      <c r="D386" s="4"/>
      <c r="E386" s="4"/>
      <c r="F386" s="4"/>
      <c r="G386" s="4"/>
      <c r="H386" s="4"/>
      <c r="I386" s="4"/>
      <c r="J386" s="4"/>
      <c r="K386" s="4"/>
      <c r="L386" s="4"/>
      <c r="M386" s="4"/>
      <c r="N386" s="4"/>
      <c r="O386" s="4"/>
      <c r="P386" s="4"/>
      <c r="Q386" s="4"/>
      <c r="R386" s="4"/>
      <c r="S386" s="4"/>
      <c r="T386" s="4"/>
      <c r="U386" s="4"/>
      <c r="V386" s="4"/>
    </row>
    <row r="387" spans="2:22">
      <c r="B387" s="4"/>
      <c r="C387" s="4"/>
      <c r="D387" s="4"/>
      <c r="E387" s="4"/>
      <c r="F387" s="4"/>
      <c r="G387" s="4"/>
      <c r="H387" s="4"/>
      <c r="I387" s="4"/>
      <c r="J387" s="4"/>
      <c r="K387" s="4"/>
      <c r="L387" s="4"/>
      <c r="M387" s="4"/>
      <c r="N387" s="4"/>
      <c r="O387" s="4"/>
      <c r="P387" s="4"/>
      <c r="Q387" s="4"/>
      <c r="R387" s="4"/>
      <c r="S387" s="4"/>
      <c r="T387" s="4"/>
      <c r="U387" s="4"/>
      <c r="V387" s="4"/>
    </row>
    <row r="388" spans="2:22">
      <c r="B388" s="4"/>
      <c r="C388" s="4"/>
      <c r="D388" s="4"/>
      <c r="E388" s="4"/>
      <c r="F388" s="4"/>
      <c r="G388" s="4"/>
      <c r="H388" s="4"/>
      <c r="I388" s="4"/>
      <c r="J388" s="4"/>
      <c r="K388" s="4"/>
      <c r="L388" s="4"/>
      <c r="M388" s="4"/>
      <c r="N388" s="4"/>
      <c r="O388" s="4"/>
      <c r="P388" s="4"/>
      <c r="Q388" s="4"/>
      <c r="R388" s="4"/>
      <c r="S388" s="4"/>
      <c r="T388" s="4"/>
      <c r="U388" s="4"/>
      <c r="V388" s="4"/>
    </row>
    <row r="389" spans="2:22">
      <c r="B389" s="4"/>
      <c r="C389" s="4"/>
      <c r="D389" s="4"/>
      <c r="E389" s="4"/>
      <c r="F389" s="4"/>
      <c r="G389" s="4"/>
      <c r="H389" s="4"/>
      <c r="I389" s="4"/>
      <c r="J389" s="4"/>
      <c r="K389" s="4"/>
      <c r="L389" s="4"/>
      <c r="M389" s="4"/>
      <c r="N389" s="4"/>
      <c r="O389" s="4"/>
      <c r="P389" s="4"/>
      <c r="Q389" s="4"/>
      <c r="R389" s="4"/>
      <c r="S389" s="4"/>
      <c r="T389" s="4"/>
      <c r="U389" s="4"/>
      <c r="V389" s="4"/>
    </row>
    <row r="390" spans="2:22">
      <c r="B390" s="4"/>
      <c r="C390" s="4"/>
      <c r="D390" s="4"/>
      <c r="E390" s="4"/>
      <c r="F390" s="4"/>
      <c r="G390" s="4"/>
      <c r="H390" s="4"/>
      <c r="I390" s="4"/>
      <c r="J390" s="4"/>
      <c r="K390" s="4"/>
      <c r="L390" s="4"/>
      <c r="M390" s="4"/>
      <c r="N390" s="4"/>
      <c r="O390" s="4"/>
      <c r="P390" s="4"/>
      <c r="Q390" s="4"/>
      <c r="R390" s="4"/>
      <c r="S390" s="4"/>
      <c r="T390" s="4"/>
      <c r="U390" s="4"/>
      <c r="V390" s="4"/>
    </row>
    <row r="391" spans="2:22">
      <c r="B391" s="4"/>
      <c r="C391" s="4"/>
      <c r="D391" s="4"/>
      <c r="E391" s="4"/>
      <c r="F391" s="4"/>
      <c r="G391" s="4"/>
      <c r="H391" s="4"/>
      <c r="I391" s="4"/>
      <c r="J391" s="4"/>
      <c r="K391" s="4"/>
      <c r="L391" s="4"/>
      <c r="M391" s="4"/>
      <c r="N391" s="4"/>
      <c r="O391" s="4"/>
      <c r="P391" s="4"/>
      <c r="Q391" s="4"/>
      <c r="R391" s="4"/>
      <c r="S391" s="4"/>
      <c r="T391" s="4"/>
      <c r="U391" s="4"/>
      <c r="V391" s="4"/>
    </row>
    <row r="392" spans="2:22">
      <c r="B392" s="4"/>
      <c r="C392" s="4"/>
      <c r="D392" s="4"/>
      <c r="E392" s="4"/>
      <c r="F392" s="4"/>
      <c r="G392" s="4"/>
      <c r="H392" s="4"/>
      <c r="I392" s="4"/>
      <c r="J392" s="4"/>
      <c r="K392" s="4"/>
      <c r="L392" s="4"/>
      <c r="M392" s="4"/>
      <c r="N392" s="4"/>
      <c r="O392" s="4"/>
      <c r="P392" s="4"/>
      <c r="Q392" s="4"/>
      <c r="R392" s="4"/>
      <c r="S392" s="4"/>
      <c r="T392" s="4"/>
      <c r="U392" s="4"/>
      <c r="V392" s="4"/>
    </row>
    <row r="393" spans="2:22">
      <c r="B393" s="4"/>
      <c r="C393" s="4"/>
      <c r="D393" s="4"/>
      <c r="E393" s="4"/>
      <c r="F393" s="4"/>
      <c r="G393" s="4"/>
      <c r="H393" s="4"/>
      <c r="I393" s="4"/>
      <c r="J393" s="4"/>
      <c r="K393" s="4"/>
      <c r="L393" s="4"/>
      <c r="M393" s="4"/>
      <c r="N393" s="4"/>
      <c r="O393" s="4"/>
      <c r="P393" s="4"/>
      <c r="Q393" s="4"/>
      <c r="R393" s="4"/>
      <c r="S393" s="4"/>
      <c r="T393" s="4"/>
      <c r="U393" s="4"/>
      <c r="V393" s="4"/>
    </row>
    <row r="394" spans="2:22">
      <c r="B394" s="4"/>
      <c r="C394" s="4"/>
      <c r="D394" s="4"/>
      <c r="E394" s="4"/>
      <c r="F394" s="4"/>
      <c r="G394" s="4"/>
      <c r="H394" s="4"/>
      <c r="I394" s="4"/>
      <c r="J394" s="4"/>
      <c r="K394" s="4"/>
      <c r="L394" s="4"/>
      <c r="M394" s="4"/>
      <c r="N394" s="4"/>
      <c r="O394" s="4"/>
      <c r="P394" s="4"/>
      <c r="Q394" s="4"/>
      <c r="R394" s="4"/>
      <c r="S394" s="4"/>
      <c r="T394" s="4"/>
      <c r="U394" s="4"/>
      <c r="V394" s="4"/>
    </row>
    <row r="395" spans="2:22">
      <c r="B395" s="4"/>
      <c r="C395" s="4"/>
      <c r="D395" s="4"/>
      <c r="E395" s="4"/>
      <c r="F395" s="4"/>
      <c r="G395" s="4"/>
      <c r="H395" s="4"/>
      <c r="I395" s="4"/>
      <c r="J395" s="4"/>
      <c r="K395" s="4"/>
      <c r="L395" s="4"/>
      <c r="M395" s="4"/>
      <c r="N395" s="4"/>
      <c r="O395" s="4"/>
      <c r="P395" s="4"/>
      <c r="Q395" s="4"/>
      <c r="R395" s="4"/>
      <c r="S395" s="4"/>
      <c r="T395" s="4"/>
      <c r="U395" s="4"/>
      <c r="V395" s="4"/>
    </row>
    <row r="396" spans="2:22">
      <c r="B396" s="4"/>
      <c r="C396" s="4"/>
      <c r="D396" s="4"/>
      <c r="E396" s="4"/>
      <c r="F396" s="4"/>
      <c r="G396" s="4"/>
      <c r="H396" s="4"/>
      <c r="I396" s="4"/>
      <c r="J396" s="4"/>
      <c r="K396" s="4"/>
      <c r="L396" s="4"/>
      <c r="M396" s="4"/>
      <c r="N396" s="4"/>
      <c r="O396" s="4"/>
      <c r="P396" s="4"/>
      <c r="Q396" s="4"/>
      <c r="R396" s="4"/>
      <c r="S396" s="4"/>
      <c r="T396" s="4"/>
      <c r="U396" s="4"/>
      <c r="V396" s="4"/>
    </row>
    <row r="397" spans="2:22">
      <c r="B397" s="4"/>
      <c r="C397" s="4"/>
      <c r="D397" s="4"/>
      <c r="E397" s="4"/>
      <c r="F397" s="4"/>
      <c r="G397" s="4"/>
      <c r="H397" s="4"/>
      <c r="I397" s="4"/>
      <c r="J397" s="4"/>
      <c r="K397" s="4"/>
      <c r="L397" s="4"/>
      <c r="M397" s="4"/>
      <c r="N397" s="4"/>
      <c r="O397" s="4"/>
      <c r="P397" s="4"/>
      <c r="Q397" s="4"/>
      <c r="R397" s="4"/>
      <c r="S397" s="4"/>
      <c r="T397" s="4"/>
      <c r="U397" s="4"/>
      <c r="V397" s="4"/>
    </row>
    <row r="398" spans="2:22">
      <c r="B398" s="4"/>
      <c r="C398" s="4"/>
      <c r="D398" s="4"/>
      <c r="E398" s="4"/>
      <c r="F398" s="4"/>
      <c r="G398" s="4"/>
      <c r="H398" s="4"/>
      <c r="I398" s="4"/>
      <c r="J398" s="4"/>
      <c r="K398" s="4"/>
      <c r="L398" s="4"/>
      <c r="M398" s="4"/>
      <c r="N398" s="4"/>
      <c r="O398" s="4"/>
      <c r="P398" s="4"/>
      <c r="Q398" s="4"/>
      <c r="R398" s="4"/>
      <c r="S398" s="4"/>
      <c r="T398" s="4"/>
      <c r="U398" s="4"/>
      <c r="V398" s="4"/>
    </row>
    <row r="399" spans="2:22">
      <c r="B399" s="4"/>
      <c r="C399" s="4"/>
      <c r="D399" s="4"/>
      <c r="E399" s="4"/>
      <c r="F399" s="4"/>
      <c r="G399" s="4"/>
      <c r="H399" s="4"/>
      <c r="I399" s="4"/>
      <c r="J399" s="4"/>
      <c r="K399" s="4"/>
      <c r="L399" s="4"/>
      <c r="M399" s="4"/>
      <c r="N399" s="4"/>
      <c r="O399" s="4"/>
      <c r="P399" s="4"/>
      <c r="Q399" s="4"/>
      <c r="R399" s="4"/>
      <c r="S399" s="4"/>
      <c r="T399" s="4"/>
      <c r="U399" s="4"/>
      <c r="V399" s="4"/>
    </row>
    <row r="400" spans="2:22">
      <c r="B400" s="4"/>
      <c r="C400" s="4"/>
      <c r="D400" s="4"/>
      <c r="E400" s="4"/>
      <c r="F400" s="4"/>
      <c r="G400" s="4"/>
      <c r="H400" s="4"/>
      <c r="I400" s="4"/>
      <c r="J400" s="4"/>
      <c r="K400" s="4"/>
      <c r="L400" s="4"/>
      <c r="M400" s="4"/>
      <c r="N400" s="4"/>
      <c r="O400" s="4"/>
      <c r="P400" s="4"/>
      <c r="Q400" s="4"/>
      <c r="R400" s="4"/>
      <c r="S400" s="4"/>
      <c r="T400" s="4"/>
      <c r="U400" s="4"/>
      <c r="V400" s="4"/>
    </row>
    <row r="401" spans="2:22">
      <c r="B401" s="4"/>
      <c r="C401" s="4"/>
      <c r="D401" s="4"/>
      <c r="E401" s="4"/>
      <c r="F401" s="4"/>
      <c r="G401" s="4"/>
      <c r="H401" s="4"/>
      <c r="I401" s="4"/>
      <c r="J401" s="4"/>
      <c r="K401" s="4"/>
      <c r="L401" s="4"/>
      <c r="M401" s="4"/>
      <c r="N401" s="4"/>
      <c r="O401" s="4"/>
      <c r="P401" s="4"/>
      <c r="Q401" s="4"/>
      <c r="R401" s="4"/>
      <c r="S401" s="4"/>
      <c r="T401" s="4"/>
      <c r="U401" s="4"/>
      <c r="V401" s="4"/>
    </row>
    <row r="402" spans="2:22">
      <c r="B402" s="4"/>
      <c r="C402" s="4"/>
      <c r="D402" s="4"/>
      <c r="E402" s="4"/>
      <c r="F402" s="4"/>
      <c r="G402" s="4"/>
      <c r="H402" s="4"/>
      <c r="I402" s="4"/>
      <c r="J402" s="4"/>
      <c r="K402" s="4"/>
      <c r="L402" s="4"/>
      <c r="M402" s="4"/>
      <c r="N402" s="4"/>
      <c r="O402" s="4"/>
      <c r="P402" s="4"/>
      <c r="Q402" s="4"/>
      <c r="R402" s="4"/>
      <c r="S402" s="4"/>
      <c r="T402" s="4"/>
      <c r="U402" s="4"/>
      <c r="V402" s="4"/>
    </row>
    <row r="403" spans="2:22">
      <c r="B403" s="4"/>
      <c r="C403" s="4"/>
      <c r="D403" s="4"/>
      <c r="E403" s="4"/>
      <c r="F403" s="4"/>
      <c r="G403" s="4"/>
      <c r="H403" s="4"/>
      <c r="I403" s="4"/>
      <c r="J403" s="4"/>
      <c r="K403" s="4"/>
      <c r="L403" s="4"/>
      <c r="M403" s="4"/>
      <c r="N403" s="4"/>
      <c r="O403" s="4"/>
      <c r="P403" s="4"/>
      <c r="Q403" s="4"/>
      <c r="R403" s="4"/>
      <c r="S403" s="4"/>
      <c r="T403" s="4"/>
      <c r="U403" s="4"/>
      <c r="V403" s="4"/>
    </row>
    <row r="404" spans="2:22">
      <c r="B404" s="4"/>
      <c r="C404" s="4"/>
      <c r="D404" s="4"/>
      <c r="E404" s="4"/>
      <c r="F404" s="4"/>
      <c r="G404" s="4"/>
      <c r="H404" s="4"/>
      <c r="I404" s="4"/>
      <c r="J404" s="4"/>
      <c r="K404" s="4"/>
      <c r="L404" s="4"/>
      <c r="M404" s="4"/>
      <c r="N404" s="4"/>
      <c r="O404" s="4"/>
      <c r="P404" s="4"/>
      <c r="Q404" s="4"/>
      <c r="R404" s="4"/>
      <c r="S404" s="4"/>
      <c r="T404" s="4"/>
      <c r="U404" s="4"/>
      <c r="V404" s="4"/>
    </row>
    <row r="405" spans="2:22">
      <c r="B405" s="4"/>
      <c r="C405" s="4"/>
      <c r="D405" s="4"/>
      <c r="E405" s="4"/>
      <c r="F405" s="4"/>
      <c r="G405" s="4"/>
      <c r="H405" s="4"/>
      <c r="I405" s="4"/>
      <c r="J405" s="4"/>
      <c r="K405" s="4"/>
      <c r="L405" s="4"/>
      <c r="M405" s="4"/>
      <c r="N405" s="4"/>
      <c r="O405" s="4"/>
      <c r="P405" s="4"/>
      <c r="Q405" s="4"/>
      <c r="R405" s="4"/>
      <c r="S405" s="4"/>
      <c r="T405" s="4"/>
      <c r="U405" s="4"/>
      <c r="V405" s="4"/>
    </row>
    <row r="406" spans="2:22">
      <c r="B406" s="4"/>
      <c r="C406" s="4"/>
      <c r="D406" s="4"/>
      <c r="E406" s="4"/>
      <c r="F406" s="4"/>
      <c r="G406" s="4"/>
      <c r="H406" s="4"/>
      <c r="I406" s="4"/>
      <c r="J406" s="4"/>
      <c r="K406" s="4"/>
      <c r="L406" s="4"/>
      <c r="M406" s="4"/>
      <c r="N406" s="4"/>
      <c r="O406" s="4"/>
      <c r="P406" s="4"/>
      <c r="Q406" s="4"/>
      <c r="R406" s="4"/>
      <c r="S406" s="4"/>
      <c r="T406" s="4"/>
      <c r="U406" s="4"/>
      <c r="V406" s="4"/>
    </row>
    <row r="407" spans="2:22">
      <c r="B407" s="4"/>
      <c r="C407" s="4"/>
      <c r="D407" s="4"/>
      <c r="E407" s="4"/>
      <c r="F407" s="4"/>
      <c r="G407" s="4"/>
      <c r="H407" s="4"/>
      <c r="I407" s="4"/>
      <c r="J407" s="4"/>
      <c r="K407" s="4"/>
      <c r="L407" s="4"/>
      <c r="M407" s="4"/>
      <c r="N407" s="4"/>
      <c r="O407" s="4"/>
      <c r="P407" s="4"/>
      <c r="Q407" s="4"/>
      <c r="R407" s="4"/>
      <c r="S407" s="4"/>
      <c r="T407" s="4"/>
      <c r="U407" s="4"/>
      <c r="V407" s="4"/>
    </row>
    <row r="408" spans="2:22">
      <c r="B408" s="4"/>
      <c r="C408" s="4"/>
      <c r="D408" s="4"/>
      <c r="E408" s="4"/>
      <c r="F408" s="4"/>
      <c r="G408" s="4"/>
      <c r="H408" s="4"/>
      <c r="I408" s="4"/>
      <c r="J408" s="4"/>
      <c r="K408" s="4"/>
      <c r="L408" s="4"/>
      <c r="M408" s="4"/>
      <c r="N408" s="4"/>
      <c r="O408" s="4"/>
      <c r="P408" s="4"/>
      <c r="Q408" s="4"/>
      <c r="R408" s="4"/>
      <c r="S408" s="4"/>
      <c r="T408" s="4"/>
      <c r="U408" s="4"/>
      <c r="V408" s="4"/>
    </row>
    <row r="409" spans="2:22">
      <c r="B409" s="4"/>
      <c r="C409" s="4"/>
      <c r="D409" s="4"/>
      <c r="E409" s="4"/>
      <c r="F409" s="4"/>
      <c r="G409" s="4"/>
      <c r="H409" s="4"/>
      <c r="I409" s="4"/>
      <c r="J409" s="4"/>
      <c r="K409" s="4"/>
      <c r="L409" s="4"/>
      <c r="M409" s="4"/>
      <c r="N409" s="4"/>
      <c r="O409" s="4"/>
      <c r="P409" s="4"/>
      <c r="Q409" s="4"/>
      <c r="R409" s="4"/>
      <c r="S409" s="4"/>
      <c r="T409" s="4"/>
      <c r="U409" s="4"/>
      <c r="V409" s="4"/>
    </row>
    <row r="410" spans="2:22">
      <c r="B410" s="4"/>
      <c r="C410" s="4"/>
      <c r="D410" s="4"/>
      <c r="E410" s="4"/>
      <c r="F410" s="4"/>
      <c r="G410" s="4"/>
      <c r="H410" s="4"/>
      <c r="I410" s="4"/>
      <c r="J410" s="4"/>
      <c r="K410" s="4"/>
      <c r="L410" s="4"/>
      <c r="M410" s="4"/>
      <c r="N410" s="4"/>
      <c r="O410" s="4"/>
      <c r="P410" s="4"/>
      <c r="Q410" s="4"/>
      <c r="R410" s="4"/>
      <c r="S410" s="4"/>
      <c r="T410" s="4"/>
      <c r="U410" s="4"/>
      <c r="V410" s="4"/>
    </row>
    <row r="411" spans="2:22">
      <c r="B411" s="4"/>
      <c r="C411" s="4"/>
      <c r="D411" s="4"/>
      <c r="E411" s="4"/>
      <c r="F411" s="4"/>
      <c r="G411" s="4"/>
      <c r="H411" s="4"/>
      <c r="I411" s="4"/>
      <c r="J411" s="4"/>
      <c r="K411" s="4"/>
      <c r="L411" s="4"/>
      <c r="M411" s="4"/>
      <c r="N411" s="4"/>
      <c r="O411" s="4"/>
      <c r="P411" s="4"/>
      <c r="Q411" s="4"/>
      <c r="R411" s="4"/>
      <c r="S411" s="4"/>
      <c r="T411" s="4"/>
      <c r="U411" s="4"/>
      <c r="V411" s="4"/>
    </row>
    <row r="412" spans="2:22">
      <c r="B412" s="4"/>
      <c r="C412" s="4"/>
      <c r="D412" s="4"/>
      <c r="E412" s="4"/>
      <c r="F412" s="4"/>
      <c r="G412" s="4"/>
      <c r="H412" s="4"/>
      <c r="I412" s="4"/>
      <c r="J412" s="4"/>
      <c r="K412" s="4"/>
      <c r="L412" s="4"/>
      <c r="M412" s="4"/>
      <c r="N412" s="4"/>
      <c r="O412" s="4"/>
      <c r="P412" s="4"/>
      <c r="Q412" s="4"/>
      <c r="R412" s="4"/>
      <c r="S412" s="4"/>
      <c r="T412" s="4"/>
      <c r="U412" s="4"/>
      <c r="V412" s="4"/>
    </row>
    <row r="413" spans="2:22">
      <c r="B413" s="4"/>
      <c r="C413" s="4"/>
      <c r="D413" s="4"/>
      <c r="E413" s="4"/>
      <c r="F413" s="4"/>
      <c r="G413" s="4"/>
      <c r="H413" s="4"/>
      <c r="I413" s="4"/>
      <c r="J413" s="4"/>
      <c r="K413" s="4"/>
      <c r="L413" s="4"/>
      <c r="M413" s="4"/>
      <c r="N413" s="4"/>
      <c r="O413" s="4"/>
      <c r="P413" s="4"/>
      <c r="Q413" s="4"/>
      <c r="R413" s="4"/>
      <c r="S413" s="4"/>
      <c r="T413" s="4"/>
      <c r="U413" s="4"/>
      <c r="V413" s="4"/>
    </row>
    <row r="414" spans="2:22">
      <c r="B414" s="4"/>
      <c r="C414" s="4"/>
      <c r="D414" s="4"/>
      <c r="E414" s="4"/>
      <c r="F414" s="4"/>
      <c r="G414" s="4"/>
      <c r="H414" s="4"/>
      <c r="I414" s="4"/>
      <c r="J414" s="4"/>
      <c r="K414" s="4"/>
      <c r="L414" s="4"/>
      <c r="M414" s="4"/>
      <c r="N414" s="4"/>
      <c r="O414" s="4"/>
      <c r="P414" s="4"/>
      <c r="Q414" s="4"/>
      <c r="R414" s="4"/>
      <c r="S414" s="4"/>
      <c r="T414" s="4"/>
      <c r="U414" s="4"/>
      <c r="V414" s="4"/>
    </row>
    <row r="415" spans="2:22">
      <c r="B415" s="4"/>
      <c r="C415" s="4"/>
      <c r="D415" s="4"/>
      <c r="E415" s="4"/>
      <c r="F415" s="4"/>
      <c r="G415" s="4"/>
      <c r="H415" s="4"/>
      <c r="I415" s="4"/>
      <c r="J415" s="4"/>
      <c r="K415" s="4"/>
      <c r="L415" s="4"/>
      <c r="M415" s="4"/>
      <c r="N415" s="4"/>
      <c r="O415" s="4"/>
      <c r="P415" s="4"/>
      <c r="Q415" s="4"/>
      <c r="R415" s="4"/>
      <c r="S415" s="4"/>
      <c r="T415" s="4"/>
      <c r="U415" s="4"/>
      <c r="V415" s="4"/>
    </row>
    <row r="416" spans="2:22">
      <c r="B416" s="4"/>
      <c r="C416" s="4"/>
      <c r="D416" s="4"/>
      <c r="E416" s="4"/>
      <c r="F416" s="4"/>
      <c r="G416" s="4"/>
      <c r="H416" s="4"/>
      <c r="I416" s="4"/>
      <c r="J416" s="4"/>
      <c r="K416" s="4"/>
      <c r="L416" s="4"/>
      <c r="M416" s="4"/>
      <c r="N416" s="4"/>
      <c r="O416" s="4"/>
      <c r="P416" s="4"/>
      <c r="Q416" s="4"/>
      <c r="R416" s="4"/>
      <c r="S416" s="4"/>
      <c r="T416" s="4"/>
      <c r="U416" s="4"/>
      <c r="V416" s="4"/>
    </row>
    <row r="417" spans="2:22">
      <c r="B417" s="4"/>
      <c r="C417" s="4"/>
      <c r="D417" s="4"/>
      <c r="E417" s="4"/>
      <c r="F417" s="4"/>
      <c r="G417" s="4"/>
      <c r="H417" s="4"/>
      <c r="I417" s="4"/>
      <c r="J417" s="4"/>
      <c r="K417" s="4"/>
      <c r="L417" s="4"/>
      <c r="M417" s="4"/>
      <c r="N417" s="4"/>
      <c r="O417" s="4"/>
      <c r="P417" s="4"/>
      <c r="Q417" s="4"/>
      <c r="R417" s="4"/>
      <c r="S417" s="4"/>
      <c r="T417" s="4"/>
      <c r="U417" s="4"/>
      <c r="V417" s="4"/>
    </row>
    <row r="418" spans="2:22">
      <c r="B418" s="4"/>
      <c r="C418" s="4"/>
      <c r="D418" s="4"/>
      <c r="E418" s="4"/>
      <c r="F418" s="4"/>
      <c r="G418" s="4"/>
      <c r="H418" s="4"/>
      <c r="I418" s="4"/>
      <c r="J418" s="4"/>
      <c r="K418" s="4"/>
      <c r="L418" s="4"/>
      <c r="M418" s="4"/>
      <c r="N418" s="4"/>
      <c r="O418" s="4"/>
      <c r="P418" s="4"/>
      <c r="Q418" s="4"/>
      <c r="R418" s="4"/>
      <c r="S418" s="4"/>
      <c r="T418" s="4"/>
      <c r="U418" s="4"/>
      <c r="V418" s="4"/>
    </row>
    <row r="419" spans="2:22">
      <c r="B419" s="4"/>
      <c r="C419" s="4"/>
      <c r="D419" s="4"/>
      <c r="E419" s="4"/>
      <c r="F419" s="4"/>
      <c r="G419" s="4"/>
      <c r="H419" s="4"/>
      <c r="I419" s="4"/>
      <c r="J419" s="4"/>
      <c r="K419" s="4"/>
      <c r="L419" s="4"/>
      <c r="M419" s="4"/>
      <c r="N419" s="4"/>
      <c r="O419" s="4"/>
      <c r="P419" s="4"/>
      <c r="Q419" s="4"/>
      <c r="R419" s="4"/>
      <c r="S419" s="4"/>
      <c r="T419" s="4"/>
      <c r="U419" s="4"/>
      <c r="V419" s="4"/>
    </row>
    <row r="420" spans="2:22">
      <c r="B420" s="4"/>
      <c r="C420" s="4"/>
      <c r="D420" s="4"/>
      <c r="E420" s="4"/>
      <c r="F420" s="4"/>
      <c r="G420" s="4"/>
      <c r="H420" s="4"/>
      <c r="I420" s="4"/>
      <c r="J420" s="4"/>
      <c r="K420" s="4"/>
      <c r="L420" s="4"/>
      <c r="M420" s="4"/>
      <c r="N420" s="4"/>
      <c r="O420" s="4"/>
      <c r="P420" s="4"/>
      <c r="Q420" s="4"/>
      <c r="R420" s="4"/>
      <c r="S420" s="4"/>
      <c r="T420" s="4"/>
      <c r="U420" s="4"/>
      <c r="V420" s="4"/>
    </row>
    <row r="421" spans="2:22">
      <c r="B421" s="4"/>
      <c r="C421" s="4"/>
      <c r="D421" s="4"/>
      <c r="E421" s="4"/>
      <c r="F421" s="4"/>
      <c r="G421" s="4"/>
      <c r="H421" s="4"/>
      <c r="I421" s="4"/>
      <c r="J421" s="4"/>
      <c r="K421" s="4"/>
      <c r="L421" s="4"/>
      <c r="M421" s="4"/>
      <c r="N421" s="4"/>
      <c r="O421" s="4"/>
      <c r="P421" s="4"/>
      <c r="Q421" s="4"/>
      <c r="R421" s="4"/>
      <c r="S421" s="4"/>
      <c r="T421" s="4"/>
      <c r="U421" s="4"/>
      <c r="V421" s="4"/>
    </row>
    <row r="422" spans="2:22">
      <c r="B422" s="4"/>
      <c r="C422" s="4"/>
      <c r="D422" s="4"/>
      <c r="E422" s="4"/>
      <c r="F422" s="4"/>
      <c r="G422" s="4"/>
      <c r="H422" s="4"/>
      <c r="I422" s="4"/>
      <c r="J422" s="4"/>
      <c r="K422" s="4"/>
      <c r="L422" s="4"/>
      <c r="M422" s="4"/>
      <c r="N422" s="4"/>
      <c r="O422" s="4"/>
      <c r="P422" s="4"/>
      <c r="Q422" s="4"/>
      <c r="R422" s="4"/>
      <c r="S422" s="4"/>
      <c r="T422" s="4"/>
      <c r="U422" s="4"/>
      <c r="V422" s="4"/>
    </row>
    <row r="423" spans="2:22">
      <c r="B423" s="4"/>
      <c r="C423" s="4"/>
      <c r="D423" s="4"/>
      <c r="E423" s="4"/>
      <c r="F423" s="4"/>
      <c r="G423" s="4"/>
      <c r="H423" s="4"/>
      <c r="I423" s="4"/>
      <c r="J423" s="4"/>
      <c r="K423" s="4"/>
      <c r="L423" s="4"/>
      <c r="M423" s="4"/>
      <c r="N423" s="4"/>
      <c r="O423" s="4"/>
      <c r="P423" s="4"/>
      <c r="Q423" s="4"/>
      <c r="R423" s="4"/>
      <c r="S423" s="4"/>
      <c r="T423" s="4"/>
      <c r="U423" s="4"/>
      <c r="V423" s="4"/>
    </row>
    <row r="424" spans="2:22">
      <c r="B424" s="4"/>
      <c r="C424" s="4"/>
      <c r="D424" s="4"/>
      <c r="E424" s="4"/>
      <c r="F424" s="4"/>
      <c r="G424" s="4"/>
      <c r="H424" s="4"/>
      <c r="I424" s="4"/>
      <c r="J424" s="4"/>
      <c r="K424" s="4"/>
      <c r="L424" s="4"/>
      <c r="M424" s="4"/>
      <c r="N424" s="4"/>
      <c r="O424" s="4"/>
      <c r="P424" s="4"/>
      <c r="Q424" s="4"/>
      <c r="R424" s="4"/>
      <c r="S424" s="4"/>
      <c r="T424" s="4"/>
      <c r="U424" s="4"/>
      <c r="V424" s="4"/>
    </row>
    <row r="425" spans="2:22">
      <c r="B425" s="4"/>
      <c r="C425" s="4"/>
      <c r="D425" s="4"/>
      <c r="E425" s="4"/>
      <c r="F425" s="4"/>
      <c r="G425" s="4"/>
      <c r="H425" s="4"/>
      <c r="I425" s="4"/>
      <c r="J425" s="4"/>
      <c r="K425" s="4"/>
      <c r="L425" s="4"/>
      <c r="M425" s="4"/>
      <c r="N425" s="4"/>
      <c r="O425" s="4"/>
      <c r="P425" s="4"/>
      <c r="Q425" s="4"/>
      <c r="R425" s="4"/>
      <c r="S425" s="4"/>
      <c r="T425" s="4"/>
      <c r="U425" s="4"/>
      <c r="V425" s="4"/>
    </row>
    <row r="426" spans="2:22">
      <c r="B426" s="4"/>
      <c r="C426" s="4"/>
      <c r="D426" s="4"/>
      <c r="E426" s="4"/>
      <c r="F426" s="4"/>
      <c r="G426" s="4"/>
      <c r="H426" s="4"/>
      <c r="I426" s="4"/>
      <c r="J426" s="4"/>
      <c r="K426" s="4"/>
      <c r="L426" s="4"/>
      <c r="M426" s="4"/>
      <c r="N426" s="4"/>
      <c r="O426" s="4"/>
      <c r="P426" s="4"/>
      <c r="Q426" s="4"/>
      <c r="R426" s="4"/>
      <c r="S426" s="4"/>
      <c r="T426" s="4"/>
      <c r="U426" s="4"/>
      <c r="V426" s="4"/>
    </row>
    <row r="427" spans="2:22">
      <c r="B427" s="4"/>
      <c r="C427" s="4"/>
      <c r="D427" s="4"/>
      <c r="E427" s="4"/>
      <c r="F427" s="4"/>
      <c r="G427" s="4"/>
      <c r="H427" s="4"/>
      <c r="I427" s="4"/>
      <c r="J427" s="4"/>
      <c r="K427" s="4"/>
      <c r="L427" s="4"/>
      <c r="M427" s="4"/>
      <c r="N427" s="4"/>
      <c r="O427" s="4"/>
      <c r="P427" s="4"/>
      <c r="Q427" s="4"/>
      <c r="R427" s="4"/>
      <c r="S427" s="4"/>
      <c r="T427" s="4"/>
      <c r="U427" s="4"/>
      <c r="V427" s="4"/>
    </row>
    <row r="428" spans="2:22">
      <c r="B428" s="4"/>
      <c r="C428" s="4"/>
      <c r="D428" s="4"/>
      <c r="E428" s="4"/>
      <c r="F428" s="4"/>
      <c r="G428" s="4"/>
      <c r="H428" s="4"/>
      <c r="I428" s="4"/>
      <c r="J428" s="4"/>
      <c r="K428" s="4"/>
      <c r="L428" s="4"/>
      <c r="M428" s="4"/>
      <c r="N428" s="4"/>
      <c r="O428" s="4"/>
      <c r="P428" s="4"/>
      <c r="Q428" s="4"/>
      <c r="R428" s="4"/>
      <c r="S428" s="4"/>
      <c r="T428" s="4"/>
      <c r="U428" s="4"/>
      <c r="V428" s="4"/>
    </row>
    <row r="429" spans="2:22">
      <c r="B429" s="4"/>
      <c r="C429" s="4"/>
      <c r="D429" s="4"/>
      <c r="E429" s="4"/>
      <c r="F429" s="4"/>
      <c r="G429" s="4"/>
      <c r="H429" s="4"/>
      <c r="I429" s="4"/>
      <c r="J429" s="4"/>
      <c r="K429" s="4"/>
      <c r="L429" s="4"/>
      <c r="M429" s="4"/>
      <c r="N429" s="4"/>
      <c r="O429" s="4"/>
      <c r="P429" s="4"/>
      <c r="Q429" s="4"/>
      <c r="R429" s="4"/>
      <c r="S429" s="4"/>
      <c r="T429" s="4"/>
      <c r="U429" s="4"/>
      <c r="V429" s="4"/>
    </row>
    <row r="430" spans="2:22">
      <c r="B430" s="4"/>
      <c r="C430" s="4"/>
      <c r="D430" s="4"/>
      <c r="E430" s="4"/>
      <c r="F430" s="4"/>
      <c r="G430" s="4"/>
      <c r="H430" s="4"/>
      <c r="I430" s="4"/>
      <c r="J430" s="4"/>
      <c r="K430" s="4"/>
      <c r="L430" s="4"/>
      <c r="M430" s="4"/>
      <c r="N430" s="4"/>
      <c r="O430" s="4"/>
      <c r="P430" s="4"/>
      <c r="Q430" s="4"/>
      <c r="R430" s="4"/>
      <c r="S430" s="4"/>
      <c r="T430" s="4"/>
      <c r="U430" s="4"/>
      <c r="V430" s="4"/>
    </row>
    <row r="431" spans="2:22">
      <c r="B431" s="4"/>
      <c r="C431" s="4"/>
      <c r="D431" s="4"/>
      <c r="E431" s="4"/>
      <c r="F431" s="4"/>
      <c r="G431" s="4"/>
      <c r="H431" s="4"/>
      <c r="I431" s="4"/>
      <c r="J431" s="4"/>
      <c r="K431" s="4"/>
      <c r="L431" s="4"/>
      <c r="M431" s="4"/>
      <c r="N431" s="4"/>
      <c r="O431" s="4"/>
      <c r="P431" s="4"/>
      <c r="Q431" s="4"/>
      <c r="R431" s="4"/>
      <c r="S431" s="4"/>
      <c r="T431" s="4"/>
      <c r="U431" s="4"/>
      <c r="V431" s="4"/>
    </row>
    <row r="432" spans="2:22">
      <c r="B432" s="4"/>
      <c r="C432" s="4"/>
      <c r="D432" s="4"/>
      <c r="E432" s="4"/>
      <c r="F432" s="4"/>
      <c r="G432" s="4"/>
      <c r="H432" s="4"/>
      <c r="I432" s="4"/>
      <c r="J432" s="4"/>
      <c r="K432" s="4"/>
      <c r="L432" s="4"/>
      <c r="M432" s="4"/>
      <c r="N432" s="4"/>
      <c r="O432" s="4"/>
      <c r="P432" s="4"/>
      <c r="Q432" s="4"/>
      <c r="R432" s="4"/>
      <c r="S432" s="4"/>
      <c r="T432" s="4"/>
      <c r="U432" s="4"/>
      <c r="V432" s="4"/>
    </row>
    <row r="433" spans="2:22">
      <c r="B433" s="4"/>
      <c r="C433" s="4"/>
      <c r="D433" s="4"/>
      <c r="E433" s="4"/>
      <c r="F433" s="4"/>
      <c r="G433" s="4"/>
      <c r="H433" s="4"/>
      <c r="I433" s="4"/>
      <c r="J433" s="4"/>
      <c r="K433" s="4"/>
      <c r="L433" s="4"/>
      <c r="M433" s="4"/>
      <c r="N433" s="4"/>
      <c r="O433" s="4"/>
      <c r="P433" s="4"/>
      <c r="Q433" s="4"/>
      <c r="R433" s="4"/>
      <c r="S433" s="4"/>
      <c r="T433" s="4"/>
      <c r="U433" s="4"/>
      <c r="V433" s="4"/>
    </row>
    <row r="434" spans="2:22">
      <c r="B434" s="4"/>
      <c r="C434" s="4"/>
      <c r="D434" s="4"/>
      <c r="E434" s="4"/>
      <c r="F434" s="4"/>
      <c r="G434" s="4"/>
      <c r="H434" s="4"/>
      <c r="I434" s="4"/>
      <c r="J434" s="4"/>
      <c r="K434" s="4"/>
      <c r="L434" s="4"/>
      <c r="M434" s="4"/>
      <c r="N434" s="4"/>
      <c r="O434" s="4"/>
      <c r="P434" s="4"/>
      <c r="Q434" s="4"/>
      <c r="R434" s="4"/>
      <c r="S434" s="4"/>
      <c r="T434" s="4"/>
      <c r="U434" s="4"/>
      <c r="V434" s="4"/>
    </row>
    <row r="435" spans="2:22">
      <c r="B435" s="4"/>
      <c r="C435" s="4"/>
      <c r="D435" s="4"/>
      <c r="E435" s="4"/>
      <c r="F435" s="4"/>
      <c r="G435" s="4"/>
      <c r="H435" s="4"/>
      <c r="I435" s="4"/>
      <c r="J435" s="4"/>
      <c r="K435" s="4"/>
      <c r="L435" s="4"/>
      <c r="M435" s="4"/>
      <c r="N435" s="4"/>
      <c r="O435" s="4"/>
      <c r="P435" s="4"/>
      <c r="Q435" s="4"/>
      <c r="R435" s="4"/>
      <c r="S435" s="4"/>
      <c r="T435" s="4"/>
      <c r="U435" s="4"/>
      <c r="V435" s="4"/>
    </row>
    <row r="436" spans="2:22">
      <c r="B436" s="4"/>
      <c r="C436" s="4"/>
      <c r="D436" s="4"/>
      <c r="E436" s="4"/>
      <c r="F436" s="4"/>
      <c r="G436" s="4"/>
      <c r="H436" s="4"/>
      <c r="I436" s="4"/>
      <c r="J436" s="4"/>
      <c r="K436" s="4"/>
      <c r="L436" s="4"/>
      <c r="M436" s="4"/>
      <c r="N436" s="4"/>
      <c r="O436" s="4"/>
      <c r="P436" s="4"/>
      <c r="Q436" s="4"/>
      <c r="R436" s="4"/>
      <c r="S436" s="4"/>
      <c r="T436" s="4"/>
      <c r="U436" s="4"/>
      <c r="V436" s="4"/>
    </row>
    <row r="437" spans="2:22">
      <c r="B437" s="4"/>
      <c r="C437" s="4"/>
      <c r="D437" s="4"/>
      <c r="E437" s="4"/>
      <c r="F437" s="4"/>
      <c r="G437" s="4"/>
      <c r="H437" s="4"/>
      <c r="I437" s="4"/>
      <c r="J437" s="4"/>
      <c r="K437" s="4"/>
      <c r="L437" s="4"/>
      <c r="M437" s="4"/>
      <c r="N437" s="4"/>
      <c r="O437" s="4"/>
      <c r="P437" s="4"/>
      <c r="Q437" s="4"/>
      <c r="R437" s="4"/>
      <c r="S437" s="4"/>
      <c r="T437" s="4"/>
      <c r="U437" s="4"/>
      <c r="V437" s="4"/>
    </row>
    <row r="438" spans="2:22">
      <c r="B438" s="4"/>
      <c r="C438" s="4"/>
      <c r="D438" s="4"/>
      <c r="E438" s="4"/>
      <c r="F438" s="4"/>
      <c r="G438" s="4"/>
      <c r="H438" s="4"/>
      <c r="I438" s="4"/>
      <c r="J438" s="4"/>
      <c r="K438" s="4"/>
      <c r="L438" s="4"/>
      <c r="M438" s="4"/>
      <c r="N438" s="4"/>
      <c r="O438" s="4"/>
      <c r="P438" s="4"/>
      <c r="Q438" s="4"/>
      <c r="R438" s="4"/>
      <c r="S438" s="4"/>
      <c r="T438" s="4"/>
      <c r="U438" s="4"/>
      <c r="V438" s="4"/>
    </row>
    <row r="439" spans="2:22">
      <c r="B439" s="4"/>
      <c r="C439" s="4"/>
      <c r="D439" s="4"/>
      <c r="E439" s="4"/>
      <c r="F439" s="4"/>
      <c r="G439" s="4"/>
      <c r="H439" s="4"/>
      <c r="I439" s="4"/>
      <c r="J439" s="4"/>
      <c r="K439" s="4"/>
      <c r="L439" s="4"/>
      <c r="M439" s="4"/>
      <c r="N439" s="4"/>
      <c r="O439" s="4"/>
      <c r="P439" s="4"/>
      <c r="Q439" s="4"/>
      <c r="R439" s="4"/>
      <c r="S439" s="4"/>
      <c r="T439" s="4"/>
      <c r="U439" s="4"/>
      <c r="V439" s="4"/>
    </row>
    <row r="440" spans="2:22">
      <c r="B440" s="4"/>
      <c r="C440" s="4"/>
      <c r="D440" s="4"/>
      <c r="E440" s="4"/>
      <c r="F440" s="4"/>
      <c r="G440" s="4"/>
      <c r="H440" s="4"/>
      <c r="I440" s="4"/>
      <c r="J440" s="4"/>
      <c r="K440" s="4"/>
      <c r="L440" s="4"/>
      <c r="M440" s="4"/>
      <c r="N440" s="4"/>
      <c r="O440" s="4"/>
      <c r="P440" s="4"/>
      <c r="Q440" s="4"/>
      <c r="R440" s="4"/>
      <c r="S440" s="4"/>
      <c r="T440" s="4"/>
      <c r="U440" s="4"/>
      <c r="V440" s="4"/>
    </row>
    <row r="441" spans="2:22">
      <c r="B441" s="4"/>
      <c r="C441" s="4"/>
      <c r="D441" s="4"/>
      <c r="E441" s="4"/>
      <c r="F441" s="4"/>
      <c r="G441" s="4"/>
      <c r="H441" s="4"/>
      <c r="I441" s="4"/>
      <c r="J441" s="4"/>
      <c r="K441" s="4"/>
      <c r="L441" s="4"/>
      <c r="M441" s="4"/>
      <c r="N441" s="4"/>
      <c r="O441" s="4"/>
      <c r="P441" s="4"/>
      <c r="Q441" s="4"/>
      <c r="R441" s="4"/>
      <c r="S441" s="4"/>
      <c r="T441" s="4"/>
      <c r="U441" s="4"/>
      <c r="V441" s="4"/>
    </row>
    <row r="442" spans="2:22">
      <c r="B442" s="4"/>
      <c r="C442" s="4"/>
      <c r="D442" s="4"/>
      <c r="E442" s="4"/>
      <c r="F442" s="4"/>
      <c r="G442" s="4"/>
      <c r="H442" s="4"/>
      <c r="I442" s="4"/>
      <c r="J442" s="4"/>
      <c r="K442" s="4"/>
      <c r="L442" s="4"/>
      <c r="M442" s="4"/>
      <c r="N442" s="4"/>
      <c r="O442" s="4"/>
      <c r="P442" s="4"/>
      <c r="Q442" s="4"/>
      <c r="R442" s="4"/>
      <c r="S442" s="4"/>
      <c r="T442" s="4"/>
      <c r="U442" s="4"/>
      <c r="V442" s="4"/>
    </row>
    <row r="443" spans="2:22">
      <c r="B443" s="4"/>
      <c r="C443" s="4"/>
      <c r="D443" s="4"/>
      <c r="E443" s="4"/>
      <c r="F443" s="4"/>
      <c r="G443" s="4"/>
      <c r="H443" s="4"/>
      <c r="I443" s="4"/>
      <c r="J443" s="4"/>
      <c r="K443" s="4"/>
      <c r="L443" s="4"/>
      <c r="M443" s="4"/>
      <c r="N443" s="4"/>
      <c r="O443" s="4"/>
      <c r="P443" s="4"/>
      <c r="Q443" s="4"/>
      <c r="R443" s="4"/>
      <c r="S443" s="4"/>
      <c r="T443" s="4"/>
      <c r="U443" s="4"/>
      <c r="V443" s="4"/>
    </row>
    <row r="444" spans="2:22">
      <c r="B444" s="4"/>
      <c r="C444" s="4"/>
      <c r="D444" s="4"/>
      <c r="E444" s="4"/>
      <c r="F444" s="4"/>
      <c r="G444" s="4"/>
      <c r="H444" s="4"/>
      <c r="I444" s="4"/>
      <c r="J444" s="4"/>
      <c r="K444" s="4"/>
      <c r="L444" s="4"/>
      <c r="M444" s="4"/>
      <c r="N444" s="4"/>
      <c r="O444" s="4"/>
      <c r="P444" s="4"/>
      <c r="Q444" s="4"/>
      <c r="R444" s="4"/>
      <c r="S444" s="4"/>
      <c r="T444" s="4"/>
      <c r="U444" s="4"/>
      <c r="V444" s="4"/>
    </row>
    <row r="445" spans="2:22">
      <c r="B445" s="4"/>
      <c r="C445" s="4"/>
      <c r="D445" s="4"/>
      <c r="E445" s="4"/>
      <c r="F445" s="4"/>
      <c r="G445" s="4"/>
      <c r="H445" s="4"/>
      <c r="I445" s="4"/>
      <c r="J445" s="4"/>
      <c r="K445" s="4"/>
      <c r="L445" s="4"/>
      <c r="M445" s="4"/>
      <c r="N445" s="4"/>
      <c r="O445" s="4"/>
      <c r="P445" s="4"/>
      <c r="Q445" s="4"/>
      <c r="R445" s="4"/>
      <c r="S445" s="4"/>
      <c r="T445" s="4"/>
      <c r="U445" s="4"/>
      <c r="V445" s="4"/>
    </row>
    <row r="446" spans="2:22">
      <c r="B446" s="4"/>
      <c r="C446" s="4"/>
      <c r="D446" s="4"/>
      <c r="E446" s="4"/>
      <c r="F446" s="4"/>
      <c r="G446" s="4"/>
      <c r="H446" s="4"/>
      <c r="I446" s="4"/>
      <c r="J446" s="4"/>
      <c r="K446" s="4"/>
      <c r="L446" s="4"/>
      <c r="M446" s="4"/>
      <c r="N446" s="4"/>
      <c r="O446" s="4"/>
      <c r="P446" s="4"/>
      <c r="Q446" s="4"/>
      <c r="R446" s="4"/>
      <c r="S446" s="4"/>
      <c r="T446" s="4"/>
      <c r="U446" s="4"/>
      <c r="V446" s="4"/>
    </row>
    <row r="447" spans="2:22">
      <c r="B447" s="4"/>
      <c r="C447" s="4"/>
      <c r="D447" s="4"/>
      <c r="E447" s="4"/>
      <c r="F447" s="4"/>
      <c r="G447" s="4"/>
      <c r="H447" s="4"/>
      <c r="I447" s="4"/>
      <c r="J447" s="4"/>
      <c r="K447" s="4"/>
      <c r="L447" s="4"/>
      <c r="M447" s="4"/>
      <c r="N447" s="4"/>
      <c r="O447" s="4"/>
      <c r="P447" s="4"/>
      <c r="Q447" s="4"/>
      <c r="R447" s="4"/>
      <c r="S447" s="4"/>
      <c r="T447" s="4"/>
      <c r="U447" s="4"/>
      <c r="V447" s="4"/>
    </row>
    <row r="448" spans="2:22">
      <c r="B448" s="4"/>
      <c r="C448" s="4"/>
      <c r="D448" s="4"/>
      <c r="E448" s="4"/>
      <c r="F448" s="4"/>
      <c r="G448" s="4"/>
      <c r="H448" s="4"/>
      <c r="I448" s="4"/>
      <c r="J448" s="4"/>
      <c r="K448" s="4"/>
      <c r="L448" s="4"/>
      <c r="M448" s="4"/>
      <c r="N448" s="4"/>
      <c r="O448" s="4"/>
      <c r="P448" s="4"/>
      <c r="Q448" s="4"/>
      <c r="R448" s="4"/>
      <c r="S448" s="4"/>
      <c r="T448" s="4"/>
      <c r="U448" s="4"/>
      <c r="V448" s="4"/>
    </row>
    <row r="449" spans="2:22">
      <c r="B449" s="4"/>
      <c r="C449" s="4"/>
      <c r="D449" s="4"/>
      <c r="E449" s="4"/>
      <c r="F449" s="4"/>
      <c r="G449" s="4"/>
      <c r="H449" s="4"/>
      <c r="I449" s="4"/>
      <c r="J449" s="4"/>
      <c r="K449" s="4"/>
      <c r="L449" s="4"/>
      <c r="M449" s="4"/>
      <c r="N449" s="4"/>
      <c r="O449" s="4"/>
      <c r="P449" s="4"/>
      <c r="Q449" s="4"/>
      <c r="R449" s="4"/>
      <c r="S449" s="4"/>
      <c r="T449" s="4"/>
      <c r="U449" s="4"/>
      <c r="V449" s="4"/>
    </row>
    <row r="450" spans="2:22">
      <c r="B450" s="4"/>
      <c r="C450" s="4"/>
      <c r="D450" s="4"/>
      <c r="E450" s="4"/>
      <c r="F450" s="4"/>
      <c r="G450" s="4"/>
      <c r="H450" s="4"/>
      <c r="I450" s="4"/>
      <c r="J450" s="4"/>
      <c r="K450" s="4"/>
      <c r="L450" s="4"/>
      <c r="M450" s="4"/>
      <c r="N450" s="4"/>
      <c r="O450" s="4"/>
      <c r="P450" s="4"/>
      <c r="Q450" s="4"/>
      <c r="R450" s="4"/>
      <c r="S450" s="4"/>
      <c r="T450" s="4"/>
      <c r="U450" s="4"/>
      <c r="V450" s="4"/>
    </row>
    <row r="451" spans="2:22">
      <c r="B451" s="4"/>
      <c r="C451" s="4"/>
      <c r="D451" s="4"/>
      <c r="E451" s="4"/>
      <c r="F451" s="4"/>
      <c r="G451" s="4"/>
      <c r="H451" s="4"/>
      <c r="I451" s="4"/>
      <c r="J451" s="4"/>
      <c r="K451" s="4"/>
      <c r="L451" s="4"/>
      <c r="M451" s="4"/>
      <c r="N451" s="4"/>
      <c r="O451" s="4"/>
      <c r="P451" s="4"/>
      <c r="Q451" s="4"/>
      <c r="R451" s="4"/>
      <c r="S451" s="4"/>
      <c r="T451" s="4"/>
      <c r="U451" s="4"/>
      <c r="V451" s="4"/>
    </row>
    <row r="452" spans="2:22">
      <c r="B452" s="4"/>
      <c r="C452" s="4"/>
      <c r="D452" s="4"/>
      <c r="E452" s="4"/>
      <c r="F452" s="4"/>
      <c r="G452" s="4"/>
      <c r="H452" s="4"/>
      <c r="I452" s="4"/>
      <c r="J452" s="4"/>
      <c r="K452" s="4"/>
      <c r="L452" s="4"/>
      <c r="M452" s="4"/>
      <c r="N452" s="4"/>
      <c r="O452" s="4"/>
      <c r="P452" s="4"/>
      <c r="Q452" s="4"/>
      <c r="R452" s="4"/>
      <c r="S452" s="4"/>
      <c r="T452" s="4"/>
      <c r="U452" s="4"/>
      <c r="V452" s="4"/>
    </row>
    <row r="453" spans="2:22">
      <c r="B453" s="4"/>
      <c r="C453" s="4"/>
      <c r="D453" s="4"/>
      <c r="E453" s="4"/>
      <c r="F453" s="4"/>
      <c r="G453" s="4"/>
      <c r="H453" s="4"/>
      <c r="I453" s="4"/>
      <c r="J453" s="4"/>
      <c r="K453" s="4"/>
      <c r="L453" s="4"/>
      <c r="M453" s="4"/>
      <c r="N453" s="4"/>
      <c r="O453" s="4"/>
      <c r="P453" s="4"/>
      <c r="Q453" s="4"/>
      <c r="R453" s="4"/>
      <c r="S453" s="4"/>
      <c r="T453" s="4"/>
      <c r="U453" s="4"/>
      <c r="V453" s="4"/>
    </row>
    <row r="454" spans="2:22">
      <c r="B454" s="4"/>
      <c r="C454" s="4"/>
      <c r="D454" s="4"/>
      <c r="E454" s="4"/>
      <c r="F454" s="4"/>
      <c r="G454" s="4"/>
      <c r="H454" s="4"/>
      <c r="I454" s="4"/>
      <c r="J454" s="4"/>
      <c r="K454" s="4"/>
      <c r="L454" s="4"/>
      <c r="M454" s="4"/>
      <c r="N454" s="4"/>
      <c r="O454" s="4"/>
      <c r="P454" s="4"/>
      <c r="Q454" s="4"/>
      <c r="R454" s="4"/>
      <c r="S454" s="4"/>
      <c r="T454" s="4"/>
      <c r="U454" s="4"/>
      <c r="V454" s="4"/>
    </row>
    <row r="455" spans="2:22">
      <c r="B455" s="4"/>
      <c r="C455" s="4"/>
      <c r="D455" s="4"/>
      <c r="E455" s="4"/>
      <c r="F455" s="4"/>
      <c r="G455" s="4"/>
      <c r="H455" s="4"/>
      <c r="I455" s="4"/>
      <c r="J455" s="4"/>
      <c r="K455" s="4"/>
      <c r="L455" s="4"/>
      <c r="M455" s="4"/>
      <c r="N455" s="4"/>
      <c r="O455" s="4"/>
      <c r="P455" s="4"/>
      <c r="Q455" s="4"/>
      <c r="R455" s="4"/>
      <c r="S455" s="4"/>
      <c r="T455" s="4"/>
      <c r="U455" s="4"/>
      <c r="V455" s="4"/>
    </row>
    <row r="456" spans="2:22">
      <c r="B456" s="4"/>
      <c r="C456" s="4"/>
      <c r="D456" s="4"/>
      <c r="E456" s="4"/>
      <c r="F456" s="4"/>
      <c r="G456" s="4"/>
      <c r="H456" s="4"/>
      <c r="I456" s="4"/>
      <c r="J456" s="4"/>
      <c r="K456" s="4"/>
      <c r="L456" s="4"/>
      <c r="M456" s="4"/>
      <c r="N456" s="4"/>
      <c r="O456" s="4"/>
      <c r="P456" s="4"/>
      <c r="Q456" s="4"/>
      <c r="R456" s="4"/>
      <c r="S456" s="4"/>
      <c r="T456" s="4"/>
      <c r="U456" s="4"/>
      <c r="V456" s="4"/>
    </row>
    <row r="457" spans="2:22">
      <c r="B457" s="4"/>
      <c r="C457" s="4"/>
      <c r="D457" s="4"/>
      <c r="E457" s="4"/>
      <c r="F457" s="4"/>
      <c r="G457" s="4"/>
      <c r="H457" s="4"/>
      <c r="I457" s="4"/>
      <c r="J457" s="4"/>
      <c r="K457" s="4"/>
      <c r="L457" s="4"/>
      <c r="M457" s="4"/>
      <c r="N457" s="4"/>
      <c r="O457" s="4"/>
      <c r="P457" s="4"/>
      <c r="Q457" s="4"/>
      <c r="R457" s="4"/>
      <c r="S457" s="4"/>
      <c r="T457" s="4"/>
      <c r="U457" s="4"/>
      <c r="V457" s="4"/>
    </row>
    <row r="458" spans="2:22">
      <c r="B458" s="4"/>
      <c r="C458" s="4"/>
      <c r="D458" s="4"/>
      <c r="E458" s="4"/>
      <c r="F458" s="4"/>
      <c r="G458" s="4"/>
      <c r="H458" s="4"/>
      <c r="I458" s="4"/>
      <c r="J458" s="4"/>
      <c r="K458" s="4"/>
      <c r="L458" s="4"/>
      <c r="M458" s="4"/>
      <c r="N458" s="4"/>
      <c r="O458" s="4"/>
      <c r="P458" s="4"/>
      <c r="Q458" s="4"/>
      <c r="R458" s="4"/>
      <c r="S458" s="4"/>
      <c r="T458" s="4"/>
      <c r="U458" s="4"/>
      <c r="V458" s="4"/>
    </row>
    <row r="459" spans="2:22">
      <c r="B459" s="4"/>
      <c r="C459" s="4"/>
      <c r="D459" s="4"/>
      <c r="E459" s="4"/>
      <c r="F459" s="4"/>
      <c r="G459" s="4"/>
      <c r="H459" s="4"/>
      <c r="I459" s="4"/>
      <c r="J459" s="4"/>
      <c r="K459" s="4"/>
      <c r="L459" s="4"/>
      <c r="M459" s="4"/>
      <c r="N459" s="4"/>
      <c r="O459" s="4"/>
      <c r="P459" s="4"/>
      <c r="Q459" s="4"/>
      <c r="R459" s="4"/>
      <c r="S459" s="4"/>
      <c r="T459" s="4"/>
      <c r="U459" s="4"/>
      <c r="V459" s="4"/>
    </row>
    <row r="460" spans="2:22">
      <c r="B460" s="4"/>
      <c r="C460" s="4"/>
      <c r="D460" s="4"/>
      <c r="E460" s="4"/>
      <c r="F460" s="4"/>
      <c r="G460" s="4"/>
      <c r="H460" s="4"/>
      <c r="I460" s="4"/>
      <c r="J460" s="4"/>
      <c r="K460" s="4"/>
      <c r="L460" s="4"/>
      <c r="M460" s="4"/>
      <c r="N460" s="4"/>
      <c r="O460" s="4"/>
      <c r="P460" s="4"/>
      <c r="Q460" s="4"/>
      <c r="R460" s="4"/>
      <c r="S460" s="4"/>
      <c r="T460" s="4"/>
      <c r="U460" s="4"/>
      <c r="V460" s="4"/>
    </row>
    <row r="461" spans="2:22">
      <c r="B461" s="4"/>
      <c r="C461" s="4"/>
      <c r="D461" s="4"/>
      <c r="E461" s="4"/>
      <c r="F461" s="4"/>
      <c r="G461" s="4"/>
      <c r="H461" s="4"/>
      <c r="I461" s="4"/>
      <c r="J461" s="4"/>
      <c r="K461" s="4"/>
      <c r="L461" s="4"/>
      <c r="M461" s="4"/>
      <c r="N461" s="4"/>
      <c r="O461" s="4"/>
      <c r="P461" s="4"/>
      <c r="Q461" s="4"/>
      <c r="R461" s="4"/>
      <c r="S461" s="4"/>
      <c r="T461" s="4"/>
      <c r="U461" s="4"/>
      <c r="V461" s="4"/>
    </row>
    <row r="462" spans="2:22">
      <c r="B462" s="4"/>
      <c r="C462" s="4"/>
      <c r="D462" s="4"/>
      <c r="E462" s="4"/>
      <c r="F462" s="4"/>
      <c r="G462" s="4"/>
      <c r="H462" s="4"/>
      <c r="I462" s="4"/>
      <c r="J462" s="4"/>
      <c r="K462" s="4"/>
      <c r="L462" s="4"/>
      <c r="M462" s="4"/>
      <c r="N462" s="4"/>
      <c r="O462" s="4"/>
      <c r="P462" s="4"/>
      <c r="Q462" s="4"/>
      <c r="R462" s="4"/>
      <c r="S462" s="4"/>
      <c r="T462" s="4"/>
      <c r="U462" s="4"/>
      <c r="V462" s="4"/>
    </row>
    <row r="463" spans="2:22">
      <c r="B463" s="4"/>
      <c r="C463" s="4"/>
      <c r="D463" s="4"/>
      <c r="E463" s="4"/>
      <c r="F463" s="4"/>
      <c r="G463" s="4"/>
      <c r="H463" s="4"/>
      <c r="I463" s="4"/>
      <c r="J463" s="4"/>
      <c r="K463" s="4"/>
      <c r="L463" s="4"/>
      <c r="M463" s="4"/>
      <c r="N463" s="4"/>
      <c r="O463" s="4"/>
      <c r="P463" s="4"/>
      <c r="Q463" s="4"/>
      <c r="R463" s="4"/>
      <c r="S463" s="4"/>
      <c r="T463" s="4"/>
      <c r="U463" s="4"/>
      <c r="V463" s="4"/>
    </row>
    <row r="464" spans="2:22">
      <c r="B464" s="4"/>
      <c r="C464" s="4"/>
      <c r="D464" s="4"/>
      <c r="E464" s="4"/>
      <c r="F464" s="4"/>
      <c r="G464" s="4"/>
      <c r="H464" s="4"/>
      <c r="I464" s="4"/>
      <c r="J464" s="4"/>
      <c r="K464" s="4"/>
      <c r="L464" s="4"/>
      <c r="M464" s="4"/>
      <c r="N464" s="4"/>
      <c r="O464" s="4"/>
      <c r="P464" s="4"/>
      <c r="Q464" s="4"/>
      <c r="R464" s="4"/>
      <c r="S464" s="4"/>
      <c r="T464" s="4"/>
      <c r="U464" s="4"/>
      <c r="V464" s="4"/>
    </row>
    <row r="465" spans="2:22">
      <c r="B465" s="4"/>
      <c r="C465" s="4"/>
      <c r="D465" s="4"/>
      <c r="E465" s="4"/>
      <c r="F465" s="4"/>
      <c r="G465" s="4"/>
      <c r="H465" s="4"/>
      <c r="I465" s="4"/>
      <c r="J465" s="4"/>
      <c r="K465" s="4"/>
      <c r="L465" s="4"/>
      <c r="M465" s="4"/>
      <c r="N465" s="4"/>
      <c r="O465" s="4"/>
      <c r="P465" s="4"/>
      <c r="Q465" s="4"/>
      <c r="R465" s="4"/>
      <c r="S465" s="4"/>
      <c r="T465" s="4"/>
      <c r="U465" s="4"/>
      <c r="V465" s="4"/>
    </row>
    <row r="466" spans="2:22">
      <c r="B466" s="4"/>
      <c r="C466" s="4"/>
      <c r="D466" s="4"/>
      <c r="E466" s="4"/>
      <c r="F466" s="4"/>
      <c r="G466" s="4"/>
      <c r="H466" s="4"/>
      <c r="I466" s="4"/>
      <c r="J466" s="4"/>
      <c r="K466" s="4"/>
      <c r="L466" s="4"/>
      <c r="M466" s="4"/>
      <c r="N466" s="4"/>
      <c r="O466" s="4"/>
      <c r="P466" s="4"/>
      <c r="Q466" s="4"/>
      <c r="R466" s="4"/>
      <c r="S466" s="4"/>
      <c r="T466" s="4"/>
      <c r="U466" s="4"/>
      <c r="V466" s="4"/>
    </row>
    <row r="467" spans="2:22">
      <c r="B467" s="4"/>
      <c r="C467" s="4"/>
      <c r="D467" s="4"/>
      <c r="E467" s="4"/>
      <c r="F467" s="4"/>
      <c r="G467" s="4"/>
      <c r="H467" s="4"/>
      <c r="I467" s="4"/>
      <c r="J467" s="4"/>
      <c r="K467" s="4"/>
      <c r="L467" s="4"/>
      <c r="M467" s="4"/>
      <c r="N467" s="4"/>
      <c r="O467" s="4"/>
      <c r="P467" s="4"/>
      <c r="Q467" s="4"/>
      <c r="R467" s="4"/>
      <c r="S467" s="4"/>
      <c r="T467" s="4"/>
      <c r="U467" s="4"/>
      <c r="V467" s="4"/>
    </row>
    <row r="468" spans="2:22">
      <c r="B468" s="4"/>
      <c r="C468" s="4"/>
      <c r="D468" s="4"/>
      <c r="E468" s="4"/>
      <c r="F468" s="4"/>
      <c r="G468" s="4"/>
      <c r="H468" s="4"/>
      <c r="I468" s="4"/>
      <c r="J468" s="4"/>
      <c r="K468" s="4"/>
      <c r="L468" s="4"/>
      <c r="M468" s="4"/>
      <c r="N468" s="4"/>
      <c r="O468" s="4"/>
      <c r="P468" s="4"/>
      <c r="Q468" s="4"/>
      <c r="R468" s="4"/>
      <c r="S468" s="4"/>
      <c r="T468" s="4"/>
      <c r="U468" s="4"/>
      <c r="V468" s="4"/>
    </row>
    <row r="469" spans="2:22">
      <c r="B469" s="4"/>
      <c r="C469" s="4"/>
      <c r="D469" s="4"/>
      <c r="E469" s="4"/>
      <c r="F469" s="4"/>
      <c r="G469" s="4"/>
      <c r="H469" s="4"/>
      <c r="I469" s="4"/>
      <c r="J469" s="4"/>
      <c r="K469" s="4"/>
      <c r="L469" s="4"/>
      <c r="M469" s="4"/>
      <c r="N469" s="4"/>
      <c r="O469" s="4"/>
      <c r="P469" s="4"/>
      <c r="Q469" s="4"/>
      <c r="R469" s="4"/>
      <c r="S469" s="4"/>
      <c r="T469" s="4"/>
      <c r="U469" s="4"/>
      <c r="V469" s="4"/>
    </row>
    <row r="470" spans="2:22">
      <c r="B470" s="4"/>
      <c r="C470" s="4"/>
      <c r="D470" s="4"/>
      <c r="E470" s="4"/>
      <c r="F470" s="4"/>
      <c r="G470" s="4"/>
      <c r="H470" s="4"/>
      <c r="I470" s="4"/>
      <c r="J470" s="4"/>
      <c r="K470" s="4"/>
      <c r="L470" s="4"/>
      <c r="M470" s="4"/>
      <c r="N470" s="4"/>
      <c r="O470" s="4"/>
      <c r="P470" s="4"/>
      <c r="Q470" s="4"/>
      <c r="R470" s="4"/>
      <c r="S470" s="4"/>
      <c r="T470" s="4"/>
      <c r="U470" s="4"/>
      <c r="V470" s="4"/>
    </row>
    <row r="471" spans="2:22">
      <c r="B471" s="4"/>
      <c r="C471" s="4"/>
      <c r="D471" s="4"/>
      <c r="E471" s="4"/>
      <c r="F471" s="4"/>
      <c r="G471" s="4"/>
      <c r="H471" s="4"/>
      <c r="I471" s="4"/>
      <c r="J471" s="4"/>
      <c r="K471" s="4"/>
      <c r="L471" s="4"/>
      <c r="M471" s="4"/>
      <c r="N471" s="4"/>
      <c r="O471" s="4"/>
      <c r="P471" s="4"/>
      <c r="Q471" s="4"/>
      <c r="R471" s="4"/>
      <c r="S471" s="4"/>
      <c r="T471" s="4"/>
      <c r="U471" s="4"/>
      <c r="V471" s="4"/>
    </row>
    <row r="472" spans="2:22">
      <c r="B472" s="4"/>
      <c r="C472" s="4"/>
      <c r="D472" s="4"/>
      <c r="E472" s="4"/>
      <c r="F472" s="4"/>
      <c r="G472" s="4"/>
      <c r="H472" s="4"/>
      <c r="I472" s="4"/>
      <c r="J472" s="4"/>
      <c r="K472" s="4"/>
      <c r="L472" s="4"/>
      <c r="M472" s="4"/>
      <c r="N472" s="4"/>
      <c r="O472" s="4"/>
      <c r="P472" s="4"/>
      <c r="Q472" s="4"/>
      <c r="R472" s="4"/>
      <c r="S472" s="4"/>
      <c r="T472" s="4"/>
      <c r="U472" s="4"/>
      <c r="V472" s="4"/>
    </row>
    <row r="473" spans="2:22">
      <c r="B473" s="4"/>
      <c r="C473" s="4"/>
      <c r="D473" s="4"/>
      <c r="E473" s="4"/>
      <c r="F473" s="4"/>
      <c r="G473" s="4"/>
      <c r="H473" s="4"/>
      <c r="I473" s="4"/>
      <c r="J473" s="4"/>
      <c r="K473" s="4"/>
      <c r="L473" s="4"/>
      <c r="M473" s="4"/>
      <c r="N473" s="4"/>
      <c r="O473" s="4"/>
      <c r="P473" s="4"/>
      <c r="Q473" s="4"/>
      <c r="R473" s="4"/>
      <c r="S473" s="4"/>
      <c r="T473" s="4"/>
      <c r="U473" s="4"/>
      <c r="V473" s="4"/>
    </row>
    <row r="474" spans="2:22">
      <c r="B474" s="4"/>
      <c r="C474" s="4"/>
      <c r="D474" s="4"/>
      <c r="E474" s="4"/>
      <c r="F474" s="4"/>
      <c r="G474" s="4"/>
      <c r="H474" s="4"/>
      <c r="I474" s="4"/>
      <c r="J474" s="4"/>
      <c r="K474" s="4"/>
      <c r="L474" s="4"/>
      <c r="M474" s="4"/>
      <c r="N474" s="4"/>
      <c r="O474" s="4"/>
      <c r="P474" s="4"/>
      <c r="Q474" s="4"/>
      <c r="R474" s="4"/>
      <c r="S474" s="4"/>
      <c r="T474" s="4"/>
      <c r="U474" s="4"/>
      <c r="V474" s="4"/>
    </row>
    <row r="475" spans="2:22">
      <c r="B475" s="4"/>
      <c r="C475" s="4"/>
      <c r="D475" s="4"/>
      <c r="E475" s="4"/>
      <c r="F475" s="4"/>
      <c r="G475" s="4"/>
      <c r="H475" s="4"/>
      <c r="I475" s="4"/>
      <c r="J475" s="4"/>
      <c r="K475" s="4"/>
      <c r="L475" s="4"/>
      <c r="M475" s="4"/>
      <c r="N475" s="4"/>
      <c r="O475" s="4"/>
      <c r="P475" s="4"/>
      <c r="Q475" s="4"/>
      <c r="R475" s="4"/>
      <c r="S475" s="4"/>
      <c r="T475" s="4"/>
      <c r="U475" s="4"/>
      <c r="V475" s="4"/>
    </row>
    <row r="476" spans="2:22">
      <c r="B476" s="4"/>
      <c r="C476" s="4"/>
      <c r="D476" s="4"/>
      <c r="E476" s="4"/>
      <c r="F476" s="4"/>
      <c r="G476" s="4"/>
      <c r="H476" s="4"/>
      <c r="I476" s="4"/>
      <c r="J476" s="4"/>
      <c r="K476" s="4"/>
      <c r="L476" s="4"/>
      <c r="M476" s="4"/>
      <c r="N476" s="4"/>
      <c r="O476" s="4"/>
      <c r="P476" s="4"/>
      <c r="Q476" s="4"/>
      <c r="R476" s="4"/>
      <c r="S476" s="4"/>
      <c r="T476" s="4"/>
      <c r="U476" s="4"/>
      <c r="V476" s="4"/>
    </row>
    <row r="477" spans="2:22">
      <c r="B477" s="4"/>
      <c r="C477" s="4"/>
      <c r="D477" s="4"/>
      <c r="E477" s="4"/>
      <c r="F477" s="4"/>
      <c r="G477" s="4"/>
      <c r="H477" s="4"/>
      <c r="I477" s="4"/>
      <c r="J477" s="4"/>
      <c r="K477" s="4"/>
      <c r="L477" s="4"/>
      <c r="M477" s="4"/>
      <c r="N477" s="4"/>
      <c r="O477" s="4"/>
      <c r="P477" s="4"/>
      <c r="Q477" s="4"/>
      <c r="R477" s="4"/>
      <c r="S477" s="4"/>
      <c r="T477" s="4"/>
      <c r="U477" s="4"/>
      <c r="V477" s="4"/>
    </row>
    <row r="478" spans="2:22">
      <c r="B478" s="4"/>
      <c r="C478" s="4"/>
      <c r="D478" s="4"/>
      <c r="E478" s="4"/>
      <c r="F478" s="4"/>
      <c r="G478" s="4"/>
      <c r="H478" s="4"/>
      <c r="I478" s="4"/>
      <c r="J478" s="4"/>
      <c r="K478" s="4"/>
      <c r="L478" s="4"/>
      <c r="M478" s="4"/>
      <c r="N478" s="4"/>
      <c r="O478" s="4"/>
      <c r="P478" s="4"/>
      <c r="Q478" s="4"/>
      <c r="R478" s="4"/>
      <c r="S478" s="4"/>
      <c r="T478" s="4"/>
      <c r="U478" s="4"/>
      <c r="V478" s="4"/>
    </row>
    <row r="479" spans="2:22">
      <c r="B479" s="4"/>
      <c r="C479" s="4"/>
      <c r="D479" s="4"/>
      <c r="E479" s="4"/>
      <c r="F479" s="4"/>
      <c r="G479" s="4"/>
      <c r="H479" s="4"/>
      <c r="I479" s="4"/>
      <c r="J479" s="4"/>
      <c r="K479" s="4"/>
      <c r="L479" s="4"/>
      <c r="M479" s="4"/>
      <c r="N479" s="4"/>
      <c r="O479" s="4"/>
      <c r="P479" s="4"/>
      <c r="Q479" s="4"/>
      <c r="R479" s="4"/>
      <c r="S479" s="4"/>
      <c r="T479" s="4"/>
      <c r="U479" s="4"/>
      <c r="V479" s="4"/>
    </row>
    <row r="480" spans="2:22">
      <c r="B480" s="4"/>
      <c r="C480" s="4"/>
      <c r="D480" s="4"/>
      <c r="E480" s="4"/>
      <c r="F480" s="4"/>
      <c r="G480" s="4"/>
      <c r="H480" s="4"/>
      <c r="I480" s="4"/>
      <c r="J480" s="4"/>
      <c r="K480" s="4"/>
      <c r="L480" s="4"/>
      <c r="M480" s="4"/>
      <c r="N480" s="4"/>
      <c r="O480" s="4"/>
      <c r="P480" s="4"/>
      <c r="Q480" s="4"/>
      <c r="R480" s="4"/>
      <c r="S480" s="4"/>
      <c r="T480" s="4"/>
      <c r="U480" s="4"/>
      <c r="V480" s="4"/>
    </row>
    <row r="481" spans="2:22">
      <c r="B481" s="4"/>
      <c r="C481" s="4"/>
      <c r="D481" s="4"/>
      <c r="E481" s="4"/>
      <c r="F481" s="4"/>
      <c r="G481" s="4"/>
      <c r="H481" s="4"/>
      <c r="I481" s="4"/>
      <c r="J481" s="4"/>
      <c r="K481" s="4"/>
      <c r="L481" s="4"/>
      <c r="M481" s="4"/>
      <c r="N481" s="4"/>
      <c r="O481" s="4"/>
      <c r="P481" s="4"/>
      <c r="Q481" s="4"/>
      <c r="R481" s="4"/>
      <c r="S481" s="4"/>
      <c r="T481" s="4"/>
      <c r="U481" s="4"/>
      <c r="V481" s="4"/>
    </row>
    <row r="482" spans="2:22">
      <c r="B482" s="4"/>
      <c r="C482" s="4"/>
      <c r="D482" s="4"/>
      <c r="E482" s="4"/>
      <c r="F482" s="4"/>
      <c r="G482" s="4"/>
      <c r="H482" s="4"/>
      <c r="I482" s="4"/>
      <c r="J482" s="4"/>
      <c r="K482" s="4"/>
      <c r="L482" s="4"/>
      <c r="M482" s="4"/>
      <c r="N482" s="4"/>
      <c r="O482" s="4"/>
      <c r="P482" s="4"/>
      <c r="Q482" s="4"/>
      <c r="R482" s="4"/>
      <c r="S482" s="4"/>
      <c r="T482" s="4"/>
      <c r="U482" s="4"/>
      <c r="V482" s="4"/>
    </row>
    <row r="483" spans="2:22">
      <c r="B483" s="4"/>
      <c r="C483" s="4"/>
      <c r="D483" s="4"/>
      <c r="E483" s="4"/>
      <c r="F483" s="4"/>
      <c r="G483" s="4"/>
      <c r="H483" s="4"/>
      <c r="I483" s="4"/>
      <c r="J483" s="4"/>
      <c r="K483" s="4"/>
      <c r="L483" s="4"/>
      <c r="M483" s="4"/>
      <c r="N483" s="4"/>
      <c r="O483" s="4"/>
      <c r="P483" s="4"/>
      <c r="Q483" s="4"/>
      <c r="R483" s="4"/>
      <c r="S483" s="4"/>
      <c r="T483" s="4"/>
      <c r="U483" s="4"/>
      <c r="V483" s="4"/>
    </row>
    <row r="484" spans="2:22">
      <c r="B484" s="4"/>
      <c r="C484" s="4"/>
      <c r="D484" s="4"/>
      <c r="E484" s="4"/>
      <c r="F484" s="4"/>
      <c r="G484" s="4"/>
      <c r="H484" s="4"/>
      <c r="I484" s="4"/>
      <c r="J484" s="4"/>
      <c r="K484" s="4"/>
      <c r="L484" s="4"/>
      <c r="M484" s="4"/>
      <c r="N484" s="4"/>
      <c r="O484" s="4"/>
      <c r="P484" s="4"/>
      <c r="Q484" s="4"/>
      <c r="R484" s="4"/>
      <c r="S484" s="4"/>
      <c r="T484" s="4"/>
      <c r="U484" s="4"/>
      <c r="V484" s="4"/>
    </row>
    <row r="485" spans="2:22">
      <c r="B485" s="4"/>
      <c r="C485" s="4"/>
      <c r="D485" s="4"/>
      <c r="E485" s="4"/>
      <c r="F485" s="4"/>
      <c r="G485" s="4"/>
      <c r="H485" s="4"/>
      <c r="I485" s="4"/>
      <c r="J485" s="4"/>
      <c r="K485" s="4"/>
      <c r="L485" s="4"/>
      <c r="M485" s="4"/>
      <c r="N485" s="4"/>
      <c r="O485" s="4"/>
      <c r="P485" s="4"/>
      <c r="Q485" s="4"/>
      <c r="R485" s="4"/>
      <c r="S485" s="4"/>
      <c r="T485" s="4"/>
      <c r="U485" s="4"/>
      <c r="V485" s="4"/>
    </row>
    <row r="486" spans="2:22">
      <c r="B486" s="4"/>
      <c r="C486" s="4"/>
      <c r="D486" s="4"/>
      <c r="E486" s="4"/>
      <c r="F486" s="4"/>
      <c r="G486" s="4"/>
      <c r="H486" s="4"/>
      <c r="I486" s="4"/>
      <c r="J486" s="4"/>
      <c r="K486" s="4"/>
      <c r="L486" s="4"/>
      <c r="M486" s="4"/>
      <c r="N486" s="4"/>
      <c r="O486" s="4"/>
      <c r="P486" s="4"/>
      <c r="Q486" s="4"/>
      <c r="R486" s="4"/>
      <c r="S486" s="4"/>
      <c r="T486" s="4"/>
      <c r="U486" s="4"/>
      <c r="V486" s="4"/>
    </row>
    <row r="487" spans="2:22">
      <c r="B487" s="4"/>
      <c r="C487" s="4"/>
      <c r="D487" s="4"/>
      <c r="E487" s="4"/>
      <c r="F487" s="4"/>
      <c r="G487" s="4"/>
      <c r="H487" s="4"/>
      <c r="I487" s="4"/>
      <c r="J487" s="4"/>
      <c r="K487" s="4"/>
      <c r="L487" s="4"/>
      <c r="M487" s="4"/>
      <c r="N487" s="4"/>
      <c r="O487" s="4"/>
      <c r="P487" s="4"/>
      <c r="Q487" s="4"/>
      <c r="R487" s="4"/>
      <c r="S487" s="4"/>
      <c r="T487" s="4"/>
      <c r="U487" s="4"/>
      <c r="V487" s="4"/>
    </row>
    <row r="488" spans="2:22">
      <c r="B488" s="4"/>
      <c r="C488" s="4"/>
      <c r="D488" s="4"/>
      <c r="E488" s="4"/>
      <c r="F488" s="4"/>
      <c r="G488" s="4"/>
      <c r="H488" s="4"/>
      <c r="I488" s="4"/>
      <c r="J488" s="4"/>
      <c r="K488" s="4"/>
      <c r="L488" s="4"/>
      <c r="M488" s="4"/>
      <c r="N488" s="4"/>
      <c r="O488" s="4"/>
      <c r="P488" s="4"/>
      <c r="Q488" s="4"/>
      <c r="R488" s="4"/>
      <c r="S488" s="4"/>
      <c r="T488" s="4"/>
      <c r="U488" s="4"/>
      <c r="V488" s="4"/>
    </row>
    <row r="489" spans="2:22">
      <c r="B489" s="4"/>
      <c r="C489" s="4"/>
      <c r="D489" s="4"/>
      <c r="E489" s="4"/>
      <c r="F489" s="4"/>
      <c r="G489" s="4"/>
      <c r="H489" s="4"/>
      <c r="I489" s="4"/>
      <c r="J489" s="4"/>
      <c r="K489" s="4"/>
      <c r="L489" s="4"/>
      <c r="M489" s="4"/>
      <c r="N489" s="4"/>
      <c r="O489" s="4"/>
      <c r="P489" s="4"/>
      <c r="Q489" s="4"/>
      <c r="R489" s="4"/>
      <c r="S489" s="4"/>
      <c r="T489" s="4"/>
      <c r="U489" s="4"/>
      <c r="V489" s="4"/>
    </row>
    <row r="490" spans="2:22">
      <c r="B490" s="4"/>
      <c r="C490" s="4"/>
      <c r="D490" s="4"/>
      <c r="E490" s="4"/>
      <c r="F490" s="4"/>
      <c r="G490" s="4"/>
      <c r="H490" s="4"/>
      <c r="I490" s="4"/>
      <c r="J490" s="4"/>
      <c r="K490" s="4"/>
      <c r="L490" s="4"/>
      <c r="M490" s="4"/>
      <c r="N490" s="4"/>
      <c r="O490" s="4"/>
      <c r="P490" s="4"/>
      <c r="Q490" s="4"/>
      <c r="R490" s="4"/>
      <c r="S490" s="4"/>
      <c r="T490" s="4"/>
      <c r="U490" s="4"/>
      <c r="V490" s="4"/>
    </row>
    <row r="491" spans="2:22">
      <c r="B491" s="4"/>
      <c r="C491" s="4"/>
      <c r="D491" s="4"/>
      <c r="E491" s="4"/>
      <c r="F491" s="4"/>
      <c r="G491" s="4"/>
      <c r="H491" s="4"/>
      <c r="I491" s="4"/>
      <c r="J491" s="4"/>
      <c r="K491" s="4"/>
      <c r="L491" s="4"/>
      <c r="M491" s="4"/>
      <c r="N491" s="4"/>
      <c r="O491" s="4"/>
      <c r="P491" s="4"/>
      <c r="Q491" s="4"/>
      <c r="R491" s="4"/>
      <c r="S491" s="4"/>
      <c r="T491" s="4"/>
      <c r="U491" s="4"/>
      <c r="V491" s="4"/>
    </row>
    <row r="492" spans="2:22">
      <c r="B492" s="4"/>
      <c r="C492" s="4"/>
      <c r="D492" s="4"/>
      <c r="E492" s="4"/>
      <c r="F492" s="4"/>
      <c r="G492" s="4"/>
      <c r="H492" s="4"/>
      <c r="I492" s="4"/>
      <c r="J492" s="4"/>
      <c r="K492" s="4"/>
      <c r="L492" s="4"/>
      <c r="M492" s="4"/>
      <c r="N492" s="4"/>
      <c r="O492" s="4"/>
      <c r="P492" s="4"/>
      <c r="Q492" s="4"/>
      <c r="R492" s="4"/>
      <c r="S492" s="4"/>
      <c r="T492" s="4"/>
      <c r="U492" s="4"/>
      <c r="V492" s="4"/>
    </row>
    <row r="493" spans="2:22">
      <c r="B493" s="4"/>
      <c r="C493" s="4"/>
      <c r="D493" s="4"/>
      <c r="E493" s="4"/>
      <c r="F493" s="4"/>
      <c r="G493" s="4"/>
      <c r="H493" s="4"/>
      <c r="I493" s="4"/>
      <c r="J493" s="4"/>
      <c r="K493" s="4"/>
      <c r="L493" s="4"/>
      <c r="M493" s="4"/>
      <c r="N493" s="4"/>
      <c r="O493" s="4"/>
      <c r="P493" s="4"/>
      <c r="Q493" s="4"/>
      <c r="R493" s="4"/>
      <c r="S493" s="4"/>
      <c r="T493" s="4"/>
      <c r="U493" s="4"/>
      <c r="V493" s="4"/>
    </row>
    <row r="494" spans="2:22">
      <c r="B494" s="4"/>
      <c r="C494" s="4"/>
      <c r="D494" s="4"/>
      <c r="E494" s="4"/>
      <c r="F494" s="4"/>
      <c r="G494" s="4"/>
      <c r="H494" s="4"/>
      <c r="I494" s="4"/>
      <c r="J494" s="4"/>
      <c r="K494" s="4"/>
      <c r="L494" s="4"/>
      <c r="M494" s="4"/>
      <c r="N494" s="4"/>
      <c r="O494" s="4"/>
      <c r="P494" s="4"/>
      <c r="Q494" s="4"/>
      <c r="R494" s="4"/>
      <c r="S494" s="4"/>
      <c r="T494" s="4"/>
      <c r="U494" s="4"/>
      <c r="V494" s="4"/>
    </row>
    <row r="495" spans="2:22">
      <c r="B495" s="4"/>
      <c r="C495" s="4"/>
      <c r="D495" s="4"/>
      <c r="E495" s="4"/>
      <c r="F495" s="4"/>
      <c r="G495" s="4"/>
      <c r="H495" s="4"/>
      <c r="I495" s="4"/>
      <c r="J495" s="4"/>
      <c r="K495" s="4"/>
      <c r="L495" s="4"/>
      <c r="M495" s="4"/>
      <c r="N495" s="4"/>
      <c r="O495" s="4"/>
      <c r="P495" s="4"/>
      <c r="Q495" s="4"/>
      <c r="R495" s="4"/>
      <c r="S495" s="4"/>
      <c r="T495" s="4"/>
      <c r="U495" s="4"/>
      <c r="V495" s="4"/>
    </row>
    <row r="496" spans="2:22">
      <c r="B496" s="4"/>
      <c r="C496" s="4"/>
      <c r="D496" s="4"/>
      <c r="E496" s="4"/>
      <c r="F496" s="4"/>
      <c r="G496" s="4"/>
      <c r="H496" s="4"/>
      <c r="I496" s="4"/>
      <c r="J496" s="4"/>
      <c r="K496" s="4"/>
      <c r="L496" s="4"/>
      <c r="M496" s="4"/>
      <c r="N496" s="4"/>
      <c r="O496" s="4"/>
      <c r="P496" s="4"/>
      <c r="Q496" s="4"/>
      <c r="R496" s="4"/>
      <c r="S496" s="4"/>
      <c r="T496" s="4"/>
      <c r="U496" s="4"/>
      <c r="V496" s="4"/>
    </row>
    <row r="497" spans="2:22">
      <c r="B497" s="4"/>
      <c r="C497" s="4"/>
      <c r="D497" s="4"/>
      <c r="E497" s="4"/>
      <c r="F497" s="4"/>
      <c r="G497" s="4"/>
      <c r="H497" s="4"/>
      <c r="I497" s="4"/>
      <c r="J497" s="4"/>
      <c r="K497" s="4"/>
      <c r="L497" s="4"/>
      <c r="M497" s="4"/>
      <c r="N497" s="4"/>
      <c r="O497" s="4"/>
      <c r="P497" s="4"/>
      <c r="Q497" s="4"/>
      <c r="R497" s="4"/>
      <c r="S497" s="4"/>
      <c r="T497" s="4"/>
      <c r="U497" s="4"/>
      <c r="V497" s="4"/>
    </row>
    <row r="498" spans="2:22">
      <c r="B498" s="4"/>
      <c r="C498" s="4"/>
      <c r="D498" s="4"/>
      <c r="E498" s="4"/>
      <c r="F498" s="4"/>
      <c r="G498" s="4"/>
      <c r="H498" s="4"/>
      <c r="I498" s="4"/>
      <c r="J498" s="4"/>
      <c r="K498" s="4"/>
      <c r="L498" s="4"/>
      <c r="M498" s="4"/>
      <c r="N498" s="4"/>
      <c r="O498" s="4"/>
      <c r="P498" s="4"/>
      <c r="Q498" s="4"/>
      <c r="R498" s="4"/>
      <c r="S498" s="4"/>
      <c r="T498" s="4"/>
      <c r="U498" s="4"/>
      <c r="V498" s="4"/>
    </row>
    <row r="499" spans="2:22">
      <c r="B499" s="4"/>
      <c r="C499" s="4"/>
      <c r="D499" s="4"/>
      <c r="E499" s="4"/>
      <c r="F499" s="4"/>
      <c r="G499" s="4"/>
      <c r="H499" s="4"/>
      <c r="I499" s="4"/>
      <c r="J499" s="4"/>
      <c r="K499" s="4"/>
      <c r="L499" s="4"/>
      <c r="M499" s="4"/>
      <c r="N499" s="4"/>
      <c r="O499" s="4"/>
      <c r="P499" s="4"/>
      <c r="Q499" s="4"/>
      <c r="R499" s="4"/>
      <c r="S499" s="4"/>
      <c r="T499" s="4"/>
      <c r="U499" s="4"/>
      <c r="V499" s="4"/>
    </row>
    <row r="500" spans="2:22">
      <c r="B500" s="4"/>
      <c r="C500" s="4"/>
      <c r="D500" s="4"/>
      <c r="E500" s="4"/>
      <c r="F500" s="4"/>
      <c r="G500" s="4"/>
      <c r="H500" s="4"/>
      <c r="I500" s="4"/>
      <c r="J500" s="4"/>
      <c r="K500" s="4"/>
      <c r="L500" s="4"/>
      <c r="M500" s="4"/>
      <c r="N500" s="4"/>
      <c r="O500" s="4"/>
      <c r="P500" s="4"/>
      <c r="Q500" s="4"/>
      <c r="R500" s="4"/>
      <c r="S500" s="4"/>
      <c r="T500" s="4"/>
      <c r="U500" s="4"/>
      <c r="V500" s="4"/>
    </row>
    <row r="501" spans="2:22">
      <c r="B501" s="4"/>
      <c r="C501" s="4"/>
      <c r="D501" s="4"/>
      <c r="E501" s="4"/>
      <c r="F501" s="4"/>
      <c r="G501" s="4"/>
      <c r="H501" s="4"/>
      <c r="I501" s="4"/>
      <c r="J501" s="4"/>
      <c r="K501" s="4"/>
      <c r="L501" s="4"/>
      <c r="M501" s="4"/>
      <c r="N501" s="4"/>
      <c r="O501" s="4"/>
      <c r="P501" s="4"/>
      <c r="Q501" s="4"/>
      <c r="R501" s="4"/>
      <c r="S501" s="4"/>
      <c r="T501" s="4"/>
      <c r="U501" s="4"/>
      <c r="V501" s="4"/>
    </row>
    <row r="502" spans="2:22">
      <c r="B502" s="4"/>
      <c r="C502" s="4"/>
      <c r="D502" s="4"/>
      <c r="E502" s="4"/>
      <c r="F502" s="4"/>
      <c r="G502" s="4"/>
      <c r="H502" s="4"/>
      <c r="I502" s="4"/>
      <c r="J502" s="4"/>
      <c r="K502" s="4"/>
      <c r="L502" s="4"/>
      <c r="M502" s="4"/>
      <c r="N502" s="4"/>
      <c r="O502" s="4"/>
      <c r="P502" s="4"/>
      <c r="Q502" s="4"/>
      <c r="R502" s="4"/>
      <c r="S502" s="4"/>
      <c r="T502" s="4"/>
      <c r="U502" s="4"/>
      <c r="V502" s="4"/>
    </row>
    <row r="503" spans="2:22">
      <c r="B503" s="4"/>
      <c r="C503" s="4"/>
      <c r="D503" s="4"/>
      <c r="E503" s="4"/>
      <c r="F503" s="4"/>
      <c r="G503" s="4"/>
      <c r="H503" s="4"/>
      <c r="I503" s="4"/>
      <c r="J503" s="4"/>
      <c r="K503" s="4"/>
      <c r="L503" s="4"/>
      <c r="M503" s="4"/>
      <c r="N503" s="4"/>
      <c r="O503" s="4"/>
      <c r="P503" s="4"/>
      <c r="Q503" s="4"/>
      <c r="R503" s="4"/>
      <c r="S503" s="4"/>
      <c r="T503" s="4"/>
      <c r="U503" s="4"/>
      <c r="V503" s="4"/>
    </row>
    <row r="504" spans="2:22">
      <c r="B504" s="4"/>
      <c r="C504" s="4"/>
      <c r="D504" s="4"/>
      <c r="E504" s="4"/>
      <c r="F504" s="4"/>
      <c r="G504" s="4"/>
      <c r="H504" s="4"/>
      <c r="I504" s="4"/>
      <c r="J504" s="4"/>
      <c r="K504" s="4"/>
      <c r="L504" s="4"/>
      <c r="M504" s="4"/>
      <c r="N504" s="4"/>
      <c r="O504" s="4"/>
      <c r="P504" s="4"/>
      <c r="Q504" s="4"/>
      <c r="R504" s="4"/>
      <c r="S504" s="4"/>
      <c r="T504" s="4"/>
      <c r="U504" s="4"/>
      <c r="V504" s="4"/>
    </row>
    <row r="505" spans="2:22">
      <c r="B505" s="4"/>
      <c r="C505" s="4"/>
      <c r="D505" s="4"/>
      <c r="E505" s="4"/>
      <c r="F505" s="4"/>
      <c r="G505" s="4"/>
      <c r="H505" s="4"/>
      <c r="I505" s="4"/>
      <c r="J505" s="4"/>
      <c r="K505" s="4"/>
      <c r="L505" s="4"/>
      <c r="M505" s="4"/>
      <c r="N505" s="4"/>
      <c r="O505" s="4"/>
      <c r="P505" s="4"/>
      <c r="Q505" s="4"/>
      <c r="R505" s="4"/>
      <c r="S505" s="4"/>
      <c r="T505" s="4"/>
      <c r="U505" s="4"/>
      <c r="V505" s="4"/>
    </row>
    <row r="506" spans="2:22">
      <c r="B506" s="4"/>
      <c r="C506" s="4"/>
      <c r="D506" s="4"/>
      <c r="E506" s="4"/>
      <c r="F506" s="4"/>
      <c r="G506" s="4"/>
      <c r="H506" s="4"/>
      <c r="I506" s="4"/>
      <c r="J506" s="4"/>
      <c r="K506" s="4"/>
      <c r="L506" s="4"/>
      <c r="M506" s="4"/>
      <c r="N506" s="4"/>
      <c r="O506" s="4"/>
      <c r="P506" s="4"/>
      <c r="Q506" s="4"/>
      <c r="R506" s="4"/>
      <c r="S506" s="4"/>
      <c r="T506" s="4"/>
      <c r="U506" s="4"/>
      <c r="V506" s="4"/>
    </row>
    <row r="507" spans="2:22">
      <c r="B507" s="4"/>
      <c r="C507" s="4"/>
      <c r="D507" s="4"/>
      <c r="E507" s="4"/>
      <c r="F507" s="4"/>
      <c r="G507" s="4"/>
      <c r="H507" s="4"/>
      <c r="I507" s="4"/>
      <c r="J507" s="4"/>
      <c r="K507" s="4"/>
      <c r="L507" s="4"/>
      <c r="M507" s="4"/>
      <c r="N507" s="4"/>
      <c r="O507" s="4"/>
      <c r="P507" s="4"/>
      <c r="Q507" s="4"/>
      <c r="R507" s="4"/>
      <c r="S507" s="4"/>
      <c r="T507" s="4"/>
      <c r="U507" s="4"/>
      <c r="V507" s="4"/>
    </row>
    <row r="508" spans="2:22">
      <c r="B508" s="4"/>
      <c r="C508" s="4"/>
      <c r="D508" s="4"/>
      <c r="E508" s="4"/>
      <c r="F508" s="4"/>
      <c r="G508" s="4"/>
      <c r="H508" s="4"/>
      <c r="I508" s="4"/>
      <c r="J508" s="4"/>
      <c r="K508" s="4"/>
      <c r="L508" s="4"/>
      <c r="M508" s="4"/>
      <c r="N508" s="4"/>
      <c r="O508" s="4"/>
      <c r="P508" s="4"/>
      <c r="Q508" s="4"/>
      <c r="R508" s="4"/>
      <c r="S508" s="4"/>
      <c r="T508" s="4"/>
      <c r="U508" s="4"/>
      <c r="V508" s="4"/>
    </row>
    <row r="509" spans="2:22">
      <c r="B509" s="4"/>
      <c r="C509" s="4"/>
      <c r="D509" s="4"/>
      <c r="E509" s="4"/>
      <c r="F509" s="4"/>
      <c r="G509" s="4"/>
      <c r="H509" s="4"/>
      <c r="I509" s="4"/>
      <c r="J509" s="4"/>
      <c r="K509" s="4"/>
      <c r="L509" s="4"/>
      <c r="M509" s="4"/>
      <c r="N509" s="4"/>
      <c r="O509" s="4"/>
      <c r="P509" s="4"/>
      <c r="Q509" s="4"/>
      <c r="R509" s="4"/>
      <c r="S509" s="4"/>
      <c r="T509" s="4"/>
      <c r="U509" s="4"/>
      <c r="V509" s="4"/>
    </row>
    <row r="510" spans="2:22">
      <c r="B510" s="4"/>
      <c r="C510" s="4"/>
      <c r="D510" s="4"/>
      <c r="E510" s="4"/>
      <c r="F510" s="4"/>
      <c r="G510" s="4"/>
      <c r="H510" s="4"/>
      <c r="I510" s="4"/>
      <c r="J510" s="4"/>
      <c r="K510" s="4"/>
      <c r="L510" s="4"/>
      <c r="M510" s="4"/>
      <c r="N510" s="4"/>
      <c r="O510" s="4"/>
      <c r="P510" s="4"/>
      <c r="Q510" s="4"/>
      <c r="R510" s="4"/>
      <c r="S510" s="4"/>
      <c r="T510" s="4"/>
      <c r="U510" s="4"/>
      <c r="V510" s="4"/>
    </row>
    <row r="511" spans="2:22">
      <c r="B511" s="4"/>
      <c r="C511" s="4"/>
      <c r="D511" s="4"/>
      <c r="E511" s="4"/>
      <c r="F511" s="4"/>
      <c r="G511" s="4"/>
      <c r="H511" s="4"/>
      <c r="I511" s="4"/>
      <c r="J511" s="4"/>
      <c r="K511" s="4"/>
      <c r="L511" s="4"/>
      <c r="M511" s="4"/>
      <c r="N511" s="4"/>
      <c r="O511" s="4"/>
      <c r="P511" s="4"/>
      <c r="Q511" s="4"/>
      <c r="R511" s="4"/>
      <c r="S511" s="4"/>
      <c r="T511" s="4"/>
      <c r="U511" s="4"/>
      <c r="V511" s="4"/>
    </row>
    <row r="512" spans="2:22">
      <c r="B512" s="4"/>
      <c r="C512" s="4"/>
      <c r="D512" s="4"/>
      <c r="E512" s="4"/>
      <c r="F512" s="4"/>
      <c r="G512" s="4"/>
      <c r="H512" s="4"/>
      <c r="I512" s="4"/>
      <c r="J512" s="4"/>
      <c r="K512" s="4"/>
      <c r="L512" s="4"/>
      <c r="M512" s="4"/>
      <c r="N512" s="4"/>
      <c r="O512" s="4"/>
      <c r="P512" s="4"/>
      <c r="Q512" s="4"/>
      <c r="R512" s="4"/>
      <c r="S512" s="4"/>
      <c r="T512" s="4"/>
      <c r="U512" s="4"/>
      <c r="V512" s="4"/>
    </row>
    <row r="513" spans="2:22">
      <c r="B513" s="4"/>
      <c r="C513" s="4"/>
      <c r="D513" s="4"/>
      <c r="E513" s="4"/>
      <c r="F513" s="4"/>
      <c r="G513" s="4"/>
      <c r="H513" s="4"/>
      <c r="I513" s="4"/>
      <c r="J513" s="4"/>
      <c r="K513" s="4"/>
      <c r="L513" s="4"/>
      <c r="M513" s="4"/>
      <c r="N513" s="4"/>
      <c r="O513" s="4"/>
      <c r="P513" s="4"/>
      <c r="Q513" s="4"/>
      <c r="R513" s="4"/>
      <c r="S513" s="4"/>
      <c r="T513" s="4"/>
      <c r="U513" s="4"/>
      <c r="V513" s="4"/>
    </row>
    <row r="514" spans="2:22">
      <c r="B514" s="4"/>
      <c r="C514" s="4"/>
      <c r="D514" s="4"/>
      <c r="E514" s="4"/>
      <c r="F514" s="4"/>
      <c r="G514" s="4"/>
      <c r="H514" s="4"/>
      <c r="I514" s="4"/>
      <c r="J514" s="4"/>
      <c r="K514" s="4"/>
      <c r="L514" s="4"/>
      <c r="M514" s="4"/>
      <c r="N514" s="4"/>
      <c r="O514" s="4"/>
      <c r="P514" s="4"/>
      <c r="Q514" s="4"/>
      <c r="R514" s="4"/>
      <c r="S514" s="4"/>
      <c r="T514" s="4"/>
      <c r="U514" s="4"/>
      <c r="V514" s="4"/>
    </row>
    <row r="515" spans="2:22">
      <c r="B515" s="4"/>
      <c r="C515" s="4"/>
      <c r="D515" s="4"/>
      <c r="E515" s="4"/>
      <c r="F515" s="4"/>
      <c r="G515" s="4"/>
      <c r="H515" s="4"/>
      <c r="I515" s="4"/>
      <c r="J515" s="4"/>
      <c r="K515" s="4"/>
      <c r="L515" s="4"/>
      <c r="M515" s="4"/>
      <c r="N515" s="4"/>
      <c r="O515" s="4"/>
      <c r="P515" s="4"/>
      <c r="Q515" s="4"/>
      <c r="R515" s="4"/>
      <c r="S515" s="4"/>
      <c r="T515" s="4"/>
      <c r="U515" s="4"/>
      <c r="V515" s="4"/>
    </row>
    <row r="516" spans="2:22">
      <c r="B516" s="4"/>
      <c r="C516" s="4"/>
      <c r="D516" s="4"/>
      <c r="E516" s="4"/>
      <c r="F516" s="4"/>
      <c r="G516" s="4"/>
      <c r="H516" s="4"/>
      <c r="I516" s="4"/>
      <c r="J516" s="4"/>
      <c r="K516" s="4"/>
      <c r="L516" s="4"/>
      <c r="M516" s="4"/>
      <c r="N516" s="4"/>
      <c r="O516" s="4"/>
      <c r="P516" s="4"/>
      <c r="Q516" s="4"/>
      <c r="R516" s="4"/>
      <c r="S516" s="4"/>
      <c r="T516" s="4"/>
      <c r="U516" s="4"/>
      <c r="V516" s="4"/>
    </row>
    <row r="517" spans="2:22">
      <c r="B517" s="4"/>
      <c r="C517" s="4"/>
      <c r="D517" s="4"/>
      <c r="E517" s="4"/>
      <c r="F517" s="4"/>
      <c r="G517" s="4"/>
      <c r="H517" s="4"/>
      <c r="I517" s="4"/>
      <c r="J517" s="4"/>
      <c r="K517" s="4"/>
      <c r="L517" s="4"/>
      <c r="M517" s="4"/>
      <c r="N517" s="4"/>
      <c r="O517" s="4"/>
      <c r="P517" s="4"/>
      <c r="Q517" s="4"/>
      <c r="R517" s="4"/>
      <c r="S517" s="4"/>
      <c r="T517" s="4"/>
      <c r="U517" s="4"/>
      <c r="V517" s="4"/>
    </row>
    <row r="518" spans="2:22">
      <c r="B518" s="4"/>
      <c r="C518" s="4"/>
      <c r="D518" s="4"/>
      <c r="E518" s="4"/>
      <c r="F518" s="4"/>
      <c r="G518" s="4"/>
      <c r="H518" s="4"/>
      <c r="I518" s="4"/>
      <c r="J518" s="4"/>
      <c r="K518" s="4"/>
      <c r="L518" s="4"/>
      <c r="M518" s="4"/>
      <c r="N518" s="4"/>
      <c r="O518" s="4"/>
      <c r="P518" s="4"/>
      <c r="Q518" s="4"/>
      <c r="R518" s="4"/>
      <c r="S518" s="4"/>
      <c r="T518" s="4"/>
      <c r="U518" s="4"/>
      <c r="V518" s="4"/>
    </row>
    <row r="519" spans="2:22">
      <c r="B519" s="4"/>
      <c r="C519" s="4"/>
      <c r="D519" s="4"/>
      <c r="E519" s="4"/>
      <c r="F519" s="4"/>
      <c r="G519" s="4"/>
      <c r="H519" s="4"/>
      <c r="I519" s="4"/>
      <c r="J519" s="4"/>
      <c r="K519" s="4"/>
      <c r="L519" s="4"/>
      <c r="M519" s="4"/>
      <c r="N519" s="4"/>
      <c r="O519" s="4"/>
      <c r="P519" s="4"/>
      <c r="Q519" s="4"/>
      <c r="R519" s="4"/>
      <c r="S519" s="4"/>
      <c r="T519" s="4"/>
      <c r="U519" s="4"/>
      <c r="V519" s="4"/>
    </row>
    <row r="520" spans="2:22">
      <c r="B520" s="4"/>
      <c r="C520" s="4"/>
      <c r="D520" s="4"/>
      <c r="E520" s="4"/>
      <c r="F520" s="4"/>
      <c r="G520" s="4"/>
      <c r="H520" s="4"/>
      <c r="I520" s="4"/>
      <c r="J520" s="4"/>
      <c r="K520" s="4"/>
      <c r="L520" s="4"/>
      <c r="M520" s="4"/>
      <c r="N520" s="4"/>
      <c r="O520" s="4"/>
      <c r="P520" s="4"/>
      <c r="Q520" s="4"/>
      <c r="R520" s="4"/>
      <c r="S520" s="4"/>
      <c r="T520" s="4"/>
      <c r="U520" s="4"/>
      <c r="V520" s="4"/>
    </row>
    <row r="521" spans="2:22">
      <c r="B521" s="4"/>
      <c r="C521" s="4"/>
      <c r="D521" s="4"/>
      <c r="E521" s="4"/>
      <c r="F521" s="4"/>
      <c r="G521" s="4"/>
      <c r="H521" s="4"/>
      <c r="I521" s="4"/>
      <c r="J521" s="4"/>
      <c r="K521" s="4"/>
      <c r="L521" s="4"/>
      <c r="M521" s="4"/>
      <c r="N521" s="4"/>
      <c r="O521" s="4"/>
      <c r="P521" s="4"/>
      <c r="Q521" s="4"/>
      <c r="R521" s="4"/>
      <c r="S521" s="4"/>
      <c r="T521" s="4"/>
      <c r="U521" s="4"/>
      <c r="V521" s="4"/>
    </row>
    <row r="522" spans="2:22">
      <c r="B522" s="4"/>
      <c r="C522" s="4"/>
      <c r="D522" s="4"/>
      <c r="E522" s="4"/>
      <c r="F522" s="4"/>
      <c r="G522" s="4"/>
      <c r="H522" s="4"/>
      <c r="I522" s="4"/>
      <c r="J522" s="4"/>
      <c r="K522" s="4"/>
      <c r="L522" s="4"/>
      <c r="M522" s="4"/>
      <c r="N522" s="4"/>
      <c r="O522" s="4"/>
      <c r="P522" s="4"/>
      <c r="Q522" s="4"/>
      <c r="R522" s="4"/>
      <c r="S522" s="4"/>
      <c r="T522" s="4"/>
      <c r="U522" s="4"/>
      <c r="V522" s="4"/>
    </row>
    <row r="523" spans="2:22">
      <c r="B523" s="4"/>
      <c r="C523" s="4"/>
      <c r="D523" s="4"/>
      <c r="E523" s="4"/>
      <c r="F523" s="4"/>
      <c r="G523" s="4"/>
      <c r="H523" s="4"/>
      <c r="I523" s="4"/>
      <c r="J523" s="4"/>
      <c r="K523" s="4"/>
      <c r="L523" s="4"/>
      <c r="M523" s="4"/>
      <c r="N523" s="4"/>
      <c r="O523" s="4"/>
      <c r="P523" s="4"/>
      <c r="Q523" s="4"/>
      <c r="R523" s="4"/>
      <c r="S523" s="4"/>
      <c r="T523" s="4"/>
      <c r="U523" s="4"/>
      <c r="V523" s="4"/>
    </row>
    <row r="524" spans="2:22">
      <c r="B524" s="4"/>
      <c r="C524" s="4"/>
      <c r="D524" s="4"/>
      <c r="E524" s="4"/>
      <c r="F524" s="4"/>
      <c r="G524" s="4"/>
      <c r="H524" s="4"/>
      <c r="I524" s="4"/>
      <c r="J524" s="4"/>
      <c r="K524" s="4"/>
      <c r="L524" s="4"/>
      <c r="M524" s="4"/>
      <c r="N524" s="4"/>
      <c r="O524" s="4"/>
      <c r="P524" s="4"/>
      <c r="Q524" s="4"/>
      <c r="R524" s="4"/>
      <c r="S524" s="4"/>
      <c r="T524" s="4"/>
      <c r="U524" s="4"/>
      <c r="V524" s="4"/>
    </row>
    <row r="525" spans="2:22">
      <c r="B525" s="4"/>
      <c r="C525" s="4"/>
      <c r="D525" s="4"/>
      <c r="E525" s="4"/>
      <c r="F525" s="4"/>
      <c r="G525" s="4"/>
      <c r="H525" s="4"/>
      <c r="I525" s="4"/>
      <c r="J525" s="4"/>
      <c r="K525" s="4"/>
      <c r="L525" s="4"/>
      <c r="M525" s="4"/>
      <c r="N525" s="4"/>
      <c r="O525" s="4"/>
      <c r="P525" s="4"/>
      <c r="Q525" s="4"/>
      <c r="R525" s="4"/>
      <c r="S525" s="4"/>
      <c r="T525" s="4"/>
      <c r="U525" s="4"/>
      <c r="V525" s="4"/>
    </row>
    <row r="526" spans="2:22">
      <c r="B526" s="4"/>
      <c r="C526" s="4"/>
      <c r="D526" s="4"/>
      <c r="E526" s="4"/>
      <c r="F526" s="4"/>
      <c r="G526" s="4"/>
      <c r="H526" s="4"/>
      <c r="I526" s="4"/>
      <c r="J526" s="4"/>
      <c r="K526" s="4"/>
      <c r="L526" s="4"/>
      <c r="M526" s="4"/>
      <c r="N526" s="4"/>
      <c r="O526" s="4"/>
      <c r="P526" s="4"/>
      <c r="Q526" s="4"/>
      <c r="R526" s="4"/>
      <c r="S526" s="4"/>
      <c r="T526" s="4"/>
      <c r="U526" s="4"/>
      <c r="V526" s="4"/>
    </row>
    <row r="527" spans="2:22">
      <c r="B527" s="4"/>
      <c r="C527" s="4"/>
      <c r="D527" s="4"/>
      <c r="E527" s="4"/>
      <c r="F527" s="4"/>
      <c r="G527" s="4"/>
      <c r="H527" s="4"/>
      <c r="I527" s="4"/>
      <c r="J527" s="4"/>
      <c r="K527" s="4"/>
      <c r="L527" s="4"/>
      <c r="M527" s="4"/>
      <c r="N527" s="4"/>
      <c r="O527" s="4"/>
      <c r="P527" s="4"/>
      <c r="Q527" s="4"/>
      <c r="R527" s="4"/>
      <c r="S527" s="4"/>
      <c r="T527" s="4"/>
      <c r="U527" s="4"/>
      <c r="V527" s="4"/>
    </row>
    <row r="528" spans="2:22">
      <c r="B528" s="4"/>
      <c r="C528" s="4"/>
      <c r="D528" s="4"/>
      <c r="E528" s="4"/>
      <c r="F528" s="4"/>
      <c r="G528" s="4"/>
      <c r="H528" s="4"/>
      <c r="I528" s="4"/>
      <c r="J528" s="4"/>
      <c r="K528" s="4"/>
      <c r="L528" s="4"/>
      <c r="M528" s="4"/>
      <c r="N528" s="4"/>
      <c r="O528" s="4"/>
      <c r="P528" s="4"/>
      <c r="Q528" s="4"/>
      <c r="R528" s="4"/>
      <c r="S528" s="4"/>
      <c r="T528" s="4"/>
      <c r="U528" s="4"/>
      <c r="V528" s="4"/>
    </row>
    <row r="529" spans="2:22">
      <c r="B529" s="4"/>
      <c r="C529" s="4"/>
      <c r="D529" s="4"/>
      <c r="E529" s="4"/>
      <c r="F529" s="4"/>
      <c r="G529" s="4"/>
      <c r="H529" s="4"/>
      <c r="I529" s="4"/>
      <c r="J529" s="4"/>
      <c r="K529" s="4"/>
      <c r="L529" s="4"/>
      <c r="M529" s="4"/>
      <c r="N529" s="4"/>
      <c r="O529" s="4"/>
      <c r="P529" s="4"/>
      <c r="Q529" s="4"/>
      <c r="R529" s="4"/>
      <c r="S529" s="4"/>
      <c r="T529" s="4"/>
      <c r="U529" s="4"/>
      <c r="V529" s="4"/>
    </row>
    <row r="530" spans="2:22">
      <c r="B530" s="4"/>
      <c r="C530" s="4"/>
      <c r="D530" s="4"/>
      <c r="E530" s="4"/>
      <c r="F530" s="4"/>
      <c r="G530" s="4"/>
      <c r="H530" s="4"/>
      <c r="I530" s="4"/>
      <c r="J530" s="4"/>
      <c r="K530" s="4"/>
      <c r="L530" s="4"/>
      <c r="M530" s="4"/>
      <c r="N530" s="4"/>
      <c r="O530" s="4"/>
      <c r="P530" s="4"/>
      <c r="Q530" s="4"/>
      <c r="R530" s="4"/>
      <c r="S530" s="4"/>
      <c r="T530" s="4"/>
      <c r="U530" s="4"/>
      <c r="V530" s="4"/>
    </row>
    <row r="531" spans="2:22">
      <c r="B531" s="4"/>
      <c r="C531" s="4"/>
      <c r="D531" s="4"/>
      <c r="E531" s="4"/>
      <c r="F531" s="4"/>
      <c r="G531" s="4"/>
      <c r="H531" s="4"/>
      <c r="I531" s="4"/>
      <c r="J531" s="4"/>
      <c r="K531" s="4"/>
      <c r="L531" s="4"/>
      <c r="M531" s="4"/>
      <c r="N531" s="4"/>
      <c r="O531" s="4"/>
      <c r="P531" s="4"/>
      <c r="Q531" s="4"/>
      <c r="R531" s="4"/>
      <c r="S531" s="4"/>
      <c r="T531" s="4"/>
      <c r="U531" s="4"/>
      <c r="V531" s="4"/>
    </row>
    <row r="532" spans="2:22">
      <c r="B532" s="4"/>
      <c r="C532" s="4"/>
      <c r="D532" s="4"/>
      <c r="E532" s="4"/>
      <c r="F532" s="4"/>
      <c r="G532" s="4"/>
      <c r="H532" s="4"/>
      <c r="I532" s="4"/>
      <c r="J532" s="4"/>
      <c r="K532" s="4"/>
      <c r="L532" s="4"/>
      <c r="M532" s="4"/>
      <c r="N532" s="4"/>
      <c r="O532" s="4"/>
      <c r="P532" s="4"/>
      <c r="Q532" s="4"/>
      <c r="R532" s="4"/>
      <c r="S532" s="4"/>
      <c r="T532" s="4"/>
      <c r="U532" s="4"/>
      <c r="V532" s="4"/>
    </row>
    <row r="533" spans="2:22">
      <c r="B533" s="4"/>
      <c r="C533" s="4"/>
      <c r="D533" s="4"/>
      <c r="E533" s="4"/>
      <c r="F533" s="4"/>
      <c r="G533" s="4"/>
      <c r="H533" s="4"/>
      <c r="I533" s="4"/>
      <c r="J533" s="4"/>
      <c r="K533" s="4"/>
      <c r="L533" s="4"/>
      <c r="M533" s="4"/>
      <c r="N533" s="4"/>
      <c r="O533" s="4"/>
      <c r="P533" s="4"/>
      <c r="Q533" s="4"/>
      <c r="R533" s="4"/>
      <c r="S533" s="4"/>
      <c r="T533" s="4"/>
      <c r="U533" s="4"/>
      <c r="V533" s="4"/>
    </row>
    <row r="534" spans="2:22">
      <c r="B534" s="4"/>
      <c r="C534" s="4"/>
      <c r="D534" s="4"/>
      <c r="E534" s="4"/>
      <c r="F534" s="4"/>
      <c r="G534" s="4"/>
      <c r="H534" s="4"/>
      <c r="I534" s="4"/>
      <c r="J534" s="4"/>
      <c r="K534" s="4"/>
      <c r="L534" s="4"/>
      <c r="M534" s="4"/>
      <c r="N534" s="4"/>
      <c r="O534" s="4"/>
      <c r="P534" s="4"/>
      <c r="Q534" s="4"/>
      <c r="R534" s="4"/>
      <c r="S534" s="4"/>
      <c r="T534" s="4"/>
      <c r="U534" s="4"/>
      <c r="V534" s="4"/>
    </row>
    <row r="535" spans="2:22">
      <c r="B535" s="4"/>
      <c r="C535" s="4"/>
      <c r="D535" s="4"/>
      <c r="E535" s="4"/>
      <c r="F535" s="4"/>
      <c r="G535" s="4"/>
      <c r="H535" s="4"/>
      <c r="I535" s="4"/>
      <c r="J535" s="4"/>
      <c r="K535" s="4"/>
      <c r="L535" s="4"/>
      <c r="M535" s="4"/>
      <c r="N535" s="4"/>
      <c r="O535" s="4"/>
      <c r="P535" s="4"/>
      <c r="Q535" s="4"/>
      <c r="R535" s="4"/>
      <c r="S535" s="4"/>
      <c r="T535" s="4"/>
      <c r="U535" s="4"/>
      <c r="V535" s="4"/>
    </row>
    <row r="536" spans="2:22">
      <c r="B536" s="4"/>
      <c r="C536" s="4"/>
      <c r="D536" s="4"/>
      <c r="E536" s="4"/>
      <c r="F536" s="4"/>
      <c r="G536" s="4"/>
      <c r="H536" s="4"/>
      <c r="I536" s="4"/>
      <c r="J536" s="4"/>
      <c r="K536" s="4"/>
      <c r="L536" s="4"/>
      <c r="M536" s="4"/>
      <c r="N536" s="4"/>
      <c r="O536" s="4"/>
      <c r="P536" s="4"/>
      <c r="Q536" s="4"/>
      <c r="R536" s="4"/>
      <c r="S536" s="4"/>
      <c r="T536" s="4"/>
      <c r="U536" s="4"/>
      <c r="V536" s="4"/>
    </row>
    <row r="537" spans="2:22">
      <c r="B537" s="4"/>
      <c r="C537" s="4"/>
      <c r="D537" s="4"/>
      <c r="E537" s="4"/>
      <c r="F537" s="4"/>
      <c r="G537" s="4"/>
      <c r="H537" s="4"/>
      <c r="I537" s="4"/>
      <c r="J537" s="4"/>
      <c r="K537" s="4"/>
      <c r="L537" s="4"/>
      <c r="M537" s="4"/>
      <c r="N537" s="4"/>
      <c r="O537" s="4"/>
      <c r="P537" s="4"/>
      <c r="Q537" s="4"/>
      <c r="R537" s="4"/>
      <c r="S537" s="4"/>
      <c r="T537" s="4"/>
      <c r="U537" s="4"/>
      <c r="V537" s="4"/>
    </row>
    <row r="538" spans="2:22">
      <c r="B538" s="4"/>
      <c r="C538" s="4"/>
      <c r="D538" s="4"/>
      <c r="E538" s="4"/>
      <c r="F538" s="4"/>
      <c r="G538" s="4"/>
      <c r="H538" s="4"/>
      <c r="I538" s="4"/>
      <c r="J538" s="4"/>
      <c r="K538" s="4"/>
      <c r="L538" s="4"/>
      <c r="M538" s="4"/>
      <c r="N538" s="4"/>
      <c r="O538" s="4"/>
      <c r="P538" s="4"/>
      <c r="Q538" s="4"/>
      <c r="R538" s="4"/>
      <c r="S538" s="4"/>
      <c r="T538" s="4"/>
      <c r="U538" s="4"/>
      <c r="V538" s="4"/>
    </row>
    <row r="539" spans="2:22">
      <c r="B539" s="4"/>
      <c r="C539" s="4"/>
      <c r="D539" s="4"/>
      <c r="E539" s="4"/>
      <c r="F539" s="4"/>
      <c r="G539" s="4"/>
      <c r="H539" s="4"/>
      <c r="I539" s="4"/>
      <c r="J539" s="4"/>
      <c r="K539" s="4"/>
      <c r="L539" s="4"/>
      <c r="M539" s="4"/>
      <c r="N539" s="4"/>
      <c r="O539" s="4"/>
      <c r="P539" s="4"/>
      <c r="Q539" s="4"/>
      <c r="R539" s="4"/>
      <c r="S539" s="4"/>
      <c r="T539" s="4"/>
      <c r="U539" s="4"/>
      <c r="V539" s="4"/>
    </row>
    <row r="540" spans="2:22">
      <c r="B540" s="4"/>
      <c r="C540" s="4"/>
      <c r="D540" s="4"/>
      <c r="E540" s="4"/>
      <c r="F540" s="4"/>
      <c r="G540" s="4"/>
      <c r="H540" s="4"/>
      <c r="I540" s="4"/>
      <c r="J540" s="4"/>
      <c r="K540" s="4"/>
      <c r="L540" s="4"/>
      <c r="M540" s="4"/>
      <c r="N540" s="4"/>
      <c r="O540" s="4"/>
      <c r="P540" s="4"/>
      <c r="Q540" s="4"/>
      <c r="R540" s="4"/>
      <c r="S540" s="4"/>
      <c r="T540" s="4"/>
      <c r="U540" s="4"/>
      <c r="V540" s="4"/>
    </row>
    <row r="541" spans="2:22">
      <c r="B541" s="4"/>
      <c r="C541" s="4"/>
      <c r="D541" s="4"/>
      <c r="E541" s="4"/>
      <c r="F541" s="4"/>
      <c r="G541" s="4"/>
      <c r="H541" s="4"/>
      <c r="I541" s="4"/>
      <c r="J541" s="4"/>
      <c r="K541" s="4"/>
      <c r="L541" s="4"/>
      <c r="M541" s="4"/>
      <c r="N541" s="4"/>
      <c r="O541" s="4"/>
      <c r="P541" s="4"/>
      <c r="Q541" s="4"/>
      <c r="R541" s="4"/>
      <c r="S541" s="4"/>
      <c r="T541" s="4"/>
      <c r="U541" s="4"/>
      <c r="V541" s="4"/>
    </row>
    <row r="542" spans="2:22">
      <c r="B542" s="4"/>
      <c r="C542" s="4"/>
      <c r="D542" s="4"/>
      <c r="E542" s="4"/>
      <c r="F542" s="4"/>
      <c r="G542" s="4"/>
      <c r="H542" s="4"/>
      <c r="I542" s="4"/>
      <c r="J542" s="4"/>
      <c r="K542" s="4"/>
      <c r="L542" s="4"/>
      <c r="M542" s="4"/>
      <c r="N542" s="4"/>
      <c r="O542" s="4"/>
      <c r="P542" s="4"/>
      <c r="Q542" s="4"/>
      <c r="R542" s="4"/>
      <c r="S542" s="4"/>
      <c r="T542" s="4"/>
      <c r="U542" s="4"/>
      <c r="V542" s="4"/>
    </row>
    <row r="543" spans="2:22">
      <c r="B543" s="4"/>
      <c r="C543" s="4"/>
      <c r="D543" s="4"/>
      <c r="E543" s="4"/>
      <c r="F543" s="4"/>
      <c r="G543" s="4"/>
      <c r="H543" s="4"/>
      <c r="I543" s="4"/>
      <c r="J543" s="4"/>
      <c r="K543" s="4"/>
      <c r="L543" s="4"/>
      <c r="M543" s="4"/>
      <c r="N543" s="4"/>
      <c r="O543" s="4"/>
      <c r="P543" s="4"/>
      <c r="Q543" s="4"/>
      <c r="R543" s="4"/>
      <c r="S543" s="4"/>
      <c r="T543" s="4"/>
      <c r="U543" s="4"/>
      <c r="V543" s="4"/>
    </row>
    <row r="544" spans="2:22">
      <c r="B544" s="4"/>
      <c r="C544" s="4"/>
      <c r="D544" s="4"/>
      <c r="E544" s="4"/>
      <c r="F544" s="4"/>
      <c r="G544" s="4"/>
      <c r="H544" s="4"/>
      <c r="I544" s="4"/>
      <c r="J544" s="4"/>
      <c r="K544" s="4"/>
      <c r="L544" s="4"/>
      <c r="M544" s="4"/>
      <c r="N544" s="4"/>
      <c r="O544" s="4"/>
      <c r="P544" s="4"/>
      <c r="Q544" s="4"/>
      <c r="R544" s="4"/>
      <c r="S544" s="4"/>
      <c r="T544" s="4"/>
      <c r="U544" s="4"/>
      <c r="V544" s="4"/>
    </row>
    <row r="545" spans="2:22">
      <c r="B545" s="4"/>
      <c r="C545" s="4"/>
      <c r="D545" s="4"/>
      <c r="E545" s="4"/>
      <c r="F545" s="4"/>
      <c r="G545" s="4"/>
      <c r="H545" s="4"/>
      <c r="I545" s="4"/>
      <c r="J545" s="4"/>
      <c r="K545" s="4"/>
      <c r="L545" s="4"/>
      <c r="M545" s="4"/>
      <c r="N545" s="4"/>
      <c r="O545" s="4"/>
      <c r="P545" s="4"/>
      <c r="Q545" s="4"/>
      <c r="R545" s="4"/>
      <c r="S545" s="4"/>
      <c r="T545" s="4"/>
      <c r="U545" s="4"/>
      <c r="V545" s="4"/>
    </row>
    <row r="546" spans="2:22">
      <c r="B546" s="4"/>
      <c r="C546" s="4"/>
      <c r="D546" s="4"/>
      <c r="E546" s="4"/>
      <c r="F546" s="4"/>
      <c r="G546" s="4"/>
      <c r="H546" s="4"/>
      <c r="I546" s="4"/>
      <c r="J546" s="4"/>
      <c r="K546" s="4"/>
      <c r="L546" s="4"/>
      <c r="M546" s="4"/>
      <c r="N546" s="4"/>
      <c r="O546" s="4"/>
      <c r="P546" s="4"/>
      <c r="Q546" s="4"/>
      <c r="R546" s="4"/>
      <c r="S546" s="4"/>
      <c r="T546" s="4"/>
      <c r="U546" s="4"/>
      <c r="V546" s="4"/>
    </row>
    <row r="547" spans="2:22">
      <c r="B547" s="4"/>
      <c r="C547" s="4"/>
      <c r="D547" s="4"/>
      <c r="E547" s="4"/>
      <c r="F547" s="4"/>
      <c r="G547" s="4"/>
      <c r="H547" s="4"/>
      <c r="I547" s="4"/>
      <c r="J547" s="4"/>
      <c r="K547" s="4"/>
      <c r="L547" s="4"/>
      <c r="M547" s="4"/>
      <c r="N547" s="4"/>
      <c r="O547" s="4"/>
      <c r="P547" s="4"/>
      <c r="Q547" s="4"/>
      <c r="R547" s="4"/>
      <c r="S547" s="4"/>
      <c r="T547" s="4"/>
      <c r="U547" s="4"/>
      <c r="V547" s="4"/>
    </row>
    <row r="548" spans="2:22">
      <c r="B548" s="4"/>
      <c r="C548" s="4"/>
      <c r="D548" s="4"/>
      <c r="E548" s="4"/>
      <c r="F548" s="4"/>
      <c r="G548" s="4"/>
      <c r="H548" s="4"/>
      <c r="I548" s="4"/>
      <c r="J548" s="4"/>
      <c r="K548" s="4"/>
      <c r="L548" s="4"/>
      <c r="M548" s="4"/>
      <c r="N548" s="4"/>
      <c r="O548" s="4"/>
      <c r="P548" s="4"/>
      <c r="Q548" s="4"/>
      <c r="R548" s="4"/>
      <c r="S548" s="4"/>
      <c r="T548" s="4"/>
      <c r="U548" s="4"/>
      <c r="V548" s="4"/>
    </row>
    <row r="549" spans="2:22">
      <c r="B549" s="4"/>
      <c r="C549" s="4"/>
      <c r="D549" s="4"/>
      <c r="E549" s="4"/>
      <c r="F549" s="4"/>
      <c r="G549" s="4"/>
      <c r="H549" s="4"/>
      <c r="I549" s="4"/>
      <c r="J549" s="4"/>
      <c r="K549" s="4"/>
      <c r="L549" s="4"/>
      <c r="M549" s="4"/>
      <c r="N549" s="4"/>
      <c r="O549" s="4"/>
      <c r="P549" s="4"/>
      <c r="Q549" s="4"/>
      <c r="R549" s="4"/>
      <c r="S549" s="4"/>
      <c r="T549" s="4"/>
      <c r="U549" s="4"/>
      <c r="V549" s="4"/>
    </row>
    <row r="550" spans="2:22">
      <c r="B550" s="4"/>
      <c r="C550" s="4"/>
      <c r="D550" s="4"/>
      <c r="E550" s="4"/>
      <c r="F550" s="4"/>
      <c r="G550" s="4"/>
      <c r="H550" s="4"/>
      <c r="I550" s="4"/>
      <c r="J550" s="4"/>
      <c r="K550" s="4"/>
      <c r="L550" s="4"/>
      <c r="M550" s="4"/>
      <c r="N550" s="4"/>
      <c r="O550" s="4"/>
      <c r="P550" s="4"/>
      <c r="Q550" s="4"/>
      <c r="R550" s="4"/>
      <c r="S550" s="4"/>
      <c r="T550" s="4"/>
      <c r="U550" s="4"/>
      <c r="V550" s="4"/>
    </row>
    <row r="551" spans="2:22">
      <c r="B551" s="4"/>
      <c r="C551" s="4"/>
      <c r="D551" s="4"/>
      <c r="E551" s="4"/>
      <c r="F551" s="4"/>
      <c r="G551" s="4"/>
      <c r="H551" s="4"/>
      <c r="I551" s="4"/>
      <c r="J551" s="4"/>
      <c r="K551" s="4"/>
      <c r="L551" s="4"/>
      <c r="M551" s="4"/>
      <c r="N551" s="4"/>
      <c r="O551" s="4"/>
      <c r="P551" s="4"/>
      <c r="Q551" s="4"/>
      <c r="R551" s="4"/>
      <c r="S551" s="4"/>
      <c r="T551" s="4"/>
      <c r="U551" s="4"/>
      <c r="V551" s="4"/>
    </row>
    <row r="552" spans="2:22">
      <c r="B552" s="4"/>
      <c r="C552" s="4"/>
      <c r="D552" s="4"/>
      <c r="E552" s="4"/>
      <c r="F552" s="4"/>
      <c r="G552" s="4"/>
      <c r="H552" s="4"/>
      <c r="I552" s="4"/>
      <c r="J552" s="4"/>
      <c r="K552" s="4"/>
      <c r="L552" s="4"/>
      <c r="M552" s="4"/>
      <c r="N552" s="4"/>
      <c r="O552" s="4"/>
      <c r="P552" s="4"/>
      <c r="Q552" s="4"/>
      <c r="R552" s="4"/>
      <c r="S552" s="4"/>
      <c r="T552" s="4"/>
      <c r="U552" s="4"/>
      <c r="V552" s="4"/>
    </row>
    <row r="553" spans="2:22">
      <c r="B553" s="4"/>
      <c r="C553" s="4"/>
      <c r="D553" s="4"/>
      <c r="E553" s="4"/>
      <c r="F553" s="4"/>
      <c r="G553" s="4"/>
      <c r="H553" s="4"/>
      <c r="I553" s="4"/>
      <c r="J553" s="4"/>
      <c r="K553" s="4"/>
      <c r="L553" s="4"/>
      <c r="M553" s="4"/>
      <c r="N553" s="4"/>
      <c r="O553" s="4"/>
      <c r="P553" s="4"/>
      <c r="Q553" s="4"/>
      <c r="R553" s="4"/>
      <c r="S553" s="4"/>
      <c r="T553" s="4"/>
      <c r="U553" s="4"/>
      <c r="V553" s="4"/>
    </row>
    <row r="554" spans="2:22">
      <c r="B554" s="4"/>
      <c r="C554" s="4"/>
      <c r="D554" s="4"/>
      <c r="E554" s="4"/>
      <c r="F554" s="4"/>
      <c r="G554" s="4"/>
      <c r="H554" s="4"/>
      <c r="I554" s="4"/>
      <c r="J554" s="4"/>
      <c r="K554" s="4"/>
      <c r="L554" s="4"/>
      <c r="M554" s="4"/>
      <c r="N554" s="4"/>
      <c r="O554" s="4"/>
      <c r="P554" s="4"/>
      <c r="Q554" s="4"/>
      <c r="R554" s="4"/>
      <c r="S554" s="4"/>
      <c r="T554" s="4"/>
      <c r="U554" s="4"/>
      <c r="V554" s="4"/>
    </row>
    <row r="555" spans="2:22">
      <c r="B555" s="4"/>
      <c r="C555" s="4"/>
      <c r="D555" s="4"/>
      <c r="E555" s="4"/>
      <c r="F555" s="4"/>
      <c r="G555" s="4"/>
      <c r="H555" s="4"/>
      <c r="I555" s="4"/>
      <c r="J555" s="4"/>
      <c r="K555" s="4"/>
      <c r="L555" s="4"/>
      <c r="M555" s="4"/>
      <c r="N555" s="4"/>
      <c r="O555" s="4"/>
      <c r="P555" s="4"/>
      <c r="Q555" s="4"/>
      <c r="R555" s="4"/>
      <c r="S555" s="4"/>
      <c r="T555" s="4"/>
      <c r="U555" s="4"/>
      <c r="V555" s="4"/>
    </row>
    <row r="556" spans="2:22">
      <c r="B556" s="4"/>
      <c r="C556" s="4"/>
      <c r="D556" s="4"/>
      <c r="E556" s="4"/>
      <c r="F556" s="4"/>
      <c r="G556" s="4"/>
      <c r="H556" s="4"/>
      <c r="I556" s="4"/>
      <c r="J556" s="4"/>
      <c r="K556" s="4"/>
      <c r="L556" s="4"/>
      <c r="M556" s="4"/>
      <c r="N556" s="4"/>
      <c r="O556" s="4"/>
      <c r="P556" s="4"/>
      <c r="Q556" s="4"/>
      <c r="R556" s="4"/>
      <c r="S556" s="4"/>
      <c r="T556" s="4"/>
      <c r="U556" s="4"/>
      <c r="V556" s="4"/>
    </row>
    <row r="557" spans="2:22">
      <c r="B557" s="4"/>
      <c r="C557" s="4"/>
      <c r="D557" s="4"/>
      <c r="E557" s="4"/>
      <c r="F557" s="4"/>
      <c r="G557" s="4"/>
      <c r="H557" s="4"/>
      <c r="I557" s="4"/>
      <c r="J557" s="4"/>
      <c r="K557" s="4"/>
      <c r="L557" s="4"/>
      <c r="M557" s="4"/>
      <c r="N557" s="4"/>
      <c r="O557" s="4"/>
      <c r="P557" s="4"/>
      <c r="Q557" s="4"/>
      <c r="R557" s="4"/>
      <c r="S557" s="4"/>
      <c r="T557" s="4"/>
      <c r="U557" s="4"/>
      <c r="V557" s="4"/>
    </row>
    <row r="558" spans="2:22">
      <c r="B558" s="4"/>
      <c r="C558" s="4"/>
      <c r="D558" s="4"/>
      <c r="E558" s="4"/>
      <c r="F558" s="4"/>
      <c r="G558" s="4"/>
      <c r="H558" s="4"/>
      <c r="I558" s="4"/>
      <c r="J558" s="4"/>
      <c r="K558" s="4"/>
      <c r="L558" s="4"/>
      <c r="M558" s="4"/>
      <c r="N558" s="4"/>
      <c r="O558" s="4"/>
      <c r="P558" s="4"/>
      <c r="Q558" s="4"/>
      <c r="R558" s="4"/>
      <c r="S558" s="4"/>
      <c r="T558" s="4"/>
      <c r="U558" s="4"/>
      <c r="V558" s="4"/>
    </row>
    <row r="559" spans="2:22">
      <c r="B559" s="4"/>
      <c r="C559" s="4"/>
      <c r="D559" s="4"/>
      <c r="E559" s="4"/>
      <c r="F559" s="4"/>
      <c r="G559" s="4"/>
      <c r="H559" s="4"/>
      <c r="I559" s="4"/>
      <c r="J559" s="4"/>
      <c r="K559" s="4"/>
      <c r="L559" s="4"/>
      <c r="M559" s="4"/>
      <c r="N559" s="4"/>
      <c r="O559" s="4"/>
      <c r="P559" s="4"/>
      <c r="Q559" s="4"/>
      <c r="R559" s="4"/>
      <c r="S559" s="4"/>
      <c r="T559" s="4"/>
      <c r="U559" s="4"/>
      <c r="V559" s="4"/>
    </row>
    <row r="560" spans="2:22">
      <c r="B560" s="4"/>
      <c r="C560" s="4"/>
      <c r="D560" s="4"/>
      <c r="E560" s="4"/>
      <c r="F560" s="4"/>
      <c r="G560" s="4"/>
      <c r="H560" s="4"/>
      <c r="I560" s="4"/>
      <c r="J560" s="4"/>
      <c r="K560" s="4"/>
      <c r="L560" s="4"/>
      <c r="M560" s="4"/>
      <c r="N560" s="4"/>
      <c r="O560" s="4"/>
      <c r="P560" s="4"/>
      <c r="Q560" s="4"/>
      <c r="R560" s="4"/>
      <c r="S560" s="4"/>
      <c r="T560" s="4"/>
      <c r="U560" s="4"/>
      <c r="V560" s="4"/>
    </row>
    <row r="561" spans="2:22">
      <c r="B561" s="4"/>
      <c r="C561" s="4"/>
      <c r="D561" s="4"/>
      <c r="E561" s="4"/>
      <c r="F561" s="4"/>
      <c r="G561" s="4"/>
      <c r="H561" s="4"/>
      <c r="I561" s="4"/>
      <c r="J561" s="4"/>
      <c r="K561" s="4"/>
      <c r="L561" s="4"/>
      <c r="M561" s="4"/>
      <c r="N561" s="4"/>
      <c r="O561" s="4"/>
      <c r="P561" s="4"/>
      <c r="Q561" s="4"/>
      <c r="R561" s="4"/>
      <c r="S561" s="4"/>
      <c r="T561" s="4"/>
      <c r="U561" s="4"/>
      <c r="V561" s="4"/>
    </row>
    <row r="562" spans="2:22">
      <c r="B562" s="4"/>
      <c r="C562" s="4"/>
      <c r="D562" s="4"/>
      <c r="E562" s="4"/>
      <c r="F562" s="4"/>
      <c r="G562" s="4"/>
      <c r="H562" s="4"/>
      <c r="I562" s="4"/>
      <c r="J562" s="4"/>
      <c r="K562" s="4"/>
      <c r="L562" s="4"/>
      <c r="M562" s="4"/>
      <c r="N562" s="4"/>
      <c r="O562" s="4"/>
      <c r="P562" s="4"/>
      <c r="Q562" s="4"/>
      <c r="R562" s="4"/>
      <c r="S562" s="4"/>
      <c r="T562" s="4"/>
      <c r="U562" s="4"/>
      <c r="V562" s="4"/>
    </row>
    <row r="563" spans="2:22">
      <c r="B563" s="4"/>
      <c r="C563" s="4"/>
      <c r="D563" s="4"/>
      <c r="E563" s="4"/>
      <c r="F563" s="4"/>
      <c r="G563" s="4"/>
      <c r="H563" s="4"/>
      <c r="I563" s="4"/>
      <c r="J563" s="4"/>
      <c r="K563" s="4"/>
      <c r="L563" s="4"/>
      <c r="M563" s="4"/>
      <c r="N563" s="4"/>
      <c r="O563" s="4"/>
      <c r="P563" s="4"/>
      <c r="Q563" s="4"/>
      <c r="R563" s="4"/>
      <c r="S563" s="4"/>
      <c r="T563" s="4"/>
      <c r="U563" s="4"/>
      <c r="V563" s="4"/>
    </row>
    <row r="564" spans="2:22">
      <c r="B564" s="4"/>
      <c r="C564" s="4"/>
      <c r="D564" s="4"/>
      <c r="E564" s="4"/>
      <c r="F564" s="4"/>
      <c r="G564" s="4"/>
      <c r="H564" s="4"/>
      <c r="I564" s="4"/>
      <c r="J564" s="4"/>
      <c r="K564" s="4"/>
      <c r="L564" s="4"/>
      <c r="M564" s="4"/>
      <c r="N564" s="4"/>
      <c r="O564" s="4"/>
      <c r="P564" s="4"/>
      <c r="Q564" s="4"/>
      <c r="R564" s="4"/>
      <c r="S564" s="4"/>
      <c r="T564" s="4"/>
      <c r="U564" s="4"/>
      <c r="V564" s="4"/>
    </row>
    <row r="565" spans="2:22">
      <c r="B565" s="4"/>
      <c r="C565" s="4"/>
      <c r="D565" s="4"/>
      <c r="E565" s="4"/>
      <c r="F565" s="4"/>
      <c r="G565" s="4"/>
      <c r="H565" s="4"/>
      <c r="I565" s="4"/>
      <c r="J565" s="4"/>
      <c r="K565" s="4"/>
      <c r="L565" s="4"/>
      <c r="M565" s="4"/>
      <c r="N565" s="4"/>
      <c r="O565" s="4"/>
      <c r="P565" s="4"/>
      <c r="Q565" s="4"/>
      <c r="R565" s="4"/>
      <c r="S565" s="4"/>
      <c r="T565" s="4"/>
      <c r="U565" s="4"/>
      <c r="V565" s="4"/>
    </row>
    <row r="566" spans="2:22">
      <c r="B566" s="4"/>
      <c r="C566" s="4"/>
      <c r="D566" s="4"/>
      <c r="E566" s="4"/>
      <c r="F566" s="4"/>
      <c r="G566" s="4"/>
      <c r="H566" s="4"/>
      <c r="I566" s="4"/>
      <c r="J566" s="4"/>
      <c r="K566" s="4"/>
      <c r="L566" s="4"/>
      <c r="M566" s="4"/>
      <c r="N566" s="4"/>
      <c r="O566" s="4"/>
      <c r="P566" s="4"/>
      <c r="Q566" s="4"/>
      <c r="R566" s="4"/>
      <c r="S566" s="4"/>
      <c r="T566" s="4"/>
      <c r="U566" s="4"/>
      <c r="V566" s="4"/>
    </row>
    <row r="567" spans="2:22">
      <c r="B567" s="4"/>
      <c r="C567" s="4"/>
      <c r="D567" s="4"/>
      <c r="E567" s="4"/>
      <c r="F567" s="4"/>
      <c r="G567" s="4"/>
      <c r="H567" s="4"/>
      <c r="I567" s="4"/>
      <c r="J567" s="4"/>
      <c r="K567" s="4"/>
      <c r="L567" s="4"/>
      <c r="M567" s="4"/>
      <c r="N567" s="4"/>
      <c r="O567" s="4"/>
      <c r="P567" s="4"/>
      <c r="Q567" s="4"/>
      <c r="R567" s="4"/>
      <c r="S567" s="4"/>
      <c r="T567" s="4"/>
      <c r="U567" s="4"/>
      <c r="V567" s="4"/>
    </row>
    <row r="568" spans="2:22">
      <c r="B568" s="4"/>
      <c r="C568" s="4"/>
      <c r="D568" s="4"/>
      <c r="E568" s="4"/>
      <c r="F568" s="4"/>
      <c r="G568" s="4"/>
      <c r="H568" s="4"/>
      <c r="I568" s="4"/>
      <c r="J568" s="4"/>
      <c r="K568" s="4"/>
      <c r="L568" s="4"/>
      <c r="M568" s="4"/>
      <c r="N568" s="4"/>
      <c r="O568" s="4"/>
      <c r="P568" s="4"/>
      <c r="Q568" s="4"/>
      <c r="R568" s="4"/>
      <c r="S568" s="4"/>
      <c r="T568" s="4"/>
      <c r="U568" s="4"/>
      <c r="V568" s="4"/>
    </row>
    <row r="569" spans="2:22">
      <c r="B569" s="4"/>
      <c r="C569" s="4"/>
      <c r="D569" s="4"/>
      <c r="E569" s="4"/>
      <c r="F569" s="4"/>
      <c r="G569" s="4"/>
      <c r="H569" s="4"/>
      <c r="I569" s="4"/>
      <c r="J569" s="4"/>
      <c r="K569" s="4"/>
      <c r="L569" s="4"/>
      <c r="M569" s="4"/>
      <c r="N569" s="4"/>
      <c r="O569" s="4"/>
      <c r="P569" s="4"/>
      <c r="Q569" s="4"/>
      <c r="R569" s="4"/>
      <c r="S569" s="4"/>
      <c r="T569" s="4"/>
      <c r="U569" s="4"/>
      <c r="V569" s="4"/>
    </row>
    <row r="570" spans="2:22">
      <c r="B570" s="4"/>
      <c r="C570" s="4"/>
      <c r="D570" s="4"/>
      <c r="E570" s="4"/>
      <c r="F570" s="4"/>
      <c r="G570" s="4"/>
      <c r="H570" s="4"/>
      <c r="I570" s="4"/>
      <c r="J570" s="4"/>
      <c r="K570" s="4"/>
      <c r="L570" s="4"/>
      <c r="M570" s="4"/>
      <c r="N570" s="4"/>
      <c r="O570" s="4"/>
      <c r="P570" s="4"/>
      <c r="Q570" s="4"/>
      <c r="R570" s="4"/>
      <c r="S570" s="4"/>
      <c r="T570" s="4"/>
      <c r="U570" s="4"/>
      <c r="V570" s="4"/>
    </row>
    <row r="571" spans="2:22">
      <c r="B571" s="4"/>
      <c r="C571" s="4"/>
      <c r="D571" s="4"/>
      <c r="E571" s="4"/>
      <c r="F571" s="4"/>
      <c r="G571" s="4"/>
      <c r="H571" s="4"/>
      <c r="I571" s="4"/>
      <c r="J571" s="4"/>
      <c r="K571" s="4"/>
      <c r="L571" s="4"/>
      <c r="M571" s="4"/>
      <c r="N571" s="4"/>
      <c r="O571" s="4"/>
      <c r="P571" s="4"/>
      <c r="Q571" s="4"/>
      <c r="R571" s="4"/>
      <c r="S571" s="4"/>
      <c r="T571" s="4"/>
      <c r="U571" s="4"/>
      <c r="V571" s="4"/>
    </row>
    <row r="572" spans="2:22">
      <c r="B572" s="4"/>
      <c r="C572" s="4"/>
      <c r="D572" s="4"/>
      <c r="E572" s="4"/>
      <c r="F572" s="4"/>
      <c r="G572" s="4"/>
      <c r="H572" s="4"/>
      <c r="I572" s="4"/>
      <c r="J572" s="4"/>
      <c r="K572" s="4"/>
      <c r="L572" s="4"/>
      <c r="M572" s="4"/>
      <c r="N572" s="4"/>
      <c r="O572" s="4"/>
      <c r="P572" s="4"/>
      <c r="Q572" s="4"/>
      <c r="R572" s="4"/>
      <c r="S572" s="4"/>
      <c r="T572" s="4"/>
      <c r="U572" s="4"/>
      <c r="V572" s="4"/>
    </row>
    <row r="573" spans="2:22">
      <c r="B573" s="4"/>
      <c r="C573" s="4"/>
      <c r="D573" s="4"/>
      <c r="E573" s="4"/>
      <c r="F573" s="4"/>
      <c r="G573" s="4"/>
      <c r="H573" s="4"/>
      <c r="I573" s="4"/>
      <c r="J573" s="4"/>
      <c r="K573" s="4"/>
      <c r="L573" s="4"/>
      <c r="M573" s="4"/>
      <c r="N573" s="4"/>
      <c r="O573" s="4"/>
      <c r="P573" s="4"/>
      <c r="Q573" s="4"/>
      <c r="R573" s="4"/>
      <c r="S573" s="4"/>
      <c r="T573" s="4"/>
      <c r="U573" s="4"/>
      <c r="V573" s="4"/>
    </row>
    <row r="574" spans="2:22">
      <c r="B574" s="4"/>
      <c r="C574" s="4"/>
      <c r="D574" s="4"/>
      <c r="E574" s="4"/>
      <c r="F574" s="4"/>
      <c r="G574" s="4"/>
      <c r="H574" s="4"/>
      <c r="I574" s="4"/>
      <c r="J574" s="4"/>
      <c r="K574" s="4"/>
      <c r="L574" s="4"/>
      <c r="M574" s="4"/>
      <c r="N574" s="4"/>
      <c r="O574" s="4"/>
      <c r="P574" s="4"/>
      <c r="Q574" s="4"/>
      <c r="R574" s="4"/>
      <c r="S574" s="4"/>
      <c r="T574" s="4"/>
      <c r="U574" s="4"/>
      <c r="V574" s="4"/>
    </row>
    <row r="575" spans="2:22">
      <c r="B575" s="4"/>
      <c r="C575" s="4"/>
      <c r="D575" s="4"/>
      <c r="E575" s="4"/>
      <c r="F575" s="4"/>
      <c r="G575" s="4"/>
      <c r="H575" s="4"/>
      <c r="I575" s="4"/>
      <c r="J575" s="4"/>
      <c r="K575" s="4"/>
      <c r="L575" s="4"/>
      <c r="M575" s="4"/>
      <c r="N575" s="4"/>
      <c r="O575" s="4"/>
      <c r="P575" s="4"/>
      <c r="Q575" s="4"/>
      <c r="R575" s="4"/>
      <c r="S575" s="4"/>
      <c r="T575" s="4"/>
      <c r="U575" s="4"/>
      <c r="V575" s="4"/>
    </row>
    <row r="576" spans="2:22">
      <c r="B576" s="4"/>
      <c r="C576" s="4"/>
      <c r="D576" s="4"/>
      <c r="E576" s="4"/>
      <c r="F576" s="4"/>
      <c r="G576" s="4"/>
      <c r="H576" s="4"/>
      <c r="I576" s="4"/>
      <c r="J576" s="4"/>
      <c r="K576" s="4"/>
      <c r="L576" s="4"/>
      <c r="M576" s="4"/>
      <c r="N576" s="4"/>
      <c r="O576" s="4"/>
      <c r="P576" s="4"/>
      <c r="Q576" s="4"/>
      <c r="R576" s="4"/>
      <c r="S576" s="4"/>
      <c r="T576" s="4"/>
      <c r="U576" s="4"/>
      <c r="V576" s="4"/>
    </row>
    <row r="577" spans="2:22">
      <c r="B577" s="4"/>
      <c r="C577" s="4"/>
      <c r="D577" s="4"/>
      <c r="E577" s="4"/>
      <c r="F577" s="4"/>
      <c r="G577" s="4"/>
      <c r="H577" s="4"/>
      <c r="I577" s="4"/>
      <c r="J577" s="4"/>
      <c r="K577" s="4"/>
      <c r="L577" s="4"/>
      <c r="M577" s="4"/>
      <c r="N577" s="4"/>
      <c r="O577" s="4"/>
      <c r="P577" s="4"/>
      <c r="Q577" s="4"/>
      <c r="R577" s="4"/>
      <c r="S577" s="4"/>
      <c r="T577" s="4"/>
      <c r="U577" s="4"/>
      <c r="V577" s="4"/>
    </row>
    <row r="578" spans="2:22">
      <c r="B578" s="4"/>
      <c r="C578" s="4"/>
      <c r="D578" s="4"/>
      <c r="E578" s="4"/>
      <c r="F578" s="4"/>
      <c r="G578" s="4"/>
      <c r="H578" s="4"/>
      <c r="I578" s="4"/>
      <c r="J578" s="4"/>
      <c r="K578" s="4"/>
      <c r="L578" s="4"/>
      <c r="M578" s="4"/>
      <c r="N578" s="4"/>
      <c r="O578" s="4"/>
      <c r="P578" s="4"/>
      <c r="Q578" s="4"/>
      <c r="R578" s="4"/>
      <c r="S578" s="4"/>
      <c r="T578" s="4"/>
      <c r="U578" s="4"/>
      <c r="V578" s="4"/>
    </row>
    <row r="579" spans="2:22">
      <c r="B579" s="4"/>
      <c r="C579" s="4"/>
      <c r="D579" s="4"/>
      <c r="E579" s="4"/>
      <c r="F579" s="4"/>
      <c r="G579" s="4"/>
      <c r="H579" s="4"/>
      <c r="I579" s="4"/>
      <c r="J579" s="4"/>
      <c r="K579" s="4"/>
      <c r="L579" s="4"/>
      <c r="M579" s="4"/>
      <c r="N579" s="4"/>
      <c r="O579" s="4"/>
      <c r="P579" s="4"/>
      <c r="Q579" s="4"/>
      <c r="R579" s="4"/>
      <c r="S579" s="4"/>
      <c r="T579" s="4"/>
      <c r="U579" s="4"/>
      <c r="V579" s="4"/>
    </row>
    <row r="580" spans="2:22">
      <c r="B580" s="4"/>
      <c r="C580" s="4"/>
      <c r="D580" s="4"/>
      <c r="E580" s="4"/>
      <c r="F580" s="4"/>
      <c r="G580" s="4"/>
      <c r="H580" s="4"/>
      <c r="I580" s="4"/>
      <c r="J580" s="4"/>
      <c r="K580" s="4"/>
      <c r="L580" s="4"/>
      <c r="M580" s="4"/>
      <c r="N580" s="4"/>
      <c r="O580" s="4"/>
      <c r="P580" s="4"/>
      <c r="Q580" s="4"/>
      <c r="R580" s="4"/>
      <c r="S580" s="4"/>
      <c r="T580" s="4"/>
      <c r="U580" s="4"/>
      <c r="V580" s="4"/>
    </row>
    <row r="581" spans="2:22">
      <c r="B581" s="4"/>
      <c r="C581" s="4"/>
      <c r="D581" s="4"/>
      <c r="E581" s="4"/>
      <c r="F581" s="4"/>
      <c r="G581" s="4"/>
      <c r="H581" s="4"/>
      <c r="I581" s="4"/>
      <c r="J581" s="4"/>
      <c r="K581" s="4"/>
      <c r="L581" s="4"/>
      <c r="M581" s="4"/>
      <c r="N581" s="4"/>
      <c r="O581" s="4"/>
      <c r="P581" s="4"/>
      <c r="Q581" s="4"/>
      <c r="R581" s="4"/>
      <c r="S581" s="4"/>
      <c r="T581" s="4"/>
      <c r="U581" s="4"/>
      <c r="V581" s="4"/>
    </row>
    <row r="582" spans="2:22">
      <c r="B582" s="4"/>
      <c r="C582" s="4"/>
      <c r="D582" s="4"/>
      <c r="E582" s="4"/>
      <c r="F582" s="4"/>
      <c r="G582" s="4"/>
      <c r="H582" s="4"/>
      <c r="I582" s="4"/>
      <c r="J582" s="4"/>
      <c r="K582" s="4"/>
      <c r="L582" s="4"/>
      <c r="M582" s="4"/>
      <c r="N582" s="4"/>
      <c r="O582" s="4"/>
      <c r="P582" s="4"/>
      <c r="Q582" s="4"/>
      <c r="R582" s="4"/>
      <c r="S582" s="4"/>
      <c r="T582" s="4"/>
      <c r="U582" s="4"/>
      <c r="V582" s="4"/>
    </row>
    <row r="583" spans="2:22">
      <c r="B583" s="4"/>
      <c r="C583" s="4"/>
      <c r="D583" s="4"/>
      <c r="E583" s="4"/>
      <c r="F583" s="4"/>
      <c r="G583" s="4"/>
      <c r="H583" s="4"/>
      <c r="I583" s="4"/>
      <c r="J583" s="4"/>
      <c r="K583" s="4"/>
      <c r="L583" s="4"/>
      <c r="M583" s="4"/>
      <c r="N583" s="4"/>
      <c r="O583" s="4"/>
      <c r="P583" s="4"/>
      <c r="Q583" s="4"/>
      <c r="R583" s="4"/>
      <c r="S583" s="4"/>
      <c r="T583" s="4"/>
      <c r="U583" s="4"/>
      <c r="V583" s="4"/>
    </row>
    <row r="584" spans="2:22">
      <c r="B584" s="4"/>
      <c r="C584" s="4"/>
      <c r="D584" s="4"/>
      <c r="E584" s="4"/>
      <c r="F584" s="4"/>
      <c r="G584" s="4"/>
      <c r="H584" s="4"/>
      <c r="I584" s="4"/>
      <c r="J584" s="4"/>
      <c r="K584" s="4"/>
      <c r="L584" s="4"/>
      <c r="M584" s="4"/>
      <c r="N584" s="4"/>
      <c r="O584" s="4"/>
      <c r="P584" s="4"/>
      <c r="Q584" s="4"/>
      <c r="R584" s="4"/>
      <c r="S584" s="4"/>
      <c r="T584" s="4"/>
      <c r="U584" s="4"/>
      <c r="V584" s="4"/>
    </row>
    <row r="585" spans="2:22">
      <c r="B585" s="4"/>
      <c r="C585" s="4"/>
      <c r="D585" s="4"/>
      <c r="E585" s="4"/>
      <c r="F585" s="4"/>
      <c r="G585" s="4"/>
      <c r="H585" s="4"/>
      <c r="I585" s="4"/>
      <c r="J585" s="4"/>
      <c r="K585" s="4"/>
      <c r="L585" s="4"/>
      <c r="M585" s="4"/>
      <c r="N585" s="4"/>
      <c r="O585" s="4"/>
      <c r="P585" s="4"/>
      <c r="Q585" s="4"/>
      <c r="R585" s="4"/>
      <c r="S585" s="4"/>
      <c r="T585" s="4"/>
      <c r="U585" s="4"/>
      <c r="V585" s="4"/>
    </row>
    <row r="586" spans="2:22">
      <c r="B586" s="4"/>
      <c r="C586" s="4"/>
      <c r="D586" s="4"/>
      <c r="E586" s="4"/>
      <c r="F586" s="4"/>
      <c r="G586" s="4"/>
      <c r="H586" s="4"/>
      <c r="I586" s="4"/>
      <c r="J586" s="4"/>
      <c r="K586" s="4"/>
      <c r="L586" s="4"/>
      <c r="M586" s="4"/>
      <c r="N586" s="4"/>
      <c r="O586" s="4"/>
      <c r="P586" s="4"/>
      <c r="Q586" s="4"/>
      <c r="R586" s="4"/>
      <c r="S586" s="4"/>
      <c r="T586" s="4"/>
      <c r="U586" s="4"/>
      <c r="V586" s="4"/>
    </row>
    <row r="587" spans="2:22">
      <c r="B587" s="4"/>
      <c r="C587" s="4"/>
      <c r="D587" s="4"/>
      <c r="E587" s="4"/>
      <c r="F587" s="4"/>
      <c r="G587" s="4"/>
      <c r="H587" s="4"/>
      <c r="I587" s="4"/>
      <c r="J587" s="4"/>
      <c r="K587" s="4"/>
      <c r="L587" s="4"/>
      <c r="M587" s="4"/>
      <c r="N587" s="4"/>
      <c r="O587" s="4"/>
      <c r="P587" s="4"/>
      <c r="Q587" s="4"/>
      <c r="R587" s="4"/>
      <c r="S587" s="4"/>
      <c r="T587" s="4"/>
      <c r="U587" s="4"/>
      <c r="V587" s="4"/>
    </row>
    <row r="588" spans="2:22">
      <c r="B588" s="4"/>
      <c r="C588" s="4"/>
      <c r="D588" s="4"/>
      <c r="E588" s="4"/>
      <c r="F588" s="4"/>
      <c r="G588" s="4"/>
      <c r="H588" s="4"/>
      <c r="I588" s="4"/>
      <c r="J588" s="4"/>
      <c r="K588" s="4"/>
      <c r="L588" s="4"/>
      <c r="M588" s="4"/>
      <c r="N588" s="4"/>
      <c r="O588" s="4"/>
      <c r="P588" s="4"/>
      <c r="Q588" s="4"/>
      <c r="R588" s="4"/>
      <c r="S588" s="4"/>
      <c r="T588" s="4"/>
      <c r="U588" s="4"/>
      <c r="V588" s="4"/>
    </row>
    <row r="589" spans="2:22">
      <c r="B589" s="4"/>
      <c r="C589" s="4"/>
      <c r="D589" s="4"/>
      <c r="E589" s="4"/>
      <c r="F589" s="4"/>
      <c r="G589" s="4"/>
      <c r="H589" s="4"/>
      <c r="I589" s="4"/>
      <c r="J589" s="4"/>
      <c r="K589" s="4"/>
      <c r="L589" s="4"/>
      <c r="M589" s="4"/>
      <c r="N589" s="4"/>
      <c r="O589" s="4"/>
      <c r="P589" s="4"/>
      <c r="Q589" s="4"/>
      <c r="R589" s="4"/>
      <c r="S589" s="4"/>
      <c r="T589" s="4"/>
      <c r="U589" s="4"/>
      <c r="V589" s="4"/>
    </row>
    <row r="590" spans="2:22">
      <c r="B590" s="4"/>
      <c r="C590" s="4"/>
      <c r="D590" s="4"/>
      <c r="E590" s="4"/>
      <c r="F590" s="4"/>
      <c r="G590" s="4"/>
      <c r="H590" s="4"/>
      <c r="I590" s="4"/>
      <c r="J590" s="4"/>
      <c r="K590" s="4"/>
      <c r="L590" s="4"/>
      <c r="M590" s="4"/>
      <c r="N590" s="4"/>
      <c r="O590" s="4"/>
      <c r="P590" s="4"/>
      <c r="Q590" s="4"/>
      <c r="R590" s="4"/>
      <c r="S590" s="4"/>
      <c r="T590" s="4"/>
      <c r="U590" s="4"/>
      <c r="V590" s="4"/>
    </row>
    <row r="591" spans="2:22">
      <c r="B591" s="4"/>
      <c r="C591" s="4"/>
      <c r="D591" s="4"/>
      <c r="E591" s="4"/>
      <c r="F591" s="4"/>
      <c r="G591" s="4"/>
      <c r="H591" s="4"/>
      <c r="I591" s="4"/>
      <c r="J591" s="4"/>
      <c r="K591" s="4"/>
      <c r="L591" s="4"/>
      <c r="M591" s="4"/>
      <c r="N591" s="4"/>
      <c r="O591" s="4"/>
      <c r="P591" s="4"/>
      <c r="Q591" s="4"/>
      <c r="R591" s="4"/>
      <c r="S591" s="4"/>
      <c r="T591" s="4"/>
      <c r="U591" s="4"/>
      <c r="V591" s="4"/>
    </row>
    <row r="592" spans="2:22">
      <c r="B592" s="4"/>
      <c r="C592" s="4"/>
      <c r="D592" s="4"/>
      <c r="E592" s="4"/>
      <c r="F592" s="4"/>
      <c r="G592" s="4"/>
      <c r="H592" s="4"/>
      <c r="I592" s="4"/>
      <c r="J592" s="4"/>
      <c r="K592" s="4"/>
      <c r="L592" s="4"/>
      <c r="M592" s="4"/>
      <c r="N592" s="4"/>
      <c r="O592" s="4"/>
      <c r="P592" s="4"/>
      <c r="Q592" s="4"/>
      <c r="R592" s="4"/>
      <c r="S592" s="4"/>
      <c r="T592" s="4"/>
      <c r="U592" s="4"/>
      <c r="V592" s="4"/>
    </row>
    <row r="593" spans="2:22">
      <c r="B593" s="4"/>
      <c r="C593" s="4"/>
      <c r="D593" s="4"/>
      <c r="E593" s="4"/>
      <c r="F593" s="4"/>
      <c r="G593" s="4"/>
      <c r="H593" s="4"/>
      <c r="I593" s="4"/>
      <c r="J593" s="4"/>
      <c r="K593" s="4"/>
      <c r="L593" s="4"/>
      <c r="M593" s="4"/>
      <c r="N593" s="4"/>
      <c r="O593" s="4"/>
      <c r="P593" s="4"/>
      <c r="Q593" s="4"/>
      <c r="R593" s="4"/>
      <c r="S593" s="4"/>
      <c r="T593" s="4"/>
      <c r="U593" s="4"/>
      <c r="V593" s="4"/>
    </row>
    <row r="594" spans="2:22">
      <c r="B594" s="4"/>
      <c r="C594" s="4"/>
      <c r="D594" s="4"/>
      <c r="E594" s="4"/>
      <c r="F594" s="4"/>
      <c r="G594" s="4"/>
      <c r="H594" s="4"/>
      <c r="I594" s="4"/>
      <c r="J594" s="4"/>
      <c r="K594" s="4"/>
      <c r="L594" s="4"/>
      <c r="M594" s="4"/>
      <c r="N594" s="4"/>
      <c r="O594" s="4"/>
      <c r="P594" s="4"/>
      <c r="Q594" s="4"/>
      <c r="R594" s="4"/>
      <c r="S594" s="4"/>
      <c r="T594" s="4"/>
      <c r="U594" s="4"/>
      <c r="V594" s="4"/>
    </row>
    <row r="595" spans="2:22">
      <c r="B595" s="4"/>
      <c r="C595" s="4"/>
      <c r="D595" s="4"/>
      <c r="E595" s="4"/>
      <c r="F595" s="4"/>
      <c r="G595" s="4"/>
      <c r="H595" s="4"/>
      <c r="I595" s="4"/>
      <c r="J595" s="4"/>
      <c r="K595" s="4"/>
      <c r="L595" s="4"/>
      <c r="M595" s="4"/>
      <c r="N595" s="4"/>
      <c r="O595" s="4"/>
      <c r="P595" s="4"/>
      <c r="Q595" s="4"/>
      <c r="R595" s="4"/>
      <c r="S595" s="4"/>
      <c r="T595" s="4"/>
      <c r="U595" s="4"/>
      <c r="V595" s="4"/>
    </row>
    <row r="596" spans="2:22">
      <c r="B596" s="4"/>
      <c r="C596" s="4"/>
      <c r="D596" s="4"/>
      <c r="E596" s="4"/>
      <c r="F596" s="4"/>
      <c r="G596" s="4"/>
      <c r="H596" s="4"/>
      <c r="I596" s="4"/>
      <c r="J596" s="4"/>
      <c r="K596" s="4"/>
      <c r="L596" s="4"/>
      <c r="M596" s="4"/>
      <c r="N596" s="4"/>
      <c r="O596" s="4"/>
      <c r="P596" s="4"/>
      <c r="Q596" s="4"/>
      <c r="R596" s="4"/>
      <c r="S596" s="4"/>
      <c r="T596" s="4"/>
      <c r="U596" s="4"/>
      <c r="V596" s="4"/>
    </row>
    <row r="597" spans="2:22">
      <c r="B597" s="4"/>
      <c r="C597" s="4"/>
      <c r="D597" s="4"/>
      <c r="E597" s="4"/>
      <c r="F597" s="4"/>
      <c r="G597" s="4"/>
      <c r="H597" s="4"/>
      <c r="I597" s="4"/>
      <c r="J597" s="4"/>
      <c r="K597" s="4"/>
      <c r="L597" s="4"/>
      <c r="M597" s="4"/>
      <c r="N597" s="4"/>
      <c r="O597" s="4"/>
      <c r="P597" s="4"/>
      <c r="Q597" s="4"/>
      <c r="R597" s="4"/>
      <c r="S597" s="4"/>
      <c r="T597" s="4"/>
      <c r="U597" s="4"/>
      <c r="V597" s="4"/>
    </row>
    <row r="598" spans="2:22">
      <c r="B598" s="4"/>
      <c r="C598" s="4"/>
      <c r="D598" s="4"/>
      <c r="E598" s="4"/>
      <c r="F598" s="4"/>
      <c r="G598" s="4"/>
      <c r="H598" s="4"/>
      <c r="I598" s="4"/>
      <c r="J598" s="4"/>
      <c r="K598" s="4"/>
      <c r="L598" s="4"/>
      <c r="M598" s="4"/>
      <c r="N598" s="4"/>
      <c r="O598" s="4"/>
      <c r="P598" s="4"/>
      <c r="Q598" s="4"/>
      <c r="R598" s="4"/>
      <c r="S598" s="4"/>
      <c r="T598" s="4"/>
      <c r="U598" s="4"/>
      <c r="V598" s="4"/>
    </row>
    <row r="599" spans="2:22">
      <c r="B599" s="4"/>
      <c r="C599" s="4"/>
      <c r="D599" s="4"/>
      <c r="E599" s="4"/>
      <c r="F599" s="4"/>
      <c r="G599" s="4"/>
      <c r="H599" s="4"/>
      <c r="I599" s="4"/>
      <c r="J599" s="4"/>
      <c r="K599" s="4"/>
      <c r="L599" s="4"/>
      <c r="M599" s="4"/>
      <c r="N599" s="4"/>
      <c r="O599" s="4"/>
      <c r="P599" s="4"/>
      <c r="Q599" s="4"/>
      <c r="R599" s="4"/>
      <c r="S599" s="4"/>
      <c r="T599" s="4"/>
      <c r="U599" s="4"/>
      <c r="V599" s="4"/>
    </row>
    <row r="600" spans="2:22">
      <c r="B600" s="4"/>
      <c r="C600" s="4"/>
      <c r="D600" s="4"/>
      <c r="E600" s="4"/>
      <c r="F600" s="4"/>
      <c r="G600" s="4"/>
      <c r="H600" s="4"/>
      <c r="I600" s="4"/>
      <c r="J600" s="4"/>
      <c r="K600" s="4"/>
      <c r="L600" s="4"/>
      <c r="M600" s="4"/>
      <c r="N600" s="4"/>
      <c r="O600" s="4"/>
      <c r="P600" s="4"/>
      <c r="Q600" s="4"/>
      <c r="R600" s="4"/>
      <c r="S600" s="4"/>
      <c r="T600" s="4"/>
      <c r="U600" s="4"/>
      <c r="V600" s="4"/>
    </row>
    <row r="601" spans="2:22">
      <c r="B601" s="4"/>
      <c r="C601" s="4"/>
      <c r="D601" s="4"/>
      <c r="E601" s="4"/>
      <c r="F601" s="4"/>
      <c r="G601" s="4"/>
      <c r="H601" s="4"/>
      <c r="I601" s="4"/>
      <c r="J601" s="4"/>
      <c r="K601" s="4"/>
      <c r="L601" s="4"/>
      <c r="M601" s="4"/>
      <c r="N601" s="4"/>
      <c r="O601" s="4"/>
      <c r="P601" s="4"/>
      <c r="Q601" s="4"/>
      <c r="R601" s="4"/>
      <c r="S601" s="4"/>
      <c r="T601" s="4"/>
      <c r="U601" s="4"/>
      <c r="V601" s="4"/>
    </row>
    <row r="602" spans="2:22">
      <c r="B602" s="4"/>
      <c r="C602" s="4"/>
      <c r="D602" s="4"/>
      <c r="E602" s="4"/>
      <c r="F602" s="4"/>
      <c r="G602" s="4"/>
      <c r="H602" s="4"/>
      <c r="I602" s="4"/>
      <c r="J602" s="4"/>
      <c r="K602" s="4"/>
      <c r="L602" s="4"/>
      <c r="M602" s="4"/>
      <c r="N602" s="4"/>
      <c r="O602" s="4"/>
      <c r="P602" s="4"/>
      <c r="Q602" s="4"/>
      <c r="R602" s="4"/>
      <c r="S602" s="4"/>
      <c r="T602" s="4"/>
      <c r="U602" s="4"/>
      <c r="V602" s="4"/>
    </row>
    <row r="603" spans="2:22">
      <c r="B603" s="4"/>
      <c r="C603" s="4"/>
      <c r="D603" s="4"/>
      <c r="E603" s="4"/>
      <c r="F603" s="4"/>
      <c r="G603" s="4"/>
      <c r="H603" s="4"/>
      <c r="I603" s="4"/>
      <c r="J603" s="4"/>
      <c r="K603" s="4"/>
      <c r="L603" s="4"/>
      <c r="M603" s="4"/>
      <c r="N603" s="4"/>
      <c r="O603" s="4"/>
      <c r="P603" s="4"/>
      <c r="Q603" s="4"/>
      <c r="R603" s="4"/>
      <c r="S603" s="4"/>
      <c r="T603" s="4"/>
      <c r="U603" s="4"/>
      <c r="V603" s="4"/>
    </row>
    <row r="604" spans="2:22">
      <c r="B604" s="4"/>
      <c r="C604" s="4"/>
      <c r="D604" s="4"/>
      <c r="E604" s="4"/>
      <c r="F604" s="4"/>
      <c r="G604" s="4"/>
      <c r="H604" s="4"/>
      <c r="I604" s="4"/>
      <c r="J604" s="4"/>
      <c r="K604" s="4"/>
      <c r="L604" s="4"/>
      <c r="M604" s="4"/>
      <c r="N604" s="4"/>
      <c r="O604" s="4"/>
      <c r="P604" s="4"/>
      <c r="Q604" s="4"/>
      <c r="R604" s="4"/>
      <c r="S604" s="4"/>
      <c r="T604" s="4"/>
      <c r="U604" s="4"/>
      <c r="V604" s="4"/>
    </row>
    <row r="605" spans="2:22">
      <c r="B605" s="4"/>
      <c r="C605" s="4"/>
      <c r="D605" s="4"/>
      <c r="E605" s="4"/>
      <c r="F605" s="4"/>
      <c r="G605" s="4"/>
      <c r="H605" s="4"/>
      <c r="I605" s="4"/>
      <c r="J605" s="4"/>
      <c r="K605" s="4"/>
      <c r="L605" s="4"/>
      <c r="M605" s="4"/>
      <c r="N605" s="4"/>
      <c r="O605" s="4"/>
      <c r="P605" s="4"/>
      <c r="Q605" s="4"/>
      <c r="R605" s="4"/>
      <c r="S605" s="4"/>
      <c r="T605" s="4"/>
      <c r="U605" s="4"/>
      <c r="V605" s="4"/>
    </row>
    <row r="606" spans="2:22">
      <c r="B606" s="4"/>
      <c r="C606" s="4"/>
      <c r="D606" s="4"/>
      <c r="E606" s="4"/>
      <c r="F606" s="4"/>
      <c r="G606" s="4"/>
      <c r="H606" s="4"/>
      <c r="I606" s="4"/>
      <c r="J606" s="4"/>
      <c r="K606" s="4"/>
      <c r="L606" s="4"/>
      <c r="M606" s="4"/>
      <c r="N606" s="4"/>
      <c r="O606" s="4"/>
      <c r="P606" s="4"/>
      <c r="Q606" s="4"/>
      <c r="R606" s="4"/>
      <c r="S606" s="4"/>
      <c r="T606" s="4"/>
      <c r="U606" s="4"/>
      <c r="V606" s="4"/>
    </row>
    <row r="607" spans="2:22">
      <c r="B607" s="4"/>
      <c r="C607" s="4"/>
      <c r="D607" s="4"/>
      <c r="E607" s="4"/>
      <c r="F607" s="4"/>
      <c r="G607" s="4"/>
      <c r="H607" s="4"/>
      <c r="I607" s="4"/>
      <c r="J607" s="4"/>
      <c r="K607" s="4"/>
      <c r="L607" s="4"/>
      <c r="M607" s="4"/>
      <c r="N607" s="4"/>
      <c r="O607" s="4"/>
      <c r="P607" s="4"/>
      <c r="Q607" s="4"/>
      <c r="R607" s="4"/>
      <c r="S607" s="4"/>
      <c r="T607" s="4"/>
      <c r="U607" s="4"/>
      <c r="V607" s="4"/>
    </row>
    <row r="608" spans="2:22">
      <c r="B608" s="4"/>
      <c r="C608" s="4"/>
      <c r="D608" s="4"/>
      <c r="E608" s="4"/>
      <c r="F608" s="4"/>
      <c r="G608" s="4"/>
      <c r="H608" s="4"/>
      <c r="I608" s="4"/>
      <c r="J608" s="4"/>
      <c r="K608" s="4"/>
      <c r="L608" s="4"/>
      <c r="M608" s="4"/>
      <c r="N608" s="4"/>
      <c r="O608" s="4"/>
      <c r="P608" s="4"/>
      <c r="Q608" s="4"/>
      <c r="R608" s="4"/>
      <c r="S608" s="4"/>
      <c r="T608" s="4"/>
      <c r="U608" s="4"/>
      <c r="V608" s="4"/>
    </row>
    <row r="609" spans="2:22">
      <c r="B609" s="4"/>
      <c r="C609" s="4"/>
      <c r="D609" s="4"/>
      <c r="E609" s="4"/>
      <c r="F609" s="4"/>
      <c r="G609" s="4"/>
      <c r="H609" s="4"/>
      <c r="I609" s="4"/>
      <c r="J609" s="4"/>
      <c r="K609" s="4"/>
      <c r="L609" s="4"/>
      <c r="M609" s="4"/>
      <c r="N609" s="4"/>
      <c r="O609" s="4"/>
      <c r="P609" s="4"/>
      <c r="Q609" s="4"/>
      <c r="R609" s="4"/>
      <c r="S609" s="4"/>
      <c r="T609" s="4"/>
      <c r="U609" s="4"/>
      <c r="V609" s="4"/>
    </row>
    <row r="610" spans="2:22">
      <c r="B610" s="4"/>
      <c r="C610" s="4"/>
      <c r="D610" s="4"/>
      <c r="E610" s="4"/>
      <c r="F610" s="4"/>
      <c r="G610" s="4"/>
      <c r="H610" s="4"/>
      <c r="I610" s="4"/>
      <c r="J610" s="4"/>
      <c r="K610" s="4"/>
      <c r="L610" s="4"/>
      <c r="M610" s="4"/>
      <c r="N610" s="4"/>
      <c r="O610" s="4"/>
      <c r="P610" s="4"/>
      <c r="Q610" s="4"/>
      <c r="R610" s="4"/>
      <c r="S610" s="4"/>
      <c r="T610" s="4"/>
      <c r="U610" s="4"/>
      <c r="V610" s="4"/>
    </row>
    <row r="611" spans="2:22">
      <c r="B611" s="4"/>
      <c r="C611" s="4"/>
      <c r="D611" s="4"/>
      <c r="E611" s="4"/>
      <c r="F611" s="4"/>
      <c r="G611" s="4"/>
      <c r="H611" s="4"/>
      <c r="I611" s="4"/>
      <c r="J611" s="4"/>
      <c r="K611" s="4"/>
      <c r="L611" s="4"/>
      <c r="M611" s="4"/>
      <c r="N611" s="4"/>
      <c r="O611" s="4"/>
      <c r="P611" s="4"/>
      <c r="Q611" s="4"/>
      <c r="R611" s="4"/>
      <c r="S611" s="4"/>
      <c r="T611" s="4"/>
      <c r="U611" s="4"/>
      <c r="V611" s="4"/>
    </row>
    <row r="612" spans="2:22">
      <c r="B612" s="4"/>
      <c r="C612" s="4"/>
      <c r="D612" s="4"/>
      <c r="E612" s="4"/>
      <c r="F612" s="4"/>
      <c r="G612" s="4"/>
      <c r="H612" s="4"/>
      <c r="I612" s="4"/>
      <c r="J612" s="4"/>
      <c r="K612" s="4"/>
      <c r="L612" s="4"/>
      <c r="M612" s="4"/>
      <c r="N612" s="4"/>
      <c r="O612" s="4"/>
      <c r="P612" s="4"/>
      <c r="Q612" s="4"/>
      <c r="R612" s="4"/>
      <c r="S612" s="4"/>
      <c r="T612" s="4"/>
      <c r="U612" s="4"/>
      <c r="V612" s="4"/>
    </row>
    <row r="613" spans="2:22">
      <c r="B613" s="4"/>
      <c r="C613" s="4"/>
      <c r="D613" s="4"/>
      <c r="E613" s="4"/>
      <c r="F613" s="4"/>
      <c r="G613" s="4"/>
      <c r="H613" s="4"/>
      <c r="I613" s="4"/>
      <c r="J613" s="4"/>
      <c r="K613" s="4"/>
      <c r="L613" s="4"/>
      <c r="M613" s="4"/>
      <c r="N613" s="4"/>
      <c r="O613" s="4"/>
      <c r="P613" s="4"/>
      <c r="Q613" s="4"/>
      <c r="R613" s="4"/>
      <c r="S613" s="4"/>
      <c r="T613" s="4"/>
      <c r="U613" s="4"/>
      <c r="V613" s="4"/>
    </row>
    <row r="614" spans="2:22">
      <c r="B614" s="4"/>
      <c r="C614" s="4"/>
      <c r="D614" s="4"/>
      <c r="E614" s="4"/>
      <c r="F614" s="4"/>
      <c r="G614" s="4"/>
      <c r="H614" s="4"/>
      <c r="I614" s="4"/>
      <c r="J614" s="4"/>
      <c r="K614" s="4"/>
      <c r="L614" s="4"/>
      <c r="M614" s="4"/>
      <c r="N614" s="4"/>
      <c r="O614" s="4"/>
      <c r="P614" s="4"/>
      <c r="Q614" s="4"/>
      <c r="R614" s="4"/>
      <c r="S614" s="4"/>
      <c r="T614" s="4"/>
      <c r="U614" s="4"/>
      <c r="V614" s="4"/>
    </row>
    <row r="615" spans="2:22">
      <c r="B615" s="4"/>
      <c r="C615" s="4"/>
      <c r="D615" s="4"/>
      <c r="E615" s="4"/>
      <c r="F615" s="4"/>
      <c r="G615" s="4"/>
      <c r="H615" s="4"/>
      <c r="I615" s="4"/>
      <c r="J615" s="4"/>
      <c r="K615" s="4"/>
      <c r="L615" s="4"/>
      <c r="M615" s="4"/>
      <c r="N615" s="4"/>
      <c r="O615" s="4"/>
      <c r="P615" s="4"/>
      <c r="Q615" s="4"/>
      <c r="R615" s="4"/>
      <c r="S615" s="4"/>
      <c r="T615" s="4"/>
      <c r="U615" s="4"/>
      <c r="V615" s="4"/>
    </row>
    <row r="616" spans="2:22">
      <c r="B616" s="4"/>
      <c r="C616" s="4"/>
      <c r="D616" s="4"/>
      <c r="E616" s="4"/>
      <c r="F616" s="4"/>
      <c r="G616" s="4"/>
      <c r="H616" s="4"/>
      <c r="I616" s="4"/>
      <c r="J616" s="4"/>
      <c r="K616" s="4"/>
      <c r="L616" s="4"/>
      <c r="M616" s="4"/>
      <c r="N616" s="4"/>
      <c r="O616" s="4"/>
      <c r="P616" s="4"/>
      <c r="Q616" s="4"/>
      <c r="R616" s="4"/>
      <c r="S616" s="4"/>
      <c r="T616" s="4"/>
      <c r="U616" s="4"/>
      <c r="V616" s="4"/>
    </row>
    <row r="617" spans="2:22">
      <c r="B617" s="4"/>
      <c r="C617" s="4"/>
      <c r="D617" s="4"/>
      <c r="E617" s="4"/>
      <c r="F617" s="4"/>
      <c r="G617" s="4"/>
      <c r="H617" s="4"/>
      <c r="I617" s="4"/>
      <c r="J617" s="4"/>
      <c r="K617" s="4"/>
      <c r="L617" s="4"/>
      <c r="M617" s="4"/>
      <c r="N617" s="4"/>
      <c r="O617" s="4"/>
      <c r="P617" s="4"/>
      <c r="Q617" s="4"/>
      <c r="R617" s="4"/>
      <c r="S617" s="4"/>
      <c r="T617" s="4"/>
      <c r="U617" s="4"/>
      <c r="V617" s="4"/>
    </row>
    <row r="618" spans="2:22">
      <c r="B618" s="4"/>
      <c r="C618" s="4"/>
      <c r="D618" s="4"/>
      <c r="E618" s="4"/>
      <c r="F618" s="4"/>
      <c r="G618" s="4"/>
      <c r="H618" s="4"/>
      <c r="I618" s="4"/>
      <c r="J618" s="4"/>
      <c r="K618" s="4"/>
      <c r="L618" s="4"/>
      <c r="M618" s="4"/>
      <c r="N618" s="4"/>
      <c r="O618" s="4"/>
      <c r="P618" s="4"/>
      <c r="Q618" s="4"/>
      <c r="R618" s="4"/>
      <c r="S618" s="4"/>
      <c r="T618" s="4"/>
      <c r="U618" s="4"/>
      <c r="V618" s="4"/>
    </row>
    <row r="619" spans="2:22">
      <c r="B619" s="4"/>
      <c r="C619" s="4"/>
      <c r="D619" s="4"/>
      <c r="E619" s="4"/>
      <c r="F619" s="4"/>
      <c r="G619" s="4"/>
      <c r="H619" s="4"/>
      <c r="I619" s="4"/>
      <c r="J619" s="4"/>
      <c r="K619" s="4"/>
      <c r="L619" s="4"/>
      <c r="M619" s="4"/>
      <c r="N619" s="4"/>
      <c r="O619" s="4"/>
      <c r="P619" s="4"/>
      <c r="Q619" s="4"/>
      <c r="R619" s="4"/>
      <c r="S619" s="4"/>
      <c r="T619" s="4"/>
      <c r="U619" s="4"/>
      <c r="V619" s="4"/>
    </row>
    <row r="620" spans="2:22">
      <c r="B620" s="4"/>
      <c r="C620" s="4"/>
      <c r="D620" s="4"/>
      <c r="E620" s="4"/>
      <c r="F620" s="4"/>
      <c r="G620" s="4"/>
      <c r="H620" s="4"/>
      <c r="I620" s="4"/>
      <c r="J620" s="4"/>
      <c r="K620" s="4"/>
      <c r="L620" s="4"/>
      <c r="M620" s="4"/>
      <c r="N620" s="4"/>
      <c r="O620" s="4"/>
      <c r="P620" s="4"/>
      <c r="Q620" s="4"/>
      <c r="R620" s="4"/>
      <c r="S620" s="4"/>
      <c r="T620" s="4"/>
      <c r="U620" s="4"/>
      <c r="V620" s="4"/>
    </row>
    <row r="621" spans="2:22">
      <c r="B621" s="4"/>
      <c r="C621" s="4"/>
      <c r="D621" s="4"/>
      <c r="E621" s="4"/>
      <c r="F621" s="4"/>
      <c r="G621" s="4"/>
      <c r="H621" s="4"/>
      <c r="I621" s="4"/>
      <c r="J621" s="4"/>
      <c r="K621" s="4"/>
      <c r="L621" s="4"/>
      <c r="M621" s="4"/>
      <c r="N621" s="4"/>
      <c r="O621" s="4"/>
      <c r="P621" s="4"/>
      <c r="Q621" s="4"/>
      <c r="R621" s="4"/>
      <c r="S621" s="4"/>
      <c r="T621" s="4"/>
      <c r="U621" s="4"/>
      <c r="V621" s="4"/>
    </row>
    <row r="622" spans="2:22">
      <c r="B622" s="4"/>
      <c r="C622" s="4"/>
      <c r="D622" s="4"/>
      <c r="E622" s="4"/>
      <c r="F622" s="4"/>
      <c r="G622" s="4"/>
      <c r="H622" s="4"/>
      <c r="I622" s="4"/>
      <c r="J622" s="4"/>
      <c r="K622" s="4"/>
      <c r="L622" s="4"/>
      <c r="M622" s="4"/>
      <c r="N622" s="4"/>
      <c r="O622" s="4"/>
      <c r="P622" s="4"/>
      <c r="Q622" s="4"/>
      <c r="R622" s="4"/>
      <c r="S622" s="4"/>
      <c r="T622" s="4"/>
      <c r="U622" s="4"/>
      <c r="V622" s="4"/>
    </row>
    <row r="623" spans="2:22">
      <c r="B623" s="4"/>
      <c r="C623" s="4"/>
      <c r="D623" s="4"/>
      <c r="E623" s="4"/>
      <c r="F623" s="4"/>
      <c r="G623" s="4"/>
      <c r="H623" s="4"/>
      <c r="I623" s="4"/>
      <c r="J623" s="4"/>
      <c r="K623" s="4"/>
      <c r="L623" s="4"/>
      <c r="M623" s="4"/>
      <c r="N623" s="4"/>
      <c r="O623" s="4"/>
      <c r="P623" s="4"/>
      <c r="Q623" s="4"/>
      <c r="R623" s="4"/>
      <c r="S623" s="4"/>
      <c r="T623" s="4"/>
      <c r="U623" s="4"/>
      <c r="V623" s="4"/>
    </row>
    <row r="624" spans="2:22">
      <c r="B624" s="4"/>
      <c r="C624" s="4"/>
      <c r="D624" s="4"/>
      <c r="E624" s="4"/>
      <c r="F624" s="4"/>
      <c r="G624" s="4"/>
      <c r="H624" s="4"/>
      <c r="I624" s="4"/>
      <c r="J624" s="4"/>
      <c r="K624" s="4"/>
      <c r="L624" s="4"/>
      <c r="M624" s="4"/>
      <c r="N624" s="4"/>
      <c r="O624" s="4"/>
      <c r="P624" s="4"/>
      <c r="Q624" s="4"/>
      <c r="R624" s="4"/>
      <c r="S624" s="4"/>
      <c r="T624" s="4"/>
      <c r="U624" s="4"/>
      <c r="V624" s="4"/>
    </row>
    <row r="625" spans="2:22">
      <c r="B625" s="4"/>
      <c r="C625" s="4"/>
      <c r="D625" s="4"/>
      <c r="E625" s="4"/>
      <c r="F625" s="4"/>
      <c r="G625" s="4"/>
      <c r="H625" s="4"/>
      <c r="I625" s="4"/>
      <c r="J625" s="4"/>
      <c r="K625" s="4"/>
      <c r="L625" s="4"/>
      <c r="M625" s="4"/>
      <c r="N625" s="4"/>
      <c r="O625" s="4"/>
      <c r="P625" s="4"/>
      <c r="Q625" s="4"/>
      <c r="R625" s="4"/>
      <c r="S625" s="4"/>
      <c r="T625" s="4"/>
      <c r="U625" s="4"/>
      <c r="V625" s="4"/>
    </row>
    <row r="626" spans="2:22">
      <c r="B626" s="4"/>
      <c r="C626" s="4"/>
      <c r="D626" s="4"/>
      <c r="E626" s="4"/>
      <c r="F626" s="4"/>
      <c r="G626" s="4"/>
      <c r="H626" s="4"/>
      <c r="I626" s="4"/>
      <c r="J626" s="4"/>
      <c r="K626" s="4"/>
      <c r="L626" s="4"/>
      <c r="M626" s="4"/>
      <c r="N626" s="4"/>
      <c r="O626" s="4"/>
      <c r="P626" s="4"/>
      <c r="Q626" s="4"/>
      <c r="R626" s="4"/>
      <c r="S626" s="4"/>
      <c r="T626" s="4"/>
      <c r="U626" s="4"/>
      <c r="V626" s="4"/>
    </row>
    <row r="627" spans="2:22">
      <c r="B627" s="4"/>
      <c r="C627" s="4"/>
      <c r="D627" s="4"/>
      <c r="E627" s="4"/>
      <c r="F627" s="4"/>
      <c r="G627" s="4"/>
      <c r="H627" s="4"/>
      <c r="I627" s="4"/>
      <c r="J627" s="4"/>
      <c r="K627" s="4"/>
      <c r="L627" s="4"/>
      <c r="M627" s="4"/>
      <c r="N627" s="4"/>
      <c r="O627" s="4"/>
      <c r="P627" s="4"/>
      <c r="Q627" s="4"/>
      <c r="R627" s="4"/>
      <c r="S627" s="4"/>
      <c r="T627" s="4"/>
      <c r="U627" s="4"/>
      <c r="V627" s="4"/>
    </row>
    <row r="628" spans="2:22">
      <c r="B628" s="4"/>
      <c r="C628" s="4"/>
      <c r="D628" s="4"/>
      <c r="E628" s="4"/>
      <c r="F628" s="4"/>
      <c r="G628" s="4"/>
      <c r="H628" s="4"/>
      <c r="I628" s="4"/>
      <c r="J628" s="4"/>
      <c r="K628" s="4"/>
      <c r="L628" s="4"/>
      <c r="M628" s="4"/>
      <c r="N628" s="4"/>
      <c r="O628" s="4"/>
      <c r="P628" s="4"/>
      <c r="Q628" s="4"/>
      <c r="R628" s="4"/>
      <c r="S628" s="4"/>
      <c r="T628" s="4"/>
      <c r="U628" s="4"/>
      <c r="V628" s="4"/>
    </row>
    <row r="629" spans="2:22">
      <c r="B629" s="4"/>
      <c r="C629" s="4"/>
      <c r="D629" s="4"/>
      <c r="E629" s="4"/>
      <c r="F629" s="4"/>
      <c r="G629" s="4"/>
      <c r="H629" s="4"/>
      <c r="I629" s="4"/>
      <c r="J629" s="4"/>
      <c r="K629" s="4"/>
      <c r="L629" s="4"/>
      <c r="M629" s="4"/>
      <c r="N629" s="4"/>
      <c r="O629" s="4"/>
      <c r="P629" s="4"/>
      <c r="Q629" s="4"/>
      <c r="R629" s="4"/>
      <c r="S629" s="4"/>
      <c r="T629" s="4"/>
      <c r="U629" s="4"/>
      <c r="V629" s="4"/>
    </row>
    <row r="630" spans="2:22">
      <c r="B630" s="4"/>
      <c r="C630" s="4"/>
      <c r="D630" s="4"/>
      <c r="E630" s="4"/>
      <c r="F630" s="4"/>
      <c r="G630" s="4"/>
      <c r="H630" s="4"/>
      <c r="I630" s="4"/>
      <c r="J630" s="4"/>
      <c r="K630" s="4"/>
      <c r="L630" s="4"/>
      <c r="M630" s="4"/>
      <c r="N630" s="4"/>
      <c r="O630" s="4"/>
      <c r="P630" s="4"/>
      <c r="Q630" s="4"/>
      <c r="R630" s="4"/>
      <c r="S630" s="4"/>
      <c r="T630" s="4"/>
      <c r="U630" s="4"/>
      <c r="V630" s="4"/>
    </row>
    <row r="631" spans="2:22">
      <c r="B631" s="4"/>
      <c r="C631" s="4"/>
      <c r="D631" s="4"/>
      <c r="E631" s="4"/>
      <c r="F631" s="4"/>
      <c r="G631" s="4"/>
      <c r="H631" s="4"/>
      <c r="I631" s="4"/>
      <c r="J631" s="4"/>
      <c r="K631" s="4"/>
      <c r="L631" s="4"/>
      <c r="M631" s="4"/>
      <c r="N631" s="4"/>
      <c r="O631" s="4"/>
      <c r="P631" s="4"/>
      <c r="Q631" s="4"/>
      <c r="R631" s="4"/>
      <c r="S631" s="4"/>
      <c r="T631" s="4"/>
      <c r="U631" s="4"/>
      <c r="V631" s="4"/>
    </row>
    <row r="632" spans="2:22">
      <c r="B632" s="4"/>
      <c r="C632" s="4"/>
      <c r="D632" s="4"/>
      <c r="E632" s="4"/>
      <c r="F632" s="4"/>
      <c r="G632" s="4"/>
      <c r="H632" s="4"/>
      <c r="I632" s="4"/>
      <c r="J632" s="4"/>
      <c r="K632" s="4"/>
      <c r="L632" s="4"/>
      <c r="M632" s="4"/>
      <c r="N632" s="4"/>
      <c r="O632" s="4"/>
      <c r="P632" s="4"/>
      <c r="Q632" s="4"/>
      <c r="R632" s="4"/>
      <c r="S632" s="4"/>
      <c r="T632" s="4"/>
      <c r="U632" s="4"/>
      <c r="V632" s="4"/>
    </row>
    <row r="633" spans="2:22">
      <c r="B633" s="4"/>
      <c r="C633" s="4"/>
      <c r="D633" s="4"/>
      <c r="E633" s="4"/>
      <c r="F633" s="4"/>
      <c r="G633" s="4"/>
      <c r="H633" s="4"/>
      <c r="I633" s="4"/>
      <c r="J633" s="4"/>
      <c r="K633" s="4"/>
      <c r="L633" s="4"/>
      <c r="M633" s="4"/>
      <c r="N633" s="4"/>
      <c r="O633" s="4"/>
      <c r="P633" s="4"/>
      <c r="Q633" s="4"/>
      <c r="R633" s="4"/>
      <c r="S633" s="4"/>
      <c r="T633" s="4"/>
      <c r="U633" s="4"/>
      <c r="V633" s="4"/>
    </row>
    <row r="634" spans="2:22">
      <c r="B634" s="4"/>
      <c r="C634" s="4"/>
      <c r="D634" s="4"/>
      <c r="E634" s="4"/>
      <c r="F634" s="4"/>
      <c r="G634" s="4"/>
      <c r="H634" s="4"/>
      <c r="I634" s="4"/>
      <c r="J634" s="4"/>
      <c r="K634" s="4"/>
      <c r="L634" s="4"/>
      <c r="M634" s="4"/>
      <c r="N634" s="4"/>
      <c r="O634" s="4"/>
      <c r="P634" s="4"/>
      <c r="Q634" s="4"/>
      <c r="R634" s="4"/>
      <c r="S634" s="4"/>
      <c r="T634" s="4"/>
      <c r="U634" s="4"/>
      <c r="V634" s="4"/>
    </row>
    <row r="635" spans="2:22">
      <c r="B635" s="4"/>
      <c r="C635" s="4"/>
      <c r="D635" s="4"/>
      <c r="E635" s="4"/>
      <c r="F635" s="4"/>
      <c r="G635" s="4"/>
      <c r="H635" s="4"/>
      <c r="I635" s="4"/>
      <c r="J635" s="4"/>
      <c r="K635" s="4"/>
      <c r="L635" s="4"/>
      <c r="M635" s="4"/>
      <c r="N635" s="4"/>
      <c r="O635" s="4"/>
      <c r="P635" s="4"/>
      <c r="Q635" s="4"/>
      <c r="R635" s="4"/>
      <c r="S635" s="4"/>
      <c r="T635" s="4"/>
      <c r="U635" s="4"/>
      <c r="V635" s="4"/>
    </row>
    <row r="636" spans="2:22">
      <c r="B636" s="4"/>
      <c r="C636" s="4"/>
      <c r="D636" s="4"/>
      <c r="E636" s="4"/>
      <c r="F636" s="4"/>
      <c r="G636" s="4"/>
      <c r="H636" s="4"/>
      <c r="I636" s="4"/>
      <c r="J636" s="4"/>
      <c r="K636" s="4"/>
      <c r="L636" s="4"/>
      <c r="M636" s="4"/>
      <c r="N636" s="4"/>
      <c r="O636" s="4"/>
      <c r="P636" s="4"/>
      <c r="Q636" s="4"/>
      <c r="R636" s="4"/>
      <c r="S636" s="4"/>
      <c r="T636" s="4"/>
      <c r="U636" s="4"/>
      <c r="V636" s="4"/>
    </row>
    <row r="637" spans="2:22">
      <c r="B637" s="4"/>
      <c r="C637" s="4"/>
      <c r="D637" s="4"/>
      <c r="E637" s="4"/>
      <c r="F637" s="4"/>
      <c r="G637" s="4"/>
      <c r="H637" s="4"/>
      <c r="I637" s="4"/>
      <c r="J637" s="4"/>
      <c r="K637" s="4"/>
      <c r="L637" s="4"/>
      <c r="M637" s="4"/>
      <c r="N637" s="4"/>
      <c r="O637" s="4"/>
      <c r="P637" s="4"/>
      <c r="Q637" s="4"/>
      <c r="R637" s="4"/>
      <c r="S637" s="4"/>
      <c r="T637" s="4"/>
      <c r="U637" s="4"/>
      <c r="V637" s="4"/>
    </row>
    <row r="638" spans="2:22">
      <c r="B638" s="4"/>
      <c r="C638" s="4"/>
      <c r="D638" s="4"/>
      <c r="E638" s="4"/>
      <c r="F638" s="4"/>
      <c r="G638" s="4"/>
      <c r="H638" s="4"/>
      <c r="I638" s="4"/>
      <c r="J638" s="4"/>
      <c r="K638" s="4"/>
      <c r="L638" s="4"/>
      <c r="M638" s="4"/>
      <c r="N638" s="4"/>
      <c r="O638" s="4"/>
      <c r="P638" s="4"/>
      <c r="Q638" s="4"/>
      <c r="R638" s="4"/>
      <c r="S638" s="4"/>
      <c r="T638" s="4"/>
      <c r="U638" s="4"/>
      <c r="V638" s="4"/>
    </row>
    <row r="639" spans="2:22">
      <c r="B639" s="4"/>
      <c r="C639" s="4"/>
      <c r="D639" s="4"/>
      <c r="E639" s="4"/>
      <c r="F639" s="4"/>
      <c r="G639" s="4"/>
      <c r="H639" s="4"/>
      <c r="I639" s="4"/>
      <c r="J639" s="4"/>
      <c r="K639" s="4"/>
      <c r="L639" s="4"/>
      <c r="M639" s="4"/>
      <c r="N639" s="4"/>
      <c r="O639" s="4"/>
      <c r="P639" s="4"/>
      <c r="Q639" s="4"/>
      <c r="R639" s="4"/>
      <c r="S639" s="4"/>
      <c r="T639" s="4"/>
      <c r="U639" s="4"/>
      <c r="V639" s="4"/>
    </row>
    <row r="640" spans="2:22">
      <c r="B640" s="4"/>
      <c r="C640" s="4"/>
      <c r="D640" s="4"/>
      <c r="E640" s="4"/>
      <c r="F640" s="4"/>
      <c r="G640" s="4"/>
      <c r="H640" s="4"/>
      <c r="I640" s="4"/>
      <c r="J640" s="4"/>
      <c r="K640" s="4"/>
      <c r="L640" s="4"/>
      <c r="M640" s="4"/>
      <c r="N640" s="4"/>
      <c r="O640" s="4"/>
      <c r="P640" s="4"/>
      <c r="Q640" s="4"/>
      <c r="R640" s="4"/>
      <c r="S640" s="4"/>
      <c r="T640" s="4"/>
      <c r="U640" s="4"/>
      <c r="V640" s="4"/>
    </row>
    <row r="641" spans="2:22">
      <c r="B641" s="4"/>
      <c r="C641" s="4"/>
      <c r="D641" s="4"/>
      <c r="E641" s="4"/>
      <c r="F641" s="4"/>
      <c r="G641" s="4"/>
      <c r="H641" s="4"/>
      <c r="I641" s="4"/>
      <c r="J641" s="4"/>
      <c r="K641" s="4"/>
      <c r="L641" s="4"/>
      <c r="M641" s="4"/>
      <c r="N641" s="4"/>
      <c r="O641" s="4"/>
      <c r="P641" s="4"/>
      <c r="Q641" s="4"/>
      <c r="R641" s="4"/>
      <c r="S641" s="4"/>
      <c r="T641" s="4"/>
      <c r="U641" s="4"/>
      <c r="V641" s="4"/>
    </row>
    <row r="642" spans="2:22">
      <c r="B642" s="4"/>
      <c r="C642" s="4"/>
      <c r="D642" s="4"/>
      <c r="E642" s="4"/>
      <c r="F642" s="4"/>
      <c r="G642" s="4"/>
      <c r="H642" s="4"/>
      <c r="I642" s="4"/>
      <c r="J642" s="4"/>
      <c r="K642" s="4"/>
      <c r="L642" s="4"/>
      <c r="M642" s="4"/>
      <c r="N642" s="4"/>
      <c r="O642" s="4"/>
      <c r="P642" s="4"/>
      <c r="Q642" s="4"/>
      <c r="R642" s="4"/>
      <c r="S642" s="4"/>
      <c r="T642" s="4"/>
      <c r="U642" s="4"/>
      <c r="V642" s="4"/>
    </row>
    <row r="643" spans="2:22">
      <c r="B643" s="4"/>
      <c r="C643" s="4"/>
      <c r="D643" s="4"/>
      <c r="E643" s="4"/>
      <c r="F643" s="4"/>
      <c r="G643" s="4"/>
      <c r="H643" s="4"/>
      <c r="I643" s="4"/>
      <c r="J643" s="4"/>
      <c r="K643" s="4"/>
      <c r="L643" s="4"/>
      <c r="M643" s="4"/>
      <c r="N643" s="4"/>
      <c r="O643" s="4"/>
      <c r="P643" s="4"/>
      <c r="Q643" s="4"/>
      <c r="R643" s="4"/>
      <c r="S643" s="4"/>
      <c r="T643" s="4"/>
      <c r="U643" s="4"/>
      <c r="V643" s="4"/>
    </row>
    <row r="644" spans="2:22">
      <c r="B644" s="4"/>
      <c r="C644" s="4"/>
      <c r="D644" s="4"/>
      <c r="E644" s="4"/>
      <c r="F644" s="4"/>
      <c r="G644" s="4"/>
      <c r="H644" s="4"/>
      <c r="I644" s="4"/>
      <c r="J644" s="4"/>
      <c r="K644" s="4"/>
      <c r="L644" s="4"/>
      <c r="M644" s="4"/>
      <c r="N644" s="4"/>
      <c r="O644" s="4"/>
      <c r="P644" s="4"/>
      <c r="Q644" s="4"/>
      <c r="R644" s="4"/>
      <c r="S644" s="4"/>
      <c r="T644" s="4"/>
      <c r="U644" s="4"/>
      <c r="V644" s="4"/>
    </row>
    <row r="645" spans="2:22">
      <c r="B645" s="4"/>
      <c r="C645" s="4"/>
      <c r="D645" s="4"/>
      <c r="E645" s="4"/>
      <c r="F645" s="4"/>
      <c r="G645" s="4"/>
      <c r="H645" s="4"/>
      <c r="I645" s="4"/>
      <c r="J645" s="4"/>
      <c r="K645" s="4"/>
      <c r="L645" s="4"/>
      <c r="M645" s="4"/>
      <c r="N645" s="4"/>
      <c r="O645" s="4"/>
      <c r="P645" s="4"/>
      <c r="Q645" s="4"/>
      <c r="R645" s="4"/>
      <c r="S645" s="4"/>
      <c r="T645" s="4"/>
      <c r="U645" s="4"/>
      <c r="V645" s="4"/>
    </row>
    <row r="646" spans="2:22">
      <c r="B646" s="4"/>
      <c r="C646" s="4"/>
      <c r="D646" s="4"/>
      <c r="E646" s="4"/>
      <c r="F646" s="4"/>
      <c r="G646" s="4"/>
      <c r="H646" s="4"/>
      <c r="I646" s="4"/>
      <c r="J646" s="4"/>
      <c r="K646" s="4"/>
      <c r="L646" s="4"/>
      <c r="M646" s="4"/>
      <c r="N646" s="4"/>
      <c r="O646" s="4"/>
      <c r="P646" s="4"/>
      <c r="Q646" s="4"/>
      <c r="R646" s="4"/>
      <c r="S646" s="4"/>
      <c r="T646" s="4"/>
      <c r="U646" s="4"/>
      <c r="V646" s="4"/>
    </row>
    <row r="647" spans="2:22">
      <c r="B647" s="4"/>
      <c r="C647" s="4"/>
      <c r="D647" s="4"/>
      <c r="E647" s="4"/>
      <c r="F647" s="4"/>
      <c r="G647" s="4"/>
      <c r="H647" s="4"/>
      <c r="I647" s="4"/>
      <c r="J647" s="4"/>
      <c r="K647" s="4"/>
      <c r="L647" s="4"/>
      <c r="M647" s="4"/>
      <c r="N647" s="4"/>
      <c r="O647" s="4"/>
      <c r="P647" s="4"/>
      <c r="Q647" s="4"/>
      <c r="R647" s="4"/>
      <c r="S647" s="4"/>
      <c r="T647" s="4"/>
      <c r="U647" s="4"/>
      <c r="V647" s="4"/>
    </row>
    <row r="648" spans="2:22">
      <c r="B648" s="4"/>
      <c r="C648" s="4"/>
      <c r="D648" s="4"/>
      <c r="E648" s="4"/>
      <c r="F648" s="4"/>
      <c r="G648" s="4"/>
      <c r="H648" s="4"/>
      <c r="I648" s="4"/>
      <c r="J648" s="4"/>
      <c r="K648" s="4"/>
      <c r="L648" s="4"/>
      <c r="M648" s="4"/>
      <c r="N648" s="4"/>
      <c r="O648" s="4"/>
      <c r="P648" s="4"/>
      <c r="Q648" s="4"/>
      <c r="R648" s="4"/>
      <c r="S648" s="4"/>
      <c r="T648" s="4"/>
      <c r="U648" s="4"/>
      <c r="V648" s="4"/>
    </row>
    <row r="649" spans="2:22">
      <c r="B649" s="4"/>
      <c r="C649" s="4"/>
      <c r="D649" s="4"/>
      <c r="E649" s="4"/>
      <c r="F649" s="4"/>
      <c r="G649" s="4"/>
      <c r="H649" s="4"/>
      <c r="I649" s="4"/>
      <c r="J649" s="4"/>
      <c r="K649" s="4"/>
      <c r="L649" s="4"/>
      <c r="M649" s="4"/>
      <c r="N649" s="4"/>
      <c r="O649" s="4"/>
      <c r="P649" s="4"/>
      <c r="Q649" s="4"/>
      <c r="R649" s="4"/>
      <c r="S649" s="4"/>
      <c r="T649" s="4"/>
      <c r="U649" s="4"/>
      <c r="V649" s="4"/>
    </row>
    <row r="650" spans="2:22">
      <c r="B650" s="4"/>
      <c r="C650" s="4"/>
      <c r="D650" s="4"/>
      <c r="E650" s="4"/>
      <c r="F650" s="4"/>
      <c r="G650" s="4"/>
      <c r="H650" s="4"/>
      <c r="I650" s="4"/>
      <c r="J650" s="4"/>
      <c r="K650" s="4"/>
      <c r="L650" s="4"/>
      <c r="M650" s="4"/>
      <c r="N650" s="4"/>
      <c r="O650" s="4"/>
      <c r="P650" s="4"/>
      <c r="Q650" s="4"/>
      <c r="R650" s="4"/>
      <c r="S650" s="4"/>
      <c r="T650" s="4"/>
      <c r="U650" s="4"/>
      <c r="V650" s="4"/>
    </row>
    <row r="651" spans="2:22">
      <c r="B651" s="4"/>
      <c r="C651" s="4"/>
      <c r="D651" s="4"/>
      <c r="E651" s="4"/>
      <c r="F651" s="4"/>
      <c r="G651" s="4"/>
      <c r="H651" s="4"/>
      <c r="I651" s="4"/>
      <c r="J651" s="4"/>
      <c r="K651" s="4"/>
      <c r="L651" s="4"/>
      <c r="M651" s="4"/>
      <c r="N651" s="4"/>
      <c r="O651" s="4"/>
      <c r="P651" s="4"/>
      <c r="Q651" s="4"/>
      <c r="R651" s="4"/>
      <c r="S651" s="4"/>
      <c r="T651" s="4"/>
      <c r="U651" s="4"/>
      <c r="V651" s="4"/>
    </row>
    <row r="652" spans="2:22">
      <c r="B652" s="4"/>
      <c r="C652" s="4"/>
      <c r="D652" s="4"/>
      <c r="E652" s="4"/>
      <c r="F652" s="4"/>
      <c r="G652" s="4"/>
      <c r="H652" s="4"/>
      <c r="I652" s="4"/>
      <c r="J652" s="4"/>
      <c r="K652" s="4"/>
      <c r="L652" s="4"/>
      <c r="M652" s="4"/>
      <c r="N652" s="4"/>
      <c r="O652" s="4"/>
      <c r="P652" s="4"/>
      <c r="Q652" s="4"/>
      <c r="R652" s="4"/>
      <c r="S652" s="4"/>
      <c r="T652" s="4"/>
      <c r="U652" s="4"/>
      <c r="V652" s="4"/>
    </row>
    <row r="653" spans="2:22">
      <c r="B653" s="4"/>
      <c r="C653" s="4"/>
      <c r="D653" s="4"/>
      <c r="E653" s="4"/>
      <c r="F653" s="4"/>
      <c r="G653" s="4"/>
      <c r="H653" s="4"/>
      <c r="I653" s="4"/>
      <c r="J653" s="4"/>
      <c r="K653" s="4"/>
      <c r="L653" s="4"/>
      <c r="M653" s="4"/>
      <c r="N653" s="4"/>
      <c r="O653" s="4"/>
      <c r="P653" s="4"/>
      <c r="Q653" s="4"/>
      <c r="R653" s="4"/>
      <c r="S653" s="4"/>
      <c r="T653" s="4"/>
      <c r="U653" s="4"/>
      <c r="V653" s="4"/>
    </row>
    <row r="654" spans="2:22">
      <c r="B654" s="4"/>
      <c r="C654" s="4"/>
      <c r="D654" s="4"/>
      <c r="E654" s="4"/>
      <c r="F654" s="4"/>
      <c r="G654" s="4"/>
      <c r="H654" s="4"/>
      <c r="I654" s="4"/>
      <c r="J654" s="4"/>
      <c r="K654" s="4"/>
      <c r="L654" s="4"/>
      <c r="M654" s="4"/>
      <c r="N654" s="4"/>
      <c r="O654" s="4"/>
      <c r="P654" s="4"/>
      <c r="Q654" s="4"/>
      <c r="R654" s="4"/>
      <c r="S654" s="4"/>
      <c r="T654" s="4"/>
      <c r="U654" s="4"/>
      <c r="V654" s="4"/>
    </row>
    <row r="655" spans="2:22">
      <c r="B655" s="4"/>
      <c r="C655" s="4"/>
      <c r="D655" s="4"/>
      <c r="E655" s="4"/>
      <c r="F655" s="4"/>
      <c r="G655" s="4"/>
      <c r="H655" s="4"/>
      <c r="I655" s="4"/>
      <c r="J655" s="4"/>
      <c r="K655" s="4"/>
      <c r="L655" s="4"/>
      <c r="M655" s="4"/>
      <c r="N655" s="4"/>
      <c r="O655" s="4"/>
      <c r="P655" s="4"/>
      <c r="Q655" s="4"/>
      <c r="R655" s="4"/>
      <c r="S655" s="4"/>
      <c r="T655" s="4"/>
      <c r="U655" s="4"/>
      <c r="V655" s="4"/>
    </row>
    <row r="656" spans="2:22">
      <c r="B656" s="4"/>
      <c r="C656" s="4"/>
      <c r="D656" s="4"/>
      <c r="E656" s="4"/>
      <c r="F656" s="4"/>
      <c r="G656" s="4"/>
      <c r="H656" s="4"/>
      <c r="I656" s="4"/>
      <c r="J656" s="4"/>
      <c r="K656" s="4"/>
      <c r="L656" s="4"/>
      <c r="M656" s="4"/>
      <c r="N656" s="4"/>
      <c r="O656" s="4"/>
      <c r="P656" s="4"/>
      <c r="Q656" s="4"/>
      <c r="R656" s="4"/>
      <c r="S656" s="4"/>
      <c r="T656" s="4"/>
      <c r="U656" s="4"/>
      <c r="V656" s="4"/>
    </row>
    <row r="657" spans="2:22">
      <c r="B657" s="4"/>
      <c r="C657" s="4"/>
      <c r="D657" s="4"/>
      <c r="E657" s="4"/>
      <c r="F657" s="4"/>
      <c r="G657" s="4"/>
      <c r="H657" s="4"/>
      <c r="I657" s="4"/>
      <c r="J657" s="4"/>
      <c r="K657" s="4"/>
      <c r="L657" s="4"/>
      <c r="M657" s="4"/>
      <c r="N657" s="4"/>
      <c r="O657" s="4"/>
      <c r="P657" s="4"/>
      <c r="Q657" s="4"/>
      <c r="R657" s="4"/>
      <c r="S657" s="4"/>
      <c r="T657" s="4"/>
      <c r="U657" s="4"/>
      <c r="V657" s="4"/>
    </row>
    <row r="658" spans="2:22">
      <c r="B658" s="4"/>
      <c r="C658" s="4"/>
      <c r="D658" s="4"/>
      <c r="E658" s="4"/>
      <c r="F658" s="4"/>
      <c r="G658" s="4"/>
      <c r="H658" s="4"/>
      <c r="I658" s="4"/>
      <c r="J658" s="4"/>
      <c r="K658" s="4"/>
      <c r="L658" s="4"/>
      <c r="M658" s="4"/>
      <c r="N658" s="4"/>
      <c r="O658" s="4"/>
      <c r="P658" s="4"/>
      <c r="Q658" s="4"/>
      <c r="R658" s="4"/>
      <c r="S658" s="4"/>
      <c r="T658" s="4"/>
      <c r="U658" s="4"/>
      <c r="V658" s="4"/>
    </row>
    <row r="659" spans="2:22">
      <c r="B659" s="4"/>
      <c r="C659" s="4"/>
      <c r="D659" s="4"/>
      <c r="E659" s="4"/>
      <c r="F659" s="4"/>
      <c r="G659" s="4"/>
      <c r="H659" s="4"/>
      <c r="I659" s="4"/>
      <c r="J659" s="4"/>
      <c r="K659" s="4"/>
      <c r="L659" s="4"/>
      <c r="M659" s="4"/>
      <c r="N659" s="4"/>
      <c r="O659" s="4"/>
      <c r="P659" s="4"/>
      <c r="Q659" s="4"/>
      <c r="R659" s="4"/>
      <c r="S659" s="4"/>
      <c r="T659" s="4"/>
      <c r="U659" s="4"/>
      <c r="V659" s="4"/>
    </row>
    <row r="660" spans="2:22">
      <c r="B660" s="4"/>
      <c r="C660" s="4"/>
      <c r="D660" s="4"/>
      <c r="E660" s="4"/>
      <c r="F660" s="4"/>
      <c r="G660" s="4"/>
      <c r="H660" s="4"/>
      <c r="I660" s="4"/>
      <c r="J660" s="4"/>
      <c r="K660" s="4"/>
      <c r="L660" s="4"/>
      <c r="M660" s="4"/>
      <c r="N660" s="4"/>
      <c r="O660" s="4"/>
      <c r="P660" s="4"/>
      <c r="Q660" s="4"/>
      <c r="R660" s="4"/>
      <c r="S660" s="4"/>
      <c r="T660" s="4"/>
      <c r="U660" s="4"/>
      <c r="V660" s="4"/>
    </row>
    <row r="661" spans="2:22">
      <c r="B661" s="4"/>
      <c r="C661" s="4"/>
      <c r="D661" s="4"/>
      <c r="E661" s="4"/>
      <c r="F661" s="4"/>
      <c r="G661" s="4"/>
      <c r="H661" s="4"/>
      <c r="I661" s="4"/>
      <c r="J661" s="4"/>
      <c r="K661" s="4"/>
      <c r="L661" s="4"/>
      <c r="M661" s="4"/>
      <c r="N661" s="4"/>
      <c r="O661" s="4"/>
      <c r="P661" s="4"/>
      <c r="Q661" s="4"/>
      <c r="R661" s="4"/>
      <c r="S661" s="4"/>
      <c r="T661" s="4"/>
      <c r="U661" s="4"/>
      <c r="V661" s="4"/>
    </row>
    <row r="662" spans="2:22">
      <c r="B662" s="4"/>
      <c r="C662" s="4"/>
      <c r="D662" s="4"/>
      <c r="E662" s="4"/>
      <c r="F662" s="4"/>
      <c r="G662" s="4"/>
      <c r="H662" s="4"/>
      <c r="I662" s="4"/>
      <c r="J662" s="4"/>
      <c r="K662" s="4"/>
      <c r="L662" s="4"/>
      <c r="M662" s="4"/>
      <c r="N662" s="4"/>
      <c r="O662" s="4"/>
      <c r="P662" s="4"/>
      <c r="Q662" s="4"/>
      <c r="R662" s="4"/>
      <c r="S662" s="4"/>
      <c r="T662" s="4"/>
      <c r="U662" s="4"/>
      <c r="V662" s="4"/>
    </row>
    <row r="663" spans="2:22">
      <c r="B663" s="4"/>
      <c r="C663" s="4"/>
      <c r="D663" s="4"/>
      <c r="E663" s="4"/>
      <c r="F663" s="4"/>
      <c r="G663" s="4"/>
      <c r="H663" s="4"/>
      <c r="I663" s="4"/>
      <c r="J663" s="4"/>
      <c r="K663" s="4"/>
      <c r="L663" s="4"/>
      <c r="M663" s="4"/>
      <c r="N663" s="4"/>
      <c r="O663" s="4"/>
      <c r="P663" s="4"/>
      <c r="Q663" s="4"/>
      <c r="R663" s="4"/>
      <c r="S663" s="4"/>
      <c r="T663" s="4"/>
      <c r="U663" s="4"/>
      <c r="V663" s="4"/>
    </row>
    <row r="664" spans="2:22">
      <c r="B664" s="4"/>
      <c r="C664" s="4"/>
      <c r="D664" s="4"/>
      <c r="E664" s="4"/>
      <c r="F664" s="4"/>
      <c r="G664" s="4"/>
      <c r="H664" s="4"/>
      <c r="I664" s="4"/>
      <c r="J664" s="4"/>
      <c r="K664" s="4"/>
      <c r="L664" s="4"/>
      <c r="M664" s="4"/>
      <c r="N664" s="4"/>
      <c r="O664" s="4"/>
      <c r="P664" s="4"/>
      <c r="Q664" s="4"/>
      <c r="R664" s="4"/>
      <c r="S664" s="4"/>
      <c r="T664" s="4"/>
      <c r="U664" s="4"/>
      <c r="V664" s="4"/>
    </row>
    <row r="665" spans="2:22">
      <c r="B665" s="4"/>
      <c r="C665" s="4"/>
      <c r="D665" s="4"/>
      <c r="E665" s="4"/>
      <c r="F665" s="4"/>
      <c r="G665" s="4"/>
      <c r="H665" s="4"/>
      <c r="I665" s="4"/>
      <c r="J665" s="4"/>
      <c r="K665" s="4"/>
      <c r="L665" s="4"/>
      <c r="M665" s="4"/>
      <c r="N665" s="4"/>
      <c r="O665" s="4"/>
      <c r="P665" s="4"/>
      <c r="Q665" s="4"/>
      <c r="R665" s="4"/>
      <c r="S665" s="4"/>
      <c r="T665" s="4"/>
      <c r="U665" s="4"/>
      <c r="V665" s="4"/>
    </row>
    <row r="666" spans="2:22">
      <c r="B666" s="4"/>
      <c r="C666" s="4"/>
      <c r="D666" s="4"/>
      <c r="E666" s="4"/>
      <c r="F666" s="4"/>
      <c r="G666" s="4"/>
      <c r="H666" s="4"/>
      <c r="I666" s="4"/>
      <c r="J666" s="4"/>
      <c r="K666" s="4"/>
      <c r="L666" s="4"/>
      <c r="M666" s="4"/>
      <c r="N666" s="4"/>
      <c r="O666" s="4"/>
      <c r="P666" s="4"/>
      <c r="Q666" s="4"/>
      <c r="R666" s="4"/>
      <c r="S666" s="4"/>
      <c r="T666" s="4"/>
      <c r="U666" s="4"/>
      <c r="V666" s="4"/>
    </row>
    <row r="667" spans="2:22">
      <c r="B667" s="4"/>
      <c r="C667" s="4"/>
      <c r="D667" s="4"/>
      <c r="E667" s="4"/>
      <c r="F667" s="4"/>
      <c r="G667" s="4"/>
      <c r="H667" s="4"/>
      <c r="I667" s="4"/>
      <c r="J667" s="4"/>
      <c r="K667" s="4"/>
      <c r="L667" s="4"/>
      <c r="M667" s="4"/>
      <c r="N667" s="4"/>
      <c r="O667" s="4"/>
      <c r="P667" s="4"/>
      <c r="Q667" s="4"/>
      <c r="R667" s="4"/>
      <c r="S667" s="4"/>
      <c r="T667" s="4"/>
      <c r="U667" s="4"/>
      <c r="V667" s="4"/>
    </row>
    <row r="668" spans="2:22">
      <c r="B668" s="4"/>
      <c r="C668" s="4"/>
      <c r="D668" s="4"/>
      <c r="E668" s="4"/>
      <c r="F668" s="4"/>
      <c r="G668" s="4"/>
      <c r="H668" s="4"/>
      <c r="I668" s="4"/>
      <c r="J668" s="4"/>
      <c r="K668" s="4"/>
      <c r="L668" s="4"/>
      <c r="M668" s="4"/>
      <c r="N668" s="4"/>
      <c r="O668" s="4"/>
      <c r="P668" s="4"/>
      <c r="Q668" s="4"/>
      <c r="R668" s="4"/>
      <c r="S668" s="4"/>
      <c r="T668" s="4"/>
      <c r="U668" s="4"/>
      <c r="V668" s="4"/>
    </row>
    <row r="669" spans="2:22">
      <c r="B669" s="4"/>
      <c r="C669" s="4"/>
      <c r="D669" s="4"/>
      <c r="E669" s="4"/>
      <c r="F669" s="4"/>
      <c r="G669" s="4"/>
      <c r="H669" s="4"/>
      <c r="I669" s="4"/>
      <c r="J669" s="4"/>
      <c r="K669" s="4"/>
      <c r="L669" s="4"/>
      <c r="M669" s="4"/>
      <c r="N669" s="4"/>
      <c r="O669" s="4"/>
      <c r="P669" s="4"/>
      <c r="Q669" s="4"/>
      <c r="R669" s="4"/>
      <c r="S669" s="4"/>
      <c r="T669" s="4"/>
      <c r="U669" s="4"/>
      <c r="V669" s="4"/>
    </row>
    <row r="670" spans="2:22">
      <c r="B670" s="4"/>
      <c r="C670" s="4"/>
      <c r="D670" s="4"/>
      <c r="E670" s="4"/>
      <c r="F670" s="4"/>
      <c r="G670" s="4"/>
      <c r="H670" s="4"/>
      <c r="I670" s="4"/>
      <c r="J670" s="4"/>
      <c r="K670" s="4"/>
      <c r="L670" s="4"/>
      <c r="M670" s="4"/>
      <c r="N670" s="4"/>
      <c r="O670" s="4"/>
      <c r="P670" s="4"/>
      <c r="Q670" s="4"/>
      <c r="R670" s="4"/>
      <c r="S670" s="4"/>
      <c r="T670" s="4"/>
      <c r="U670" s="4"/>
      <c r="V670" s="4"/>
    </row>
    <row r="671" spans="2:22">
      <c r="B671" s="4"/>
      <c r="C671" s="4"/>
      <c r="D671" s="4"/>
      <c r="E671" s="4"/>
      <c r="F671" s="4"/>
      <c r="G671" s="4"/>
      <c r="H671" s="4"/>
      <c r="I671" s="4"/>
      <c r="J671" s="4"/>
      <c r="K671" s="4"/>
      <c r="L671" s="4"/>
      <c r="M671" s="4"/>
      <c r="N671" s="4"/>
      <c r="O671" s="4"/>
      <c r="P671" s="4"/>
      <c r="Q671" s="4"/>
      <c r="R671" s="4"/>
      <c r="S671" s="4"/>
      <c r="T671" s="4"/>
      <c r="U671" s="4"/>
      <c r="V671" s="4"/>
    </row>
    <row r="672" spans="2:22">
      <c r="B672" s="4"/>
      <c r="C672" s="4"/>
      <c r="D672" s="4"/>
      <c r="E672" s="4"/>
      <c r="F672" s="4"/>
      <c r="G672" s="4"/>
      <c r="H672" s="4"/>
      <c r="I672" s="4"/>
      <c r="J672" s="4"/>
      <c r="K672" s="4"/>
      <c r="L672" s="4"/>
      <c r="M672" s="4"/>
      <c r="N672" s="4"/>
      <c r="O672" s="4"/>
      <c r="P672" s="4"/>
      <c r="Q672" s="4"/>
      <c r="R672" s="4"/>
      <c r="S672" s="4"/>
      <c r="T672" s="4"/>
      <c r="U672" s="4"/>
      <c r="V672" s="4"/>
    </row>
    <row r="673" spans="2:22">
      <c r="B673" s="4"/>
      <c r="C673" s="4"/>
      <c r="D673" s="4"/>
      <c r="E673" s="4"/>
      <c r="F673" s="4"/>
      <c r="G673" s="4"/>
      <c r="H673" s="4"/>
      <c r="I673" s="4"/>
      <c r="J673" s="4"/>
      <c r="K673" s="4"/>
      <c r="L673" s="4"/>
      <c r="M673" s="4"/>
      <c r="N673" s="4"/>
      <c r="O673" s="4"/>
      <c r="P673" s="4"/>
      <c r="Q673" s="4"/>
      <c r="R673" s="4"/>
      <c r="S673" s="4"/>
      <c r="T673" s="4"/>
      <c r="U673" s="4"/>
      <c r="V673" s="4"/>
    </row>
    <row r="674" spans="2:22">
      <c r="B674" s="4"/>
      <c r="C674" s="4"/>
      <c r="D674" s="4"/>
      <c r="E674" s="4"/>
      <c r="F674" s="4"/>
      <c r="G674" s="4"/>
      <c r="H674" s="4"/>
      <c r="I674" s="4"/>
      <c r="J674" s="4"/>
      <c r="K674" s="4"/>
      <c r="L674" s="4"/>
      <c r="M674" s="4"/>
      <c r="N674" s="4"/>
      <c r="O674" s="4"/>
      <c r="P674" s="4"/>
      <c r="Q674" s="4"/>
      <c r="R674" s="4"/>
      <c r="S674" s="4"/>
      <c r="T674" s="4"/>
      <c r="U674" s="4"/>
      <c r="V674" s="4"/>
    </row>
    <row r="675" spans="2:22">
      <c r="B675" s="4"/>
      <c r="C675" s="4"/>
      <c r="D675" s="4"/>
      <c r="E675" s="4"/>
      <c r="F675" s="4"/>
      <c r="G675" s="4"/>
      <c r="H675" s="4"/>
      <c r="I675" s="4"/>
      <c r="J675" s="4"/>
      <c r="K675" s="4"/>
      <c r="L675" s="4"/>
      <c r="M675" s="4"/>
      <c r="N675" s="4"/>
      <c r="O675" s="4"/>
      <c r="P675" s="4"/>
      <c r="Q675" s="4"/>
      <c r="R675" s="4"/>
      <c r="S675" s="4"/>
      <c r="T675" s="4"/>
      <c r="U675" s="4"/>
      <c r="V675" s="4"/>
    </row>
    <row r="676" spans="2:22">
      <c r="B676" s="4"/>
      <c r="C676" s="4"/>
      <c r="D676" s="4"/>
      <c r="E676" s="4"/>
      <c r="F676" s="4"/>
      <c r="G676" s="4"/>
      <c r="H676" s="4"/>
      <c r="I676" s="4"/>
      <c r="J676" s="4"/>
      <c r="K676" s="4"/>
      <c r="L676" s="4"/>
      <c r="M676" s="4"/>
      <c r="N676" s="4"/>
      <c r="O676" s="4"/>
      <c r="P676" s="4"/>
      <c r="Q676" s="4"/>
      <c r="R676" s="4"/>
      <c r="S676" s="4"/>
      <c r="T676" s="4"/>
      <c r="U676" s="4"/>
      <c r="V676" s="4"/>
    </row>
    <row r="677" spans="2:22">
      <c r="B677" s="4"/>
      <c r="C677" s="4"/>
      <c r="D677" s="4"/>
      <c r="E677" s="4"/>
      <c r="F677" s="4"/>
      <c r="G677" s="4"/>
      <c r="H677" s="4"/>
      <c r="I677" s="4"/>
      <c r="J677" s="4"/>
      <c r="K677" s="4"/>
      <c r="L677" s="4"/>
      <c r="M677" s="4"/>
      <c r="N677" s="4"/>
      <c r="O677" s="4"/>
      <c r="P677" s="4"/>
      <c r="Q677" s="4"/>
      <c r="R677" s="4"/>
      <c r="S677" s="4"/>
      <c r="T677" s="4"/>
      <c r="U677" s="4"/>
      <c r="V677" s="4"/>
    </row>
    <row r="678" spans="2:22">
      <c r="B678" s="4"/>
      <c r="C678" s="4"/>
      <c r="D678" s="4"/>
      <c r="E678" s="4"/>
      <c r="F678" s="4"/>
      <c r="G678" s="4"/>
      <c r="H678" s="4"/>
      <c r="I678" s="4"/>
      <c r="J678" s="4"/>
      <c r="K678" s="4"/>
      <c r="L678" s="4"/>
      <c r="M678" s="4"/>
      <c r="N678" s="4"/>
      <c r="O678" s="4"/>
      <c r="P678" s="4"/>
      <c r="Q678" s="4"/>
      <c r="R678" s="4"/>
      <c r="S678" s="4"/>
      <c r="T678" s="4"/>
      <c r="U678" s="4"/>
      <c r="V678" s="4"/>
    </row>
    <row r="679" spans="2:22">
      <c r="B679" s="4"/>
      <c r="C679" s="4"/>
      <c r="D679" s="4"/>
      <c r="E679" s="4"/>
      <c r="F679" s="4"/>
      <c r="G679" s="4"/>
      <c r="H679" s="4"/>
      <c r="I679" s="4"/>
      <c r="J679" s="4"/>
      <c r="K679" s="4"/>
      <c r="L679" s="4"/>
      <c r="M679" s="4"/>
      <c r="N679" s="4"/>
      <c r="O679" s="4"/>
      <c r="P679" s="4"/>
      <c r="Q679" s="4"/>
      <c r="R679" s="4"/>
      <c r="S679" s="4"/>
      <c r="T679" s="4"/>
      <c r="U679" s="4"/>
      <c r="V679" s="4"/>
    </row>
    <row r="680" spans="2:22">
      <c r="B680" s="4"/>
      <c r="C680" s="4"/>
      <c r="D680" s="4"/>
      <c r="E680" s="4"/>
      <c r="F680" s="4"/>
      <c r="G680" s="4"/>
      <c r="H680" s="4"/>
      <c r="I680" s="4"/>
      <c r="J680" s="4"/>
      <c r="K680" s="4"/>
      <c r="L680" s="4"/>
      <c r="M680" s="4"/>
      <c r="N680" s="4"/>
      <c r="O680" s="4"/>
      <c r="P680" s="4"/>
      <c r="Q680" s="4"/>
      <c r="R680" s="4"/>
      <c r="S680" s="4"/>
      <c r="T680" s="4"/>
      <c r="U680" s="4"/>
      <c r="V680" s="4"/>
    </row>
    <row r="681" spans="2:22">
      <c r="B681" s="4"/>
      <c r="C681" s="4"/>
      <c r="D681" s="4"/>
      <c r="E681" s="4"/>
      <c r="F681" s="4"/>
      <c r="G681" s="4"/>
      <c r="H681" s="4"/>
      <c r="I681" s="4"/>
      <c r="J681" s="4"/>
      <c r="K681" s="4"/>
      <c r="L681" s="4"/>
      <c r="M681" s="4"/>
      <c r="N681" s="4"/>
      <c r="O681" s="4"/>
      <c r="P681" s="4"/>
      <c r="Q681" s="4"/>
      <c r="R681" s="4"/>
      <c r="S681" s="4"/>
      <c r="T681" s="4"/>
      <c r="U681" s="4"/>
      <c r="V681" s="4"/>
    </row>
    <row r="682" spans="2:22">
      <c r="B682" s="4"/>
      <c r="C682" s="4"/>
      <c r="D682" s="4"/>
      <c r="E682" s="4"/>
      <c r="F682" s="4"/>
      <c r="G682" s="4"/>
      <c r="H682" s="4"/>
      <c r="I682" s="4"/>
      <c r="J682" s="4"/>
      <c r="K682" s="4"/>
      <c r="L682" s="4"/>
      <c r="M682" s="4"/>
      <c r="N682" s="4"/>
      <c r="O682" s="4"/>
      <c r="P682" s="4"/>
      <c r="Q682" s="4"/>
      <c r="R682" s="4"/>
      <c r="S682" s="4"/>
      <c r="T682" s="4"/>
      <c r="U682" s="4"/>
      <c r="V682" s="4"/>
    </row>
    <row r="683" spans="2:22">
      <c r="B683" s="4"/>
      <c r="C683" s="4"/>
      <c r="D683" s="4"/>
      <c r="E683" s="4"/>
      <c r="F683" s="4"/>
      <c r="G683" s="4"/>
      <c r="H683" s="4"/>
      <c r="I683" s="4"/>
      <c r="J683" s="4"/>
      <c r="K683" s="4"/>
      <c r="L683" s="4"/>
      <c r="M683" s="4"/>
      <c r="N683" s="4"/>
      <c r="O683" s="4"/>
      <c r="P683" s="4"/>
      <c r="Q683" s="4"/>
      <c r="R683" s="4"/>
      <c r="S683" s="4"/>
      <c r="T683" s="4"/>
      <c r="U683" s="4"/>
      <c r="V683" s="4"/>
    </row>
    <row r="684" spans="2:22">
      <c r="B684" s="4"/>
      <c r="C684" s="4"/>
      <c r="D684" s="4"/>
      <c r="E684" s="4"/>
      <c r="F684" s="4"/>
      <c r="G684" s="4"/>
      <c r="H684" s="4"/>
      <c r="I684" s="4"/>
      <c r="J684" s="4"/>
      <c r="K684" s="4"/>
      <c r="L684" s="4"/>
      <c r="M684" s="4"/>
      <c r="N684" s="4"/>
      <c r="O684" s="4"/>
      <c r="P684" s="4"/>
      <c r="Q684" s="4"/>
      <c r="R684" s="4"/>
      <c r="S684" s="4"/>
      <c r="T684" s="4"/>
      <c r="U684" s="4"/>
      <c r="V684" s="4"/>
    </row>
    <row r="685" spans="2:22">
      <c r="B685" s="4"/>
      <c r="C685" s="4"/>
      <c r="D685" s="4"/>
      <c r="E685" s="4"/>
      <c r="F685" s="4"/>
      <c r="G685" s="4"/>
      <c r="H685" s="4"/>
      <c r="I685" s="4"/>
      <c r="J685" s="4"/>
      <c r="K685" s="4"/>
      <c r="L685" s="4"/>
      <c r="M685" s="4"/>
      <c r="N685" s="4"/>
      <c r="O685" s="4"/>
      <c r="P685" s="4"/>
      <c r="Q685" s="4"/>
      <c r="R685" s="4"/>
      <c r="S685" s="4"/>
      <c r="T685" s="4"/>
      <c r="U685" s="4"/>
      <c r="V685" s="4"/>
    </row>
    <row r="686" spans="2:22">
      <c r="B686" s="4"/>
      <c r="C686" s="4"/>
      <c r="D686" s="4"/>
      <c r="E686" s="4"/>
      <c r="F686" s="4"/>
      <c r="G686" s="4"/>
      <c r="H686" s="4"/>
      <c r="I686" s="4"/>
      <c r="J686" s="4"/>
      <c r="K686" s="4"/>
      <c r="L686" s="4"/>
      <c r="M686" s="4"/>
      <c r="N686" s="4"/>
      <c r="O686" s="4"/>
      <c r="P686" s="4"/>
      <c r="Q686" s="4"/>
      <c r="R686" s="4"/>
      <c r="S686" s="4"/>
      <c r="T686" s="4"/>
      <c r="U686" s="4"/>
      <c r="V686" s="4"/>
    </row>
    <row r="687" spans="2:22">
      <c r="B687" s="4"/>
      <c r="C687" s="4"/>
      <c r="D687" s="4"/>
      <c r="E687" s="4"/>
      <c r="F687" s="4"/>
      <c r="G687" s="4"/>
      <c r="H687" s="4"/>
      <c r="I687" s="4"/>
      <c r="J687" s="4"/>
      <c r="K687" s="4"/>
      <c r="L687" s="4"/>
      <c r="M687" s="4"/>
      <c r="N687" s="4"/>
      <c r="O687" s="4"/>
      <c r="P687" s="4"/>
      <c r="Q687" s="4"/>
      <c r="R687" s="4"/>
      <c r="S687" s="4"/>
      <c r="T687" s="4"/>
      <c r="U687" s="4"/>
      <c r="V687" s="4"/>
    </row>
    <row r="688" spans="2:22">
      <c r="B688" s="4"/>
      <c r="C688" s="4"/>
      <c r="D688" s="4"/>
      <c r="E688" s="4"/>
      <c r="F688" s="4"/>
      <c r="G688" s="4"/>
      <c r="H688" s="4"/>
      <c r="I688" s="4"/>
      <c r="J688" s="4"/>
      <c r="K688" s="4"/>
      <c r="L688" s="4"/>
      <c r="M688" s="4"/>
      <c r="N688" s="4"/>
      <c r="O688" s="4"/>
      <c r="P688" s="4"/>
      <c r="Q688" s="4"/>
      <c r="R688" s="4"/>
      <c r="S688" s="4"/>
      <c r="T688" s="4"/>
      <c r="U688" s="4"/>
      <c r="V688" s="4"/>
    </row>
    <row r="689" spans="2:22">
      <c r="B689" s="4"/>
      <c r="C689" s="4"/>
      <c r="D689" s="4"/>
      <c r="E689" s="4"/>
      <c r="F689" s="4"/>
      <c r="G689" s="4"/>
      <c r="H689" s="4"/>
      <c r="I689" s="4"/>
      <c r="J689" s="4"/>
      <c r="K689" s="4"/>
      <c r="L689" s="4"/>
      <c r="M689" s="4"/>
      <c r="N689" s="4"/>
      <c r="O689" s="4"/>
      <c r="P689" s="4"/>
      <c r="Q689" s="4"/>
      <c r="R689" s="4"/>
      <c r="S689" s="4"/>
      <c r="T689" s="4"/>
      <c r="U689" s="4"/>
      <c r="V689" s="4"/>
    </row>
    <row r="690" spans="2:22">
      <c r="B690" s="4"/>
      <c r="C690" s="4"/>
      <c r="D690" s="4"/>
      <c r="E690" s="4"/>
      <c r="F690" s="4"/>
      <c r="G690" s="4"/>
      <c r="H690" s="4"/>
      <c r="I690" s="4"/>
      <c r="J690" s="4"/>
      <c r="K690" s="4"/>
      <c r="L690" s="4"/>
      <c r="M690" s="4"/>
      <c r="N690" s="4"/>
      <c r="O690" s="4"/>
      <c r="P690" s="4"/>
      <c r="Q690" s="4"/>
      <c r="R690" s="4"/>
      <c r="S690" s="4"/>
      <c r="T690" s="4"/>
      <c r="U690" s="4"/>
      <c r="V690" s="4"/>
    </row>
    <row r="691" spans="2:22">
      <c r="B691" s="4"/>
      <c r="C691" s="4"/>
      <c r="D691" s="4"/>
      <c r="E691" s="4"/>
      <c r="F691" s="4"/>
      <c r="G691" s="4"/>
      <c r="H691" s="4"/>
      <c r="I691" s="4"/>
      <c r="J691" s="4"/>
      <c r="K691" s="4"/>
      <c r="L691" s="4"/>
      <c r="M691" s="4"/>
      <c r="N691" s="4"/>
      <c r="O691" s="4"/>
      <c r="P691" s="4"/>
      <c r="Q691" s="4"/>
      <c r="R691" s="4"/>
      <c r="S691" s="4"/>
      <c r="T691" s="4"/>
      <c r="U691" s="4"/>
      <c r="V691" s="4"/>
    </row>
    <row r="692" spans="2:22">
      <c r="B692" s="4"/>
      <c r="C692" s="4"/>
      <c r="D692" s="4"/>
      <c r="E692" s="4"/>
      <c r="F692" s="4"/>
      <c r="G692" s="4"/>
      <c r="H692" s="4"/>
      <c r="I692" s="4"/>
      <c r="J692" s="4"/>
      <c r="K692" s="4"/>
      <c r="L692" s="4"/>
      <c r="M692" s="4"/>
      <c r="N692" s="4"/>
      <c r="O692" s="4"/>
      <c r="P692" s="4"/>
      <c r="Q692" s="4"/>
      <c r="R692" s="4"/>
      <c r="S692" s="4"/>
      <c r="T692" s="4"/>
      <c r="U692" s="4"/>
      <c r="V692" s="4"/>
    </row>
    <row r="693" spans="2:22">
      <c r="B693" s="4"/>
      <c r="C693" s="4"/>
      <c r="D693" s="4"/>
      <c r="E693" s="4"/>
      <c r="F693" s="4"/>
      <c r="G693" s="4"/>
      <c r="H693" s="4"/>
      <c r="I693" s="4"/>
      <c r="J693" s="4"/>
      <c r="K693" s="4"/>
      <c r="L693" s="4"/>
      <c r="M693" s="4"/>
      <c r="N693" s="4"/>
      <c r="O693" s="4"/>
      <c r="P693" s="4"/>
      <c r="Q693" s="4"/>
      <c r="R693" s="4"/>
      <c r="S693" s="4"/>
      <c r="T693" s="4"/>
      <c r="U693" s="4"/>
      <c r="V693" s="4"/>
    </row>
    <row r="694" spans="2:22">
      <c r="B694" s="4"/>
      <c r="C694" s="4"/>
      <c r="D694" s="4"/>
      <c r="E694" s="4"/>
      <c r="F694" s="4"/>
      <c r="G694" s="4"/>
      <c r="H694" s="4"/>
      <c r="I694" s="4"/>
      <c r="J694" s="4"/>
      <c r="K694" s="4"/>
      <c r="L694" s="4"/>
      <c r="M694" s="4"/>
      <c r="N694" s="4"/>
      <c r="O694" s="4"/>
      <c r="P694" s="4"/>
      <c r="Q694" s="4"/>
      <c r="R694" s="4"/>
      <c r="S694" s="4"/>
      <c r="T694" s="4"/>
      <c r="U694" s="4"/>
      <c r="V694" s="4"/>
    </row>
    <row r="695" spans="2:22">
      <c r="B695" s="4"/>
      <c r="C695" s="4"/>
      <c r="D695" s="4"/>
      <c r="E695" s="4"/>
      <c r="F695" s="4"/>
      <c r="G695" s="4"/>
      <c r="H695" s="4"/>
      <c r="I695" s="4"/>
      <c r="J695" s="4"/>
      <c r="K695" s="4"/>
      <c r="L695" s="4"/>
      <c r="M695" s="4"/>
      <c r="N695" s="4"/>
      <c r="O695" s="4"/>
      <c r="P695" s="4"/>
      <c r="Q695" s="4"/>
      <c r="R695" s="4"/>
      <c r="S695" s="4"/>
      <c r="T695" s="4"/>
      <c r="U695" s="4"/>
      <c r="V695" s="4"/>
    </row>
    <row r="696" spans="2:22">
      <c r="B696" s="4"/>
      <c r="C696" s="4"/>
      <c r="D696" s="4"/>
      <c r="E696" s="4"/>
      <c r="F696" s="4"/>
      <c r="G696" s="4"/>
      <c r="H696" s="4"/>
      <c r="I696" s="4"/>
      <c r="J696" s="4"/>
      <c r="K696" s="4"/>
      <c r="L696" s="4"/>
      <c r="M696" s="4"/>
      <c r="N696" s="4"/>
      <c r="O696" s="4"/>
      <c r="P696" s="4"/>
      <c r="Q696" s="4"/>
      <c r="R696" s="4"/>
      <c r="S696" s="4"/>
      <c r="T696" s="4"/>
      <c r="U696" s="4"/>
      <c r="V696" s="4"/>
    </row>
    <row r="697" spans="2:22">
      <c r="B697" s="4"/>
      <c r="C697" s="4"/>
      <c r="D697" s="4"/>
      <c r="E697" s="4"/>
      <c r="F697" s="4"/>
      <c r="G697" s="4"/>
      <c r="H697" s="4"/>
      <c r="I697" s="4"/>
      <c r="J697" s="4"/>
      <c r="K697" s="4"/>
      <c r="L697" s="4"/>
      <c r="M697" s="4"/>
      <c r="N697" s="4"/>
      <c r="O697" s="4"/>
      <c r="P697" s="4"/>
      <c r="Q697" s="4"/>
      <c r="R697" s="4"/>
      <c r="S697" s="4"/>
      <c r="T697" s="4"/>
      <c r="U697" s="4"/>
      <c r="V697" s="4"/>
    </row>
    <row r="698" spans="2:22">
      <c r="B698" s="4"/>
      <c r="C698" s="4"/>
      <c r="D698" s="4"/>
      <c r="E698" s="4"/>
      <c r="F698" s="4"/>
      <c r="G698" s="4"/>
      <c r="H698" s="4"/>
      <c r="I698" s="4"/>
      <c r="J698" s="4"/>
      <c r="K698" s="4"/>
      <c r="L698" s="4"/>
      <c r="M698" s="4"/>
      <c r="N698" s="4"/>
      <c r="O698" s="4"/>
      <c r="P698" s="4"/>
      <c r="Q698" s="4"/>
      <c r="R698" s="4"/>
      <c r="S698" s="4"/>
      <c r="T698" s="4"/>
      <c r="U698" s="4"/>
      <c r="V698" s="4"/>
    </row>
    <row r="699" spans="2:22">
      <c r="B699" s="4"/>
      <c r="C699" s="4"/>
      <c r="D699" s="4"/>
      <c r="E699" s="4"/>
      <c r="F699" s="4"/>
      <c r="G699" s="4"/>
      <c r="H699" s="4"/>
      <c r="I699" s="4"/>
      <c r="J699" s="4"/>
      <c r="K699" s="4"/>
      <c r="L699" s="4"/>
      <c r="M699" s="4"/>
      <c r="N699" s="4"/>
      <c r="O699" s="4"/>
      <c r="P699" s="4"/>
      <c r="Q699" s="4"/>
      <c r="R699" s="4"/>
      <c r="S699" s="4"/>
      <c r="T699" s="4"/>
      <c r="U699" s="4"/>
      <c r="V699" s="4"/>
    </row>
    <row r="700" spans="2:22">
      <c r="B700" s="4"/>
      <c r="C700" s="4"/>
      <c r="D700" s="4"/>
      <c r="E700" s="4"/>
      <c r="F700" s="4"/>
      <c r="G700" s="4"/>
      <c r="H700" s="4"/>
      <c r="I700" s="4"/>
      <c r="J700" s="4"/>
      <c r="K700" s="4"/>
      <c r="L700" s="4"/>
      <c r="M700" s="4"/>
      <c r="N700" s="4"/>
      <c r="O700" s="4"/>
      <c r="P700" s="4"/>
      <c r="Q700" s="4"/>
      <c r="R700" s="4"/>
      <c r="S700" s="4"/>
      <c r="T700" s="4"/>
      <c r="U700" s="4"/>
      <c r="V700" s="4"/>
    </row>
    <row r="701" spans="2:22">
      <c r="B701" s="4"/>
      <c r="C701" s="4"/>
      <c r="D701" s="4"/>
      <c r="E701" s="4"/>
      <c r="F701" s="4"/>
      <c r="G701" s="4"/>
      <c r="H701" s="4"/>
      <c r="I701" s="4"/>
      <c r="J701" s="4"/>
      <c r="K701" s="4"/>
      <c r="L701" s="4"/>
      <c r="M701" s="4"/>
      <c r="N701" s="4"/>
      <c r="O701" s="4"/>
      <c r="P701" s="4"/>
      <c r="Q701" s="4"/>
      <c r="R701" s="4"/>
      <c r="S701" s="4"/>
      <c r="T701" s="4"/>
      <c r="U701" s="4"/>
      <c r="V701" s="4"/>
    </row>
    <row r="702" spans="2:22">
      <c r="B702" s="4"/>
      <c r="C702" s="4"/>
      <c r="D702" s="4"/>
      <c r="E702" s="4"/>
      <c r="F702" s="4"/>
      <c r="G702" s="4"/>
      <c r="H702" s="4"/>
      <c r="I702" s="4"/>
      <c r="J702" s="4"/>
      <c r="K702" s="4"/>
      <c r="L702" s="4"/>
      <c r="M702" s="4"/>
      <c r="N702" s="4"/>
      <c r="O702" s="4"/>
      <c r="P702" s="4"/>
      <c r="Q702" s="4"/>
      <c r="R702" s="4"/>
      <c r="S702" s="4"/>
      <c r="T702" s="4"/>
      <c r="U702" s="4"/>
      <c r="V702" s="4"/>
    </row>
    <row r="703" spans="2:22">
      <c r="B703" s="4"/>
      <c r="C703" s="4"/>
      <c r="D703" s="4"/>
      <c r="E703" s="4"/>
      <c r="F703" s="4"/>
      <c r="G703" s="4"/>
      <c r="H703" s="4"/>
      <c r="I703" s="4"/>
      <c r="J703" s="4"/>
      <c r="K703" s="4"/>
      <c r="L703" s="4"/>
      <c r="M703" s="4"/>
      <c r="N703" s="4"/>
      <c r="O703" s="4"/>
      <c r="P703" s="4"/>
      <c r="Q703" s="4"/>
      <c r="R703" s="4"/>
      <c r="S703" s="4"/>
      <c r="T703" s="4"/>
      <c r="U703" s="4"/>
      <c r="V703" s="4"/>
    </row>
    <row r="704" spans="2:22">
      <c r="B704" s="4"/>
      <c r="C704" s="4"/>
      <c r="D704" s="4"/>
      <c r="E704" s="4"/>
      <c r="F704" s="4"/>
      <c r="G704" s="4"/>
      <c r="H704" s="4"/>
      <c r="I704" s="4"/>
      <c r="J704" s="4"/>
      <c r="K704" s="4"/>
      <c r="L704" s="4"/>
      <c r="M704" s="4"/>
      <c r="N704" s="4"/>
      <c r="O704" s="4"/>
      <c r="P704" s="4"/>
      <c r="Q704" s="4"/>
      <c r="R704" s="4"/>
      <c r="S704" s="4"/>
      <c r="T704" s="4"/>
      <c r="U704" s="4"/>
      <c r="V704" s="4"/>
    </row>
    <row r="705" spans="2:22">
      <c r="B705" s="4"/>
      <c r="C705" s="4"/>
      <c r="D705" s="4"/>
      <c r="E705" s="4"/>
      <c r="F705" s="4"/>
      <c r="G705" s="4"/>
      <c r="H705" s="4"/>
      <c r="I705" s="4"/>
      <c r="J705" s="4"/>
      <c r="K705" s="4"/>
      <c r="L705" s="4"/>
      <c r="M705" s="4"/>
      <c r="N705" s="4"/>
      <c r="O705" s="4"/>
      <c r="P705" s="4"/>
      <c r="Q705" s="4"/>
      <c r="R705" s="4"/>
      <c r="S705" s="4"/>
      <c r="T705" s="4"/>
      <c r="U705" s="4"/>
      <c r="V705" s="4"/>
    </row>
    <row r="706" spans="2:22">
      <c r="B706" s="4"/>
      <c r="C706" s="4"/>
      <c r="D706" s="4"/>
      <c r="E706" s="4"/>
      <c r="F706" s="4"/>
      <c r="G706" s="4"/>
      <c r="H706" s="4"/>
      <c r="I706" s="4"/>
      <c r="J706" s="4"/>
      <c r="K706" s="4"/>
      <c r="L706" s="4"/>
      <c r="M706" s="4"/>
      <c r="N706" s="4"/>
      <c r="O706" s="4"/>
      <c r="P706" s="4"/>
      <c r="Q706" s="4"/>
      <c r="R706" s="4"/>
      <c r="S706" s="4"/>
      <c r="T706" s="4"/>
      <c r="U706" s="4"/>
      <c r="V706" s="4"/>
    </row>
    <row r="707" spans="2:22">
      <c r="B707" s="4"/>
      <c r="C707" s="4"/>
      <c r="D707" s="4"/>
      <c r="E707" s="4"/>
      <c r="F707" s="4"/>
      <c r="G707" s="4"/>
      <c r="H707" s="4"/>
      <c r="I707" s="4"/>
      <c r="J707" s="4"/>
      <c r="K707" s="4"/>
      <c r="L707" s="4"/>
      <c r="M707" s="4"/>
      <c r="N707" s="4"/>
      <c r="O707" s="4"/>
      <c r="P707" s="4"/>
      <c r="Q707" s="4"/>
      <c r="R707" s="4"/>
      <c r="S707" s="4"/>
      <c r="T707" s="4"/>
      <c r="U707" s="4"/>
      <c r="V707" s="4"/>
    </row>
    <row r="708" spans="2:22">
      <c r="B708" s="4"/>
      <c r="C708" s="4"/>
      <c r="D708" s="4"/>
      <c r="E708" s="4"/>
      <c r="F708" s="4"/>
      <c r="G708" s="4"/>
      <c r="H708" s="4"/>
      <c r="I708" s="4"/>
      <c r="J708" s="4"/>
      <c r="K708" s="4"/>
      <c r="L708" s="4"/>
      <c r="M708" s="4"/>
      <c r="N708" s="4"/>
      <c r="O708" s="4"/>
      <c r="P708" s="4"/>
      <c r="Q708" s="4"/>
      <c r="R708" s="4"/>
      <c r="S708" s="4"/>
      <c r="T708" s="4"/>
      <c r="U708" s="4"/>
      <c r="V708" s="4"/>
    </row>
    <row r="709" spans="2:22">
      <c r="B709" s="4"/>
      <c r="C709" s="4"/>
      <c r="D709" s="4"/>
      <c r="E709" s="4"/>
      <c r="F709" s="4"/>
      <c r="G709" s="4"/>
      <c r="H709" s="4"/>
      <c r="I709" s="4"/>
      <c r="J709" s="4"/>
      <c r="K709" s="4"/>
      <c r="L709" s="4"/>
      <c r="M709" s="4"/>
      <c r="N709" s="4"/>
      <c r="O709" s="4"/>
      <c r="P709" s="4"/>
      <c r="Q709" s="4"/>
      <c r="R709" s="4"/>
      <c r="S709" s="4"/>
      <c r="T709" s="4"/>
      <c r="U709" s="4"/>
      <c r="V709" s="4"/>
    </row>
    <row r="710" spans="2:22">
      <c r="B710" s="4"/>
      <c r="C710" s="4"/>
      <c r="D710" s="4"/>
      <c r="E710" s="4"/>
      <c r="F710" s="4"/>
      <c r="G710" s="4"/>
      <c r="H710" s="4"/>
      <c r="I710" s="4"/>
      <c r="J710" s="4"/>
      <c r="K710" s="4"/>
      <c r="L710" s="4"/>
      <c r="M710" s="4"/>
      <c r="N710" s="4"/>
      <c r="O710" s="4"/>
      <c r="P710" s="4"/>
      <c r="Q710" s="4"/>
      <c r="R710" s="4"/>
      <c r="S710" s="4"/>
      <c r="T710" s="4"/>
      <c r="U710" s="4"/>
      <c r="V710" s="4"/>
    </row>
    <row r="711" spans="2:22">
      <c r="B711" s="4"/>
      <c r="C711" s="4"/>
      <c r="D711" s="4"/>
      <c r="E711" s="4"/>
      <c r="F711" s="4"/>
      <c r="G711" s="4"/>
      <c r="H711" s="4"/>
      <c r="I711" s="4"/>
      <c r="J711" s="4"/>
      <c r="K711" s="4"/>
      <c r="L711" s="4"/>
      <c r="M711" s="4"/>
      <c r="N711" s="4"/>
      <c r="O711" s="4"/>
      <c r="P711" s="4"/>
      <c r="Q711" s="4"/>
      <c r="R711" s="4"/>
      <c r="S711" s="4"/>
      <c r="T711" s="4"/>
      <c r="U711" s="4"/>
      <c r="V711" s="4"/>
    </row>
    <row r="712" spans="2:22">
      <c r="B712" s="4"/>
      <c r="C712" s="4"/>
      <c r="D712" s="4"/>
      <c r="E712" s="4"/>
      <c r="F712" s="4"/>
      <c r="G712" s="4"/>
      <c r="H712" s="4"/>
      <c r="I712" s="4"/>
      <c r="J712" s="4"/>
      <c r="K712" s="4"/>
      <c r="L712" s="4"/>
      <c r="M712" s="4"/>
      <c r="N712" s="4"/>
      <c r="O712" s="4"/>
      <c r="P712" s="4"/>
      <c r="Q712" s="4"/>
      <c r="R712" s="4"/>
      <c r="S712" s="4"/>
      <c r="T712" s="4"/>
      <c r="U712" s="4"/>
      <c r="V712" s="4"/>
    </row>
    <row r="713" spans="2:22">
      <c r="B713" s="4"/>
      <c r="C713" s="4"/>
      <c r="D713" s="4"/>
      <c r="E713" s="4"/>
      <c r="F713" s="4"/>
      <c r="G713" s="4"/>
      <c r="H713" s="4"/>
      <c r="I713" s="4"/>
      <c r="J713" s="4"/>
      <c r="K713" s="4"/>
      <c r="L713" s="4"/>
      <c r="M713" s="4"/>
      <c r="N713" s="4"/>
      <c r="O713" s="4"/>
      <c r="P713" s="4"/>
      <c r="Q713" s="4"/>
      <c r="R713" s="4"/>
      <c r="S713" s="4"/>
      <c r="T713" s="4"/>
      <c r="U713" s="4"/>
      <c r="V713" s="4"/>
    </row>
    <row r="714" spans="2:22">
      <c r="B714" s="4"/>
      <c r="C714" s="4"/>
      <c r="D714" s="4"/>
      <c r="E714" s="4"/>
      <c r="F714" s="4"/>
      <c r="G714" s="4"/>
      <c r="H714" s="4"/>
      <c r="I714" s="4"/>
      <c r="J714" s="4"/>
      <c r="K714" s="4"/>
      <c r="L714" s="4"/>
      <c r="M714" s="4"/>
      <c r="N714" s="4"/>
      <c r="O714" s="4"/>
      <c r="P714" s="4"/>
      <c r="Q714" s="4"/>
      <c r="R714" s="4"/>
      <c r="S714" s="4"/>
      <c r="T714" s="4"/>
      <c r="U714" s="4"/>
      <c r="V714" s="4"/>
    </row>
    <row r="715" spans="2:22">
      <c r="B715" s="4"/>
      <c r="C715" s="4"/>
      <c r="D715" s="4"/>
      <c r="E715" s="4"/>
      <c r="F715" s="4"/>
      <c r="G715" s="4"/>
      <c r="H715" s="4"/>
      <c r="I715" s="4"/>
      <c r="J715" s="4"/>
      <c r="K715" s="4"/>
      <c r="L715" s="4"/>
      <c r="M715" s="4"/>
      <c r="N715" s="4"/>
      <c r="O715" s="4"/>
      <c r="P715" s="4"/>
      <c r="Q715" s="4"/>
      <c r="R715" s="4"/>
      <c r="S715" s="4"/>
      <c r="T715" s="4"/>
      <c r="U715" s="4"/>
      <c r="V715" s="4"/>
    </row>
    <row r="716" spans="2:22">
      <c r="B716" s="4"/>
      <c r="C716" s="4"/>
      <c r="D716" s="4"/>
      <c r="E716" s="4"/>
      <c r="F716" s="4"/>
      <c r="G716" s="4"/>
      <c r="H716" s="4"/>
      <c r="I716" s="4"/>
      <c r="J716" s="4"/>
      <c r="K716" s="4"/>
      <c r="L716" s="4"/>
      <c r="M716" s="4"/>
      <c r="N716" s="4"/>
      <c r="O716" s="4"/>
      <c r="P716" s="4"/>
      <c r="Q716" s="4"/>
      <c r="R716" s="4"/>
      <c r="S716" s="4"/>
      <c r="T716" s="4"/>
      <c r="U716" s="4"/>
      <c r="V716" s="4"/>
    </row>
    <row r="717" spans="2:22">
      <c r="B717" s="4"/>
      <c r="C717" s="4"/>
      <c r="D717" s="4"/>
      <c r="E717" s="4"/>
      <c r="F717" s="4"/>
      <c r="G717" s="4"/>
      <c r="H717" s="4"/>
      <c r="I717" s="4"/>
      <c r="J717" s="4"/>
      <c r="K717" s="4"/>
      <c r="L717" s="4"/>
      <c r="M717" s="4"/>
      <c r="N717" s="4"/>
      <c r="O717" s="4"/>
      <c r="P717" s="4"/>
      <c r="Q717" s="4"/>
      <c r="R717" s="4"/>
      <c r="S717" s="4"/>
      <c r="T717" s="4"/>
      <c r="U717" s="4"/>
      <c r="V717" s="4"/>
    </row>
    <row r="718" spans="2:22">
      <c r="B718" s="4"/>
      <c r="C718" s="4"/>
      <c r="D718" s="4"/>
      <c r="E718" s="4"/>
      <c r="F718" s="4"/>
      <c r="G718" s="4"/>
      <c r="H718" s="4"/>
      <c r="I718" s="4"/>
      <c r="J718" s="4"/>
      <c r="K718" s="4"/>
      <c r="L718" s="4"/>
      <c r="M718" s="4"/>
      <c r="N718" s="4"/>
      <c r="O718" s="4"/>
      <c r="P718" s="4"/>
      <c r="Q718" s="4"/>
      <c r="R718" s="4"/>
      <c r="S718" s="4"/>
      <c r="T718" s="4"/>
      <c r="U718" s="4"/>
      <c r="V718" s="4"/>
    </row>
    <row r="719" spans="2:22">
      <c r="B719" s="4"/>
      <c r="C719" s="4"/>
      <c r="D719" s="4"/>
      <c r="E719" s="4"/>
      <c r="F719" s="4"/>
      <c r="G719" s="4"/>
      <c r="H719" s="4"/>
      <c r="I719" s="4"/>
      <c r="J719" s="4"/>
      <c r="K719" s="4"/>
      <c r="L719" s="4"/>
      <c r="M719" s="4"/>
      <c r="N719" s="4"/>
      <c r="O719" s="4"/>
      <c r="P719" s="4"/>
      <c r="Q719" s="4"/>
      <c r="R719" s="4"/>
      <c r="S719" s="4"/>
      <c r="T719" s="4"/>
      <c r="U719" s="4"/>
      <c r="V719" s="4"/>
    </row>
    <row r="720" spans="2:22">
      <c r="B720" s="4"/>
      <c r="C720" s="4"/>
      <c r="D720" s="4"/>
      <c r="E720" s="4"/>
      <c r="F720" s="4"/>
      <c r="G720" s="4"/>
      <c r="H720" s="4"/>
      <c r="I720" s="4"/>
      <c r="J720" s="4"/>
      <c r="K720" s="4"/>
      <c r="L720" s="4"/>
      <c r="M720" s="4"/>
      <c r="N720" s="4"/>
      <c r="O720" s="4"/>
      <c r="P720" s="4"/>
      <c r="Q720" s="4"/>
      <c r="R720" s="4"/>
      <c r="S720" s="4"/>
      <c r="T720" s="4"/>
      <c r="U720" s="4"/>
      <c r="V720" s="4"/>
    </row>
    <row r="721" spans="2:22">
      <c r="B721" s="4"/>
      <c r="C721" s="4"/>
      <c r="D721" s="4"/>
      <c r="E721" s="4"/>
      <c r="F721" s="4"/>
      <c r="G721" s="4"/>
      <c r="H721" s="4"/>
      <c r="I721" s="4"/>
      <c r="J721" s="4"/>
      <c r="K721" s="4"/>
      <c r="L721" s="4"/>
      <c r="M721" s="4"/>
      <c r="N721" s="4"/>
      <c r="O721" s="4"/>
      <c r="P721" s="4"/>
      <c r="Q721" s="4"/>
      <c r="R721" s="4"/>
      <c r="S721" s="4"/>
      <c r="T721" s="4"/>
      <c r="U721" s="4"/>
      <c r="V721" s="4"/>
    </row>
    <row r="722" spans="2:22">
      <c r="B722" s="4"/>
      <c r="C722" s="4"/>
      <c r="D722" s="4"/>
      <c r="E722" s="4"/>
      <c r="F722" s="4"/>
      <c r="G722" s="4"/>
      <c r="H722" s="4"/>
      <c r="I722" s="4"/>
      <c r="J722" s="4"/>
      <c r="K722" s="4"/>
      <c r="L722" s="4"/>
      <c r="M722" s="4"/>
      <c r="N722" s="4"/>
      <c r="O722" s="4"/>
      <c r="P722" s="4"/>
      <c r="Q722" s="4"/>
      <c r="R722" s="4"/>
      <c r="S722" s="4"/>
      <c r="T722" s="4"/>
      <c r="U722" s="4"/>
      <c r="V722" s="4"/>
    </row>
    <row r="723" spans="2:22">
      <c r="B723" s="4"/>
      <c r="C723" s="4"/>
      <c r="D723" s="4"/>
      <c r="E723" s="4"/>
      <c r="F723" s="4"/>
      <c r="G723" s="4"/>
      <c r="H723" s="4"/>
      <c r="I723" s="4"/>
      <c r="J723" s="4"/>
      <c r="K723" s="4"/>
      <c r="L723" s="4"/>
      <c r="M723" s="4"/>
      <c r="N723" s="4"/>
      <c r="O723" s="4"/>
      <c r="P723" s="4"/>
      <c r="Q723" s="4"/>
      <c r="R723" s="4"/>
      <c r="S723" s="4"/>
      <c r="T723" s="4"/>
      <c r="U723" s="4"/>
      <c r="V723" s="4"/>
    </row>
    <row r="724" spans="2:22">
      <c r="B724" s="4"/>
      <c r="C724" s="4"/>
      <c r="D724" s="4"/>
      <c r="E724" s="4"/>
      <c r="F724" s="4"/>
      <c r="G724" s="4"/>
      <c r="H724" s="4"/>
      <c r="I724" s="4"/>
      <c r="J724" s="4"/>
      <c r="K724" s="4"/>
      <c r="L724" s="4"/>
      <c r="M724" s="4"/>
      <c r="N724" s="4"/>
      <c r="O724" s="4"/>
      <c r="P724" s="4"/>
      <c r="Q724" s="4"/>
      <c r="R724" s="4"/>
      <c r="S724" s="4"/>
      <c r="T724" s="4"/>
      <c r="U724" s="4"/>
      <c r="V724" s="4"/>
    </row>
    <row r="725" spans="2:22">
      <c r="B725" s="4"/>
      <c r="C725" s="4"/>
      <c r="D725" s="4"/>
      <c r="E725" s="4"/>
      <c r="F725" s="4"/>
      <c r="G725" s="4"/>
      <c r="H725" s="4"/>
      <c r="I725" s="4"/>
      <c r="J725" s="4"/>
      <c r="K725" s="4"/>
      <c r="L725" s="4"/>
      <c r="M725" s="4"/>
      <c r="N725" s="4"/>
      <c r="O725" s="4"/>
      <c r="P725" s="4"/>
      <c r="Q725" s="4"/>
      <c r="R725" s="4"/>
      <c r="S725" s="4"/>
      <c r="T725" s="4"/>
      <c r="U725" s="4"/>
      <c r="V725" s="4"/>
    </row>
    <row r="726" spans="2:22">
      <c r="B726" s="4"/>
      <c r="C726" s="4"/>
      <c r="D726" s="4"/>
      <c r="E726" s="4"/>
      <c r="F726" s="4"/>
      <c r="G726" s="4"/>
      <c r="H726" s="4"/>
      <c r="I726" s="4"/>
      <c r="J726" s="4"/>
      <c r="K726" s="4"/>
      <c r="L726" s="4"/>
      <c r="M726" s="4"/>
      <c r="N726" s="4"/>
      <c r="O726" s="4"/>
      <c r="P726" s="4"/>
      <c r="Q726" s="4"/>
      <c r="R726" s="4"/>
      <c r="S726" s="4"/>
      <c r="T726" s="4"/>
      <c r="U726" s="4"/>
      <c r="V726" s="4"/>
    </row>
    <row r="727" spans="2:22">
      <c r="B727" s="4"/>
      <c r="C727" s="4"/>
      <c r="D727" s="4"/>
      <c r="E727" s="4"/>
      <c r="F727" s="4"/>
      <c r="G727" s="4"/>
      <c r="H727" s="4"/>
      <c r="I727" s="4"/>
      <c r="J727" s="4"/>
      <c r="K727" s="4"/>
      <c r="L727" s="4"/>
      <c r="M727" s="4"/>
      <c r="N727" s="4"/>
      <c r="O727" s="4"/>
      <c r="P727" s="4"/>
      <c r="Q727" s="4"/>
      <c r="R727" s="4"/>
      <c r="S727" s="4"/>
      <c r="T727" s="4"/>
      <c r="U727" s="4"/>
      <c r="V727" s="4"/>
    </row>
    <row r="728" spans="2:22">
      <c r="B728" s="4"/>
      <c r="C728" s="4"/>
      <c r="D728" s="4"/>
      <c r="E728" s="4"/>
      <c r="F728" s="4"/>
      <c r="G728" s="4"/>
      <c r="H728" s="4"/>
      <c r="I728" s="4"/>
      <c r="J728" s="4"/>
      <c r="K728" s="4"/>
      <c r="L728" s="4"/>
      <c r="M728" s="4"/>
      <c r="N728" s="4"/>
      <c r="O728" s="4"/>
      <c r="P728" s="4"/>
      <c r="Q728" s="4"/>
      <c r="R728" s="4"/>
      <c r="S728" s="4"/>
      <c r="T728" s="4"/>
      <c r="U728" s="4"/>
      <c r="V728" s="4"/>
    </row>
    <row r="729" spans="2:22">
      <c r="B729" s="4"/>
      <c r="C729" s="4"/>
      <c r="D729" s="4"/>
      <c r="E729" s="4"/>
      <c r="F729" s="4"/>
      <c r="G729" s="4"/>
      <c r="H729" s="4"/>
      <c r="I729" s="4"/>
      <c r="J729" s="4"/>
      <c r="K729" s="4"/>
      <c r="L729" s="4"/>
      <c r="M729" s="4"/>
      <c r="N729" s="4"/>
      <c r="O729" s="4"/>
      <c r="P729" s="4"/>
      <c r="Q729" s="4"/>
      <c r="R729" s="4"/>
      <c r="S729" s="4"/>
      <c r="T729" s="4"/>
      <c r="U729" s="4"/>
      <c r="V729" s="4"/>
    </row>
    <row r="730" spans="2:22">
      <c r="B730" s="4"/>
      <c r="C730" s="4"/>
      <c r="D730" s="4"/>
      <c r="E730" s="4"/>
      <c r="F730" s="4"/>
      <c r="G730" s="4"/>
      <c r="H730" s="4"/>
      <c r="I730" s="4"/>
      <c r="J730" s="4"/>
      <c r="K730" s="4"/>
      <c r="L730" s="4"/>
      <c r="M730" s="4"/>
      <c r="N730" s="4"/>
      <c r="O730" s="4"/>
      <c r="P730" s="4"/>
      <c r="Q730" s="4"/>
      <c r="R730" s="4"/>
      <c r="S730" s="4"/>
      <c r="T730" s="4"/>
      <c r="U730" s="4"/>
      <c r="V730" s="4"/>
    </row>
    <row r="731" spans="2:22">
      <c r="B731" s="4"/>
      <c r="C731" s="4"/>
      <c r="D731" s="4"/>
      <c r="E731" s="4"/>
      <c r="F731" s="4"/>
      <c r="G731" s="4"/>
      <c r="H731" s="4"/>
      <c r="I731" s="4"/>
      <c r="J731" s="4"/>
      <c r="K731" s="4"/>
      <c r="L731" s="4"/>
      <c r="M731" s="4"/>
      <c r="N731" s="4"/>
      <c r="O731" s="4"/>
      <c r="P731" s="4"/>
      <c r="Q731" s="4"/>
      <c r="R731" s="4"/>
      <c r="S731" s="4"/>
      <c r="T731" s="4"/>
      <c r="U731" s="4"/>
      <c r="V731" s="4"/>
    </row>
    <row r="732" spans="2:22">
      <c r="B732" s="4"/>
      <c r="C732" s="4"/>
      <c r="D732" s="4"/>
      <c r="E732" s="4"/>
      <c r="F732" s="4"/>
      <c r="G732" s="4"/>
      <c r="H732" s="4"/>
      <c r="I732" s="4"/>
      <c r="J732" s="4"/>
      <c r="K732" s="4"/>
      <c r="L732" s="4"/>
      <c r="M732" s="4"/>
      <c r="N732" s="4"/>
      <c r="O732" s="4"/>
      <c r="P732" s="4"/>
      <c r="Q732" s="4"/>
      <c r="R732" s="4"/>
      <c r="S732" s="4"/>
      <c r="T732" s="4"/>
      <c r="U732" s="4"/>
      <c r="V732" s="4"/>
    </row>
    <row r="733" spans="2:22">
      <c r="B733" s="4"/>
      <c r="C733" s="4"/>
      <c r="D733" s="4"/>
      <c r="E733" s="4"/>
      <c r="F733" s="4"/>
      <c r="G733" s="4"/>
      <c r="H733" s="4"/>
      <c r="I733" s="4"/>
      <c r="J733" s="4"/>
      <c r="K733" s="4"/>
      <c r="L733" s="4"/>
      <c r="M733" s="4"/>
      <c r="N733" s="4"/>
      <c r="O733" s="4"/>
      <c r="P733" s="4"/>
      <c r="Q733" s="4"/>
      <c r="R733" s="4"/>
      <c r="S733" s="4"/>
      <c r="T733" s="4"/>
      <c r="U733" s="4"/>
      <c r="V733" s="4"/>
    </row>
    <row r="734" spans="2:22">
      <c r="B734" s="4"/>
      <c r="C734" s="4"/>
      <c r="D734" s="4"/>
      <c r="E734" s="4"/>
      <c r="F734" s="4"/>
      <c r="G734" s="4"/>
      <c r="H734" s="4"/>
      <c r="I734" s="4"/>
      <c r="J734" s="4"/>
      <c r="K734" s="4"/>
      <c r="L734" s="4"/>
      <c r="M734" s="4"/>
      <c r="N734" s="4"/>
      <c r="O734" s="4"/>
      <c r="P734" s="4"/>
      <c r="Q734" s="4"/>
      <c r="R734" s="4"/>
      <c r="S734" s="4"/>
      <c r="T734" s="4"/>
      <c r="U734" s="4"/>
      <c r="V734" s="4"/>
    </row>
    <row r="735" spans="2:22">
      <c r="B735" s="4"/>
      <c r="C735" s="4"/>
      <c r="D735" s="4"/>
      <c r="E735" s="4"/>
      <c r="F735" s="4"/>
      <c r="G735" s="4"/>
      <c r="H735" s="4"/>
      <c r="I735" s="4"/>
      <c r="J735" s="4"/>
      <c r="K735" s="4"/>
      <c r="L735" s="4"/>
      <c r="M735" s="4"/>
      <c r="N735" s="4"/>
      <c r="O735" s="4"/>
      <c r="P735" s="4"/>
      <c r="Q735" s="4"/>
      <c r="R735" s="4"/>
      <c r="S735" s="4"/>
      <c r="T735" s="4"/>
      <c r="U735" s="4"/>
      <c r="V735" s="4"/>
    </row>
    <row r="736" spans="2:22">
      <c r="B736" s="4"/>
      <c r="C736" s="4"/>
      <c r="D736" s="4"/>
      <c r="E736" s="4"/>
      <c r="F736" s="4"/>
      <c r="G736" s="4"/>
      <c r="H736" s="4"/>
      <c r="I736" s="4"/>
      <c r="J736" s="4"/>
      <c r="K736" s="4"/>
      <c r="L736" s="4"/>
      <c r="M736" s="4"/>
      <c r="N736" s="4"/>
      <c r="O736" s="4"/>
      <c r="P736" s="4"/>
      <c r="Q736" s="4"/>
      <c r="R736" s="4"/>
      <c r="S736" s="4"/>
      <c r="T736" s="4"/>
      <c r="U736" s="4"/>
      <c r="V736" s="4"/>
    </row>
    <row r="737" spans="2:22">
      <c r="B737" s="4"/>
      <c r="C737" s="4"/>
      <c r="D737" s="4"/>
      <c r="E737" s="4"/>
      <c r="F737" s="4"/>
      <c r="G737" s="4"/>
      <c r="H737" s="4"/>
      <c r="I737" s="4"/>
      <c r="J737" s="4"/>
      <c r="K737" s="4"/>
      <c r="L737" s="4"/>
      <c r="M737" s="4"/>
      <c r="N737" s="4"/>
      <c r="O737" s="4"/>
      <c r="P737" s="4"/>
      <c r="Q737" s="4"/>
      <c r="R737" s="4"/>
      <c r="S737" s="4"/>
      <c r="T737" s="4"/>
      <c r="U737" s="4"/>
      <c r="V737" s="4"/>
    </row>
    <row r="738" spans="2:22">
      <c r="B738" s="4"/>
      <c r="C738" s="4"/>
      <c r="D738" s="4"/>
      <c r="E738" s="4"/>
      <c r="F738" s="4"/>
      <c r="G738" s="4"/>
      <c r="H738" s="4"/>
      <c r="I738" s="4"/>
      <c r="J738" s="4"/>
      <c r="K738" s="4"/>
      <c r="L738" s="4"/>
      <c r="M738" s="4"/>
      <c r="N738" s="4"/>
      <c r="O738" s="4"/>
      <c r="P738" s="4"/>
      <c r="Q738" s="4"/>
      <c r="R738" s="4"/>
      <c r="S738" s="4"/>
      <c r="T738" s="4"/>
      <c r="U738" s="4"/>
      <c r="V738" s="4"/>
    </row>
    <row r="739" spans="2:22">
      <c r="B739" s="4"/>
      <c r="C739" s="4"/>
      <c r="D739" s="4"/>
      <c r="E739" s="4"/>
      <c r="F739" s="4"/>
      <c r="G739" s="4"/>
      <c r="H739" s="4"/>
      <c r="I739" s="4"/>
      <c r="J739" s="4"/>
      <c r="K739" s="4"/>
      <c r="L739" s="4"/>
      <c r="M739" s="4"/>
      <c r="N739" s="4"/>
      <c r="O739" s="4"/>
      <c r="P739" s="4"/>
      <c r="Q739" s="4"/>
      <c r="R739" s="4"/>
      <c r="S739" s="4"/>
      <c r="T739" s="4"/>
      <c r="U739" s="4"/>
      <c r="V739" s="4"/>
    </row>
    <row r="740" spans="2:22">
      <c r="B740" s="4"/>
      <c r="C740" s="4"/>
      <c r="D740" s="4"/>
      <c r="E740" s="4"/>
      <c r="F740" s="4"/>
      <c r="G740" s="4"/>
      <c r="H740" s="4"/>
      <c r="I740" s="4"/>
      <c r="J740" s="4"/>
      <c r="K740" s="4"/>
      <c r="L740" s="4"/>
      <c r="M740" s="4"/>
      <c r="N740" s="4"/>
      <c r="O740" s="4"/>
      <c r="P740" s="4"/>
      <c r="Q740" s="4"/>
      <c r="R740" s="4"/>
      <c r="S740" s="4"/>
      <c r="T740" s="4"/>
      <c r="U740" s="4"/>
      <c r="V740" s="4"/>
    </row>
    <row r="741" spans="2:22">
      <c r="B741" s="4"/>
      <c r="C741" s="4"/>
      <c r="D741" s="4"/>
      <c r="E741" s="4"/>
      <c r="F741" s="4"/>
      <c r="G741" s="4"/>
      <c r="H741" s="4"/>
      <c r="I741" s="4"/>
      <c r="J741" s="4"/>
      <c r="K741" s="4"/>
      <c r="L741" s="4"/>
      <c r="M741" s="4"/>
      <c r="N741" s="4"/>
      <c r="O741" s="4"/>
      <c r="P741" s="4"/>
      <c r="Q741" s="4"/>
      <c r="R741" s="4"/>
      <c r="S741" s="4"/>
      <c r="T741" s="4"/>
      <c r="U741" s="4"/>
      <c r="V741" s="4"/>
    </row>
    <row r="742" spans="2:22">
      <c r="B742" s="4"/>
      <c r="C742" s="4"/>
      <c r="D742" s="4"/>
      <c r="E742" s="4"/>
      <c r="F742" s="4"/>
      <c r="G742" s="4"/>
      <c r="H742" s="4"/>
      <c r="I742" s="4"/>
      <c r="J742" s="4"/>
      <c r="K742" s="4"/>
      <c r="L742" s="4"/>
      <c r="M742" s="4"/>
      <c r="N742" s="4"/>
      <c r="O742" s="4"/>
      <c r="P742" s="4"/>
      <c r="Q742" s="4"/>
      <c r="R742" s="4"/>
      <c r="S742" s="4"/>
      <c r="T742" s="4"/>
      <c r="U742" s="4"/>
      <c r="V742" s="4"/>
    </row>
    <row r="743" spans="2:22">
      <c r="B743" s="4"/>
      <c r="C743" s="4"/>
      <c r="D743" s="4"/>
      <c r="E743" s="4"/>
      <c r="F743" s="4"/>
      <c r="G743" s="4"/>
      <c r="H743" s="4"/>
      <c r="I743" s="4"/>
      <c r="J743" s="4"/>
      <c r="K743" s="4"/>
      <c r="L743" s="4"/>
      <c r="M743" s="4"/>
      <c r="N743" s="4"/>
      <c r="O743" s="4"/>
      <c r="P743" s="4"/>
      <c r="Q743" s="4"/>
      <c r="R743" s="4"/>
      <c r="S743" s="4"/>
      <c r="T743" s="4"/>
      <c r="U743" s="4"/>
      <c r="V743" s="4"/>
    </row>
    <row r="744" spans="2:22">
      <c r="B744" s="4"/>
      <c r="C744" s="4"/>
      <c r="D744" s="4"/>
      <c r="E744" s="4"/>
      <c r="F744" s="4"/>
      <c r="G744" s="4"/>
      <c r="H744" s="4"/>
      <c r="I744" s="4"/>
      <c r="J744" s="4"/>
      <c r="K744" s="4"/>
      <c r="L744" s="4"/>
      <c r="M744" s="4"/>
      <c r="N744" s="4"/>
      <c r="O744" s="4"/>
      <c r="P744" s="4"/>
      <c r="Q744" s="4"/>
      <c r="R744" s="4"/>
      <c r="S744" s="4"/>
      <c r="T744" s="4"/>
      <c r="U744" s="4"/>
      <c r="V744" s="4"/>
    </row>
    <row r="745" spans="2:22">
      <c r="B745" s="4"/>
      <c r="C745" s="4"/>
      <c r="D745" s="4"/>
      <c r="E745" s="4"/>
      <c r="F745" s="4"/>
      <c r="G745" s="4"/>
      <c r="H745" s="4"/>
      <c r="I745" s="4"/>
      <c r="J745" s="4"/>
      <c r="K745" s="4"/>
      <c r="L745" s="4"/>
      <c r="M745" s="4"/>
      <c r="N745" s="4"/>
      <c r="O745" s="4"/>
      <c r="P745" s="4"/>
      <c r="Q745" s="4"/>
      <c r="R745" s="4"/>
      <c r="S745" s="4"/>
      <c r="T745" s="4"/>
      <c r="U745" s="4"/>
      <c r="V745" s="4"/>
    </row>
    <row r="746" spans="2:22">
      <c r="B746" s="4"/>
      <c r="C746" s="4"/>
      <c r="D746" s="4"/>
      <c r="E746" s="4"/>
      <c r="F746" s="4"/>
      <c r="G746" s="4"/>
      <c r="H746" s="4"/>
      <c r="I746" s="4"/>
      <c r="J746" s="4"/>
      <c r="K746" s="4"/>
      <c r="L746" s="4"/>
      <c r="M746" s="4"/>
      <c r="N746" s="4"/>
      <c r="O746" s="4"/>
      <c r="P746" s="4"/>
      <c r="Q746" s="4"/>
      <c r="R746" s="4"/>
      <c r="S746" s="4"/>
      <c r="T746" s="4"/>
      <c r="U746" s="4"/>
      <c r="V746" s="4"/>
    </row>
    <row r="747" spans="2:22">
      <c r="B747" s="4"/>
      <c r="C747" s="4"/>
      <c r="D747" s="4"/>
      <c r="E747" s="4"/>
      <c r="F747" s="4"/>
      <c r="G747" s="4"/>
      <c r="H747" s="4"/>
      <c r="I747" s="4"/>
      <c r="J747" s="4"/>
      <c r="K747" s="4"/>
      <c r="L747" s="4"/>
      <c r="M747" s="4"/>
      <c r="N747" s="4"/>
      <c r="O747" s="4"/>
      <c r="P747" s="4"/>
      <c r="Q747" s="4"/>
      <c r="R747" s="4"/>
      <c r="S747" s="4"/>
      <c r="T747" s="4"/>
      <c r="U747" s="4"/>
      <c r="V747" s="4"/>
    </row>
    <row r="748" spans="2:22">
      <c r="B748" s="4"/>
      <c r="C748" s="4"/>
      <c r="D748" s="4"/>
      <c r="E748" s="4"/>
      <c r="F748" s="4"/>
      <c r="G748" s="4"/>
      <c r="H748" s="4"/>
      <c r="I748" s="4"/>
      <c r="J748" s="4"/>
      <c r="K748" s="4"/>
      <c r="L748" s="4"/>
      <c r="M748" s="4"/>
      <c r="N748" s="4"/>
      <c r="O748" s="4"/>
      <c r="P748" s="4"/>
      <c r="Q748" s="4"/>
      <c r="R748" s="4"/>
      <c r="S748" s="4"/>
      <c r="T748" s="4"/>
      <c r="U748" s="4"/>
      <c r="V748" s="4"/>
    </row>
    <row r="749" spans="2:22">
      <c r="B749" s="4"/>
      <c r="C749" s="4"/>
      <c r="D749" s="4"/>
      <c r="E749" s="4"/>
      <c r="F749" s="4"/>
      <c r="G749" s="4"/>
      <c r="H749" s="4"/>
      <c r="I749" s="4"/>
      <c r="J749" s="4"/>
      <c r="K749" s="4"/>
      <c r="L749" s="4"/>
      <c r="M749" s="4"/>
      <c r="N749" s="4"/>
      <c r="O749" s="4"/>
      <c r="P749" s="4"/>
      <c r="Q749" s="4"/>
      <c r="R749" s="4"/>
      <c r="S749" s="4"/>
      <c r="T749" s="4"/>
      <c r="U749" s="4"/>
      <c r="V749" s="4"/>
    </row>
    <row r="750" spans="2:22">
      <c r="B750" s="4"/>
      <c r="C750" s="4"/>
      <c r="D750" s="4"/>
      <c r="E750" s="4"/>
      <c r="F750" s="4"/>
      <c r="G750" s="4"/>
      <c r="H750" s="4"/>
      <c r="I750" s="4"/>
      <c r="J750" s="4"/>
      <c r="K750" s="4"/>
      <c r="L750" s="4"/>
      <c r="M750" s="4"/>
      <c r="N750" s="4"/>
      <c r="O750" s="4"/>
      <c r="P750" s="4"/>
      <c r="Q750" s="4"/>
      <c r="R750" s="4"/>
      <c r="S750" s="4"/>
      <c r="T750" s="4"/>
      <c r="U750" s="4"/>
      <c r="V750" s="4"/>
    </row>
    <row r="751" spans="2:22">
      <c r="B751" s="4"/>
      <c r="C751" s="4"/>
      <c r="D751" s="4"/>
      <c r="E751" s="4"/>
      <c r="F751" s="4"/>
      <c r="G751" s="4"/>
      <c r="H751" s="4"/>
      <c r="I751" s="4"/>
      <c r="J751" s="4"/>
      <c r="K751" s="4"/>
      <c r="L751" s="4"/>
      <c r="M751" s="4"/>
      <c r="N751" s="4"/>
      <c r="O751" s="4"/>
      <c r="P751" s="4"/>
      <c r="Q751" s="4"/>
      <c r="R751" s="4"/>
      <c r="S751" s="4"/>
      <c r="T751" s="4"/>
      <c r="U751" s="4"/>
      <c r="V751" s="4"/>
    </row>
    <row r="752" spans="2:22">
      <c r="B752" s="4"/>
      <c r="C752" s="4"/>
      <c r="D752" s="4"/>
      <c r="E752" s="4"/>
      <c r="F752" s="4"/>
      <c r="G752" s="4"/>
      <c r="H752" s="4"/>
      <c r="I752" s="4"/>
      <c r="J752" s="4"/>
      <c r="K752" s="4"/>
      <c r="L752" s="4"/>
      <c r="M752" s="4"/>
      <c r="N752" s="4"/>
      <c r="O752" s="4"/>
      <c r="P752" s="4"/>
      <c r="Q752" s="4"/>
      <c r="R752" s="4"/>
      <c r="S752" s="4"/>
      <c r="T752" s="4"/>
      <c r="U752" s="4"/>
      <c r="V752" s="4"/>
    </row>
    <row r="753" spans="2:22">
      <c r="B753" s="4"/>
      <c r="C753" s="4"/>
      <c r="D753" s="4"/>
      <c r="E753" s="4"/>
      <c r="F753" s="4"/>
      <c r="G753" s="4"/>
      <c r="H753" s="4"/>
      <c r="I753" s="4"/>
      <c r="J753" s="4"/>
      <c r="K753" s="4"/>
      <c r="L753" s="4"/>
      <c r="M753" s="4"/>
      <c r="N753" s="4"/>
      <c r="O753" s="4"/>
      <c r="P753" s="4"/>
      <c r="Q753" s="4"/>
      <c r="R753" s="4"/>
      <c r="S753" s="4"/>
      <c r="T753" s="4"/>
      <c r="U753" s="4"/>
      <c r="V753" s="4"/>
    </row>
    <row r="754" spans="2:22">
      <c r="B754" s="4"/>
      <c r="C754" s="4"/>
      <c r="D754" s="4"/>
      <c r="E754" s="4"/>
      <c r="F754" s="4"/>
      <c r="G754" s="4"/>
      <c r="H754" s="4"/>
      <c r="I754" s="4"/>
      <c r="J754" s="4"/>
      <c r="K754" s="4"/>
      <c r="L754" s="4"/>
      <c r="M754" s="4"/>
      <c r="N754" s="4"/>
      <c r="O754" s="4"/>
      <c r="P754" s="4"/>
      <c r="Q754" s="4"/>
      <c r="R754" s="4"/>
      <c r="S754" s="4"/>
      <c r="T754" s="4"/>
      <c r="U754" s="4"/>
      <c r="V754" s="4"/>
    </row>
    <row r="755" spans="2:22">
      <c r="B755" s="4"/>
      <c r="C755" s="4"/>
      <c r="D755" s="4"/>
      <c r="E755" s="4"/>
      <c r="F755" s="4"/>
      <c r="G755" s="4"/>
      <c r="H755" s="4"/>
      <c r="I755" s="4"/>
      <c r="J755" s="4"/>
      <c r="K755" s="4"/>
      <c r="L755" s="4"/>
      <c r="M755" s="4"/>
      <c r="N755" s="4"/>
      <c r="O755" s="4"/>
      <c r="P755" s="4"/>
      <c r="Q755" s="4"/>
      <c r="R755" s="4"/>
      <c r="S755" s="4"/>
      <c r="T755" s="4"/>
      <c r="U755" s="4"/>
      <c r="V755" s="4"/>
    </row>
    <row r="756" spans="2:22">
      <c r="B756" s="4"/>
      <c r="C756" s="4"/>
      <c r="D756" s="4"/>
      <c r="E756" s="4"/>
      <c r="F756" s="4"/>
      <c r="G756" s="4"/>
      <c r="H756" s="4"/>
      <c r="I756" s="4"/>
      <c r="J756" s="4"/>
      <c r="K756" s="4"/>
      <c r="L756" s="4"/>
      <c r="M756" s="4"/>
      <c r="N756" s="4"/>
      <c r="O756" s="4"/>
      <c r="P756" s="4"/>
      <c r="Q756" s="4"/>
      <c r="R756" s="4"/>
      <c r="S756" s="4"/>
      <c r="T756" s="4"/>
      <c r="U756" s="4"/>
      <c r="V756" s="4"/>
    </row>
    <row r="757" spans="2:22">
      <c r="B757" s="4"/>
      <c r="C757" s="4"/>
      <c r="D757" s="4"/>
      <c r="E757" s="4"/>
      <c r="F757" s="4"/>
      <c r="G757" s="4"/>
      <c r="H757" s="4"/>
      <c r="I757" s="4"/>
      <c r="J757" s="4"/>
      <c r="K757" s="4"/>
      <c r="L757" s="4"/>
      <c r="M757" s="4"/>
      <c r="N757" s="4"/>
      <c r="O757" s="4"/>
      <c r="P757" s="4"/>
      <c r="Q757" s="4"/>
      <c r="R757" s="4"/>
      <c r="S757" s="4"/>
      <c r="T757" s="4"/>
      <c r="U757" s="4"/>
      <c r="V757" s="4"/>
    </row>
    <row r="758" spans="2:22">
      <c r="B758" s="4"/>
      <c r="C758" s="4"/>
      <c r="D758" s="4"/>
      <c r="E758" s="4"/>
      <c r="F758" s="4"/>
      <c r="G758" s="4"/>
      <c r="H758" s="4"/>
      <c r="I758" s="4"/>
      <c r="J758" s="4"/>
      <c r="K758" s="4"/>
      <c r="L758" s="4"/>
      <c r="M758" s="4"/>
      <c r="N758" s="4"/>
      <c r="O758" s="4"/>
      <c r="P758" s="4"/>
      <c r="Q758" s="4"/>
      <c r="R758" s="4"/>
      <c r="S758" s="4"/>
      <c r="T758" s="4"/>
      <c r="U758" s="4"/>
      <c r="V758" s="4"/>
    </row>
    <row r="759" spans="2:22">
      <c r="B759" s="4"/>
      <c r="C759" s="4"/>
      <c r="D759" s="4"/>
      <c r="E759" s="4"/>
      <c r="F759" s="4"/>
      <c r="G759" s="4"/>
      <c r="H759" s="4"/>
      <c r="I759" s="4"/>
      <c r="J759" s="4"/>
      <c r="K759" s="4"/>
      <c r="L759" s="4"/>
      <c r="M759" s="4"/>
      <c r="N759" s="4"/>
      <c r="O759" s="4"/>
      <c r="P759" s="4"/>
      <c r="Q759" s="4"/>
      <c r="R759" s="4"/>
      <c r="S759" s="4"/>
      <c r="T759" s="4"/>
      <c r="U759" s="4"/>
      <c r="V759" s="4"/>
    </row>
    <row r="760" spans="2:22">
      <c r="B760" s="4"/>
      <c r="C760" s="4"/>
      <c r="D760" s="4"/>
      <c r="E760" s="4"/>
      <c r="F760" s="4"/>
      <c r="G760" s="4"/>
      <c r="H760" s="4"/>
      <c r="I760" s="4"/>
      <c r="J760" s="4"/>
      <c r="K760" s="4"/>
      <c r="L760" s="4"/>
      <c r="M760" s="4"/>
      <c r="N760" s="4"/>
      <c r="O760" s="4"/>
      <c r="P760" s="4"/>
      <c r="Q760" s="4"/>
      <c r="R760" s="4"/>
      <c r="S760" s="4"/>
      <c r="T760" s="4"/>
      <c r="U760" s="4"/>
      <c r="V760" s="4"/>
    </row>
    <row r="761" spans="2:22">
      <c r="B761" s="4"/>
      <c r="C761" s="4"/>
      <c r="D761" s="4"/>
      <c r="E761" s="4"/>
      <c r="F761" s="4"/>
      <c r="G761" s="4"/>
      <c r="H761" s="4"/>
      <c r="I761" s="4"/>
      <c r="J761" s="4"/>
      <c r="K761" s="4"/>
      <c r="L761" s="4"/>
      <c r="M761" s="4"/>
      <c r="N761" s="4"/>
      <c r="O761" s="4"/>
      <c r="P761" s="4"/>
      <c r="Q761" s="4"/>
      <c r="R761" s="4"/>
      <c r="S761" s="4"/>
      <c r="T761" s="4"/>
      <c r="U761" s="4"/>
      <c r="V761" s="4"/>
    </row>
    <row r="762" spans="2:22">
      <c r="B762" s="4"/>
      <c r="C762" s="4"/>
      <c r="D762" s="4"/>
      <c r="E762" s="4"/>
      <c r="F762" s="4"/>
      <c r="G762" s="4"/>
      <c r="H762" s="4"/>
      <c r="I762" s="4"/>
      <c r="J762" s="4"/>
      <c r="K762" s="4"/>
      <c r="L762" s="4"/>
      <c r="M762" s="4"/>
      <c r="N762" s="4"/>
      <c r="O762" s="4"/>
      <c r="P762" s="4"/>
      <c r="Q762" s="4"/>
      <c r="R762" s="4"/>
      <c r="S762" s="4"/>
      <c r="T762" s="4"/>
      <c r="U762" s="4"/>
      <c r="V762" s="4"/>
    </row>
    <row r="763" spans="2:22">
      <c r="B763" s="4"/>
      <c r="C763" s="4"/>
      <c r="D763" s="4"/>
      <c r="E763" s="4"/>
      <c r="F763" s="4"/>
      <c r="G763" s="4"/>
      <c r="H763" s="4"/>
      <c r="I763" s="4"/>
      <c r="J763" s="4"/>
      <c r="K763" s="4"/>
      <c r="L763" s="4"/>
      <c r="M763" s="4"/>
      <c r="N763" s="4"/>
      <c r="O763" s="4"/>
      <c r="P763" s="4"/>
      <c r="Q763" s="4"/>
      <c r="R763" s="4"/>
      <c r="S763" s="4"/>
      <c r="T763" s="4"/>
      <c r="U763" s="4"/>
      <c r="V763" s="4"/>
    </row>
    <row r="764" spans="2:22">
      <c r="B764" s="4"/>
      <c r="C764" s="4"/>
      <c r="D764" s="4"/>
      <c r="E764" s="4"/>
      <c r="F764" s="4"/>
      <c r="G764" s="4"/>
      <c r="H764" s="4"/>
      <c r="I764" s="4"/>
      <c r="J764" s="4"/>
      <c r="K764" s="4"/>
      <c r="L764" s="4"/>
      <c r="M764" s="4"/>
      <c r="N764" s="4"/>
      <c r="O764" s="4"/>
      <c r="P764" s="4"/>
      <c r="Q764" s="4"/>
      <c r="R764" s="4"/>
      <c r="S764" s="4"/>
      <c r="T764" s="4"/>
      <c r="U764" s="4"/>
      <c r="V764" s="4"/>
    </row>
    <row r="765" spans="2:22">
      <c r="B765" s="4"/>
      <c r="C765" s="4"/>
      <c r="D765" s="4"/>
      <c r="E765" s="4"/>
      <c r="F765" s="4"/>
      <c r="G765" s="4"/>
      <c r="H765" s="4"/>
      <c r="I765" s="4"/>
      <c r="J765" s="4"/>
      <c r="K765" s="4"/>
      <c r="L765" s="4"/>
      <c r="M765" s="4"/>
      <c r="N765" s="4"/>
      <c r="O765" s="4"/>
      <c r="P765" s="4"/>
      <c r="Q765" s="4"/>
      <c r="R765" s="4"/>
      <c r="S765" s="4"/>
      <c r="T765" s="4"/>
      <c r="U765" s="4"/>
      <c r="V765" s="4"/>
    </row>
    <row r="766" spans="2:22">
      <c r="B766" s="4"/>
      <c r="C766" s="4"/>
      <c r="D766" s="4"/>
      <c r="E766" s="4"/>
      <c r="F766" s="4"/>
      <c r="G766" s="4"/>
      <c r="H766" s="4"/>
      <c r="I766" s="4"/>
      <c r="J766" s="4"/>
      <c r="K766" s="4"/>
      <c r="L766" s="4"/>
      <c r="M766" s="4"/>
      <c r="N766" s="4"/>
      <c r="O766" s="4"/>
      <c r="P766" s="4"/>
      <c r="Q766" s="4"/>
      <c r="R766" s="4"/>
      <c r="S766" s="4"/>
      <c r="T766" s="4"/>
      <c r="U766" s="4"/>
      <c r="V766" s="4"/>
    </row>
    <row r="767" spans="2:22">
      <c r="B767" s="4"/>
      <c r="C767" s="4"/>
      <c r="D767" s="4"/>
      <c r="E767" s="4"/>
      <c r="F767" s="4"/>
      <c r="G767" s="4"/>
      <c r="H767" s="4"/>
      <c r="I767" s="4"/>
      <c r="J767" s="4"/>
      <c r="K767" s="4"/>
      <c r="L767" s="4"/>
      <c r="M767" s="4"/>
      <c r="N767" s="4"/>
      <c r="O767" s="4"/>
      <c r="P767" s="4"/>
      <c r="Q767" s="4"/>
      <c r="R767" s="4"/>
      <c r="S767" s="4"/>
      <c r="T767" s="4"/>
      <c r="U767" s="4"/>
      <c r="V767" s="4"/>
    </row>
    <row r="768" spans="2:22">
      <c r="B768" s="4"/>
      <c r="C768" s="4"/>
      <c r="D768" s="4"/>
      <c r="E768" s="4"/>
      <c r="F768" s="4"/>
      <c r="G768" s="4"/>
      <c r="H768" s="4"/>
      <c r="I768" s="4"/>
      <c r="J768" s="4"/>
      <c r="K768" s="4"/>
      <c r="L768" s="4"/>
      <c r="M768" s="4"/>
      <c r="N768" s="4"/>
      <c r="O768" s="4"/>
      <c r="P768" s="4"/>
      <c r="Q768" s="4"/>
      <c r="R768" s="4"/>
      <c r="S768" s="4"/>
      <c r="T768" s="4"/>
      <c r="U768" s="4"/>
      <c r="V768" s="4"/>
    </row>
    <row r="769" spans="2:22">
      <c r="B769" s="4"/>
      <c r="C769" s="4"/>
      <c r="D769" s="4"/>
      <c r="E769" s="4"/>
      <c r="F769" s="4"/>
      <c r="G769" s="4"/>
      <c r="H769" s="4"/>
      <c r="I769" s="4"/>
      <c r="J769" s="4"/>
      <c r="K769" s="4"/>
      <c r="L769" s="4"/>
      <c r="M769" s="4"/>
      <c r="N769" s="4"/>
      <c r="O769" s="4"/>
      <c r="P769" s="4"/>
      <c r="Q769" s="4"/>
      <c r="R769" s="4"/>
      <c r="S769" s="4"/>
      <c r="T769" s="4"/>
      <c r="U769" s="4"/>
      <c r="V769" s="4"/>
    </row>
    <row r="770" spans="2:22">
      <c r="B770" s="4"/>
      <c r="C770" s="4"/>
      <c r="D770" s="4"/>
      <c r="E770" s="4"/>
      <c r="F770" s="4"/>
      <c r="G770" s="4"/>
      <c r="H770" s="4"/>
      <c r="I770" s="4"/>
      <c r="J770" s="4"/>
      <c r="K770" s="4"/>
      <c r="L770" s="4"/>
      <c r="M770" s="4"/>
      <c r="N770" s="4"/>
      <c r="O770" s="4"/>
      <c r="P770" s="4"/>
      <c r="Q770" s="4"/>
      <c r="R770" s="4"/>
      <c r="S770" s="4"/>
      <c r="T770" s="4"/>
      <c r="U770" s="4"/>
      <c r="V770" s="4"/>
    </row>
    <row r="771" spans="2:22">
      <c r="B771" s="4"/>
      <c r="C771" s="4"/>
      <c r="D771" s="4"/>
      <c r="E771" s="4"/>
      <c r="F771" s="4"/>
      <c r="G771" s="4"/>
      <c r="H771" s="4"/>
      <c r="I771" s="4"/>
      <c r="J771" s="4"/>
      <c r="K771" s="4"/>
      <c r="L771" s="4"/>
      <c r="M771" s="4"/>
      <c r="N771" s="4"/>
      <c r="O771" s="4"/>
      <c r="P771" s="4"/>
      <c r="Q771" s="4"/>
      <c r="R771" s="4"/>
      <c r="S771" s="4"/>
      <c r="T771" s="4"/>
      <c r="U771" s="4"/>
      <c r="V771" s="4"/>
    </row>
    <row r="772" spans="2:22">
      <c r="B772" s="4"/>
      <c r="C772" s="4"/>
      <c r="D772" s="4"/>
      <c r="E772" s="4"/>
      <c r="F772" s="4"/>
      <c r="G772" s="4"/>
      <c r="H772" s="4"/>
      <c r="I772" s="4"/>
      <c r="J772" s="4"/>
      <c r="K772" s="4"/>
      <c r="L772" s="4"/>
      <c r="M772" s="4"/>
      <c r="N772" s="4"/>
      <c r="O772" s="4"/>
      <c r="P772" s="4"/>
      <c r="Q772" s="4"/>
      <c r="R772" s="4"/>
      <c r="S772" s="4"/>
      <c r="T772" s="4"/>
      <c r="U772" s="4"/>
      <c r="V772" s="4"/>
    </row>
    <row r="773" spans="2:22">
      <c r="B773" s="4"/>
      <c r="C773" s="4"/>
      <c r="D773" s="4"/>
      <c r="E773" s="4"/>
      <c r="F773" s="4"/>
      <c r="G773" s="4"/>
      <c r="H773" s="4"/>
      <c r="I773" s="4"/>
      <c r="J773" s="4"/>
      <c r="K773" s="4"/>
      <c r="L773" s="4"/>
      <c r="M773" s="4"/>
      <c r="N773" s="4"/>
      <c r="O773" s="4"/>
      <c r="P773" s="4"/>
      <c r="Q773" s="4"/>
      <c r="R773" s="4"/>
      <c r="S773" s="4"/>
      <c r="T773" s="4"/>
      <c r="U773" s="4"/>
      <c r="V773" s="4"/>
    </row>
    <row r="774" spans="2:22">
      <c r="B774" s="4"/>
      <c r="C774" s="4"/>
      <c r="D774" s="4"/>
      <c r="E774" s="4"/>
      <c r="F774" s="4"/>
      <c r="G774" s="4"/>
      <c r="H774" s="4"/>
      <c r="I774" s="4"/>
      <c r="J774" s="4"/>
      <c r="K774" s="4"/>
      <c r="L774" s="4"/>
      <c r="M774" s="4"/>
      <c r="N774" s="4"/>
      <c r="O774" s="4"/>
      <c r="P774" s="4"/>
      <c r="Q774" s="4"/>
      <c r="R774" s="4"/>
      <c r="S774" s="4"/>
      <c r="T774" s="4"/>
      <c r="U774" s="4"/>
      <c r="V774" s="4"/>
    </row>
    <row r="775" spans="2:22">
      <c r="B775" s="4"/>
      <c r="C775" s="4"/>
      <c r="D775" s="4"/>
      <c r="E775" s="4"/>
      <c r="F775" s="4"/>
      <c r="G775" s="4"/>
      <c r="H775" s="4"/>
      <c r="I775" s="4"/>
      <c r="J775" s="4"/>
      <c r="K775" s="4"/>
      <c r="L775" s="4"/>
      <c r="M775" s="4"/>
      <c r="N775" s="4"/>
      <c r="O775" s="4"/>
      <c r="P775" s="4"/>
      <c r="Q775" s="4"/>
      <c r="R775" s="4"/>
      <c r="S775" s="4"/>
      <c r="T775" s="4"/>
      <c r="U775" s="4"/>
      <c r="V775" s="4"/>
    </row>
    <row r="776" spans="2:22">
      <c r="B776" s="4"/>
      <c r="C776" s="4"/>
      <c r="D776" s="4"/>
      <c r="E776" s="4"/>
      <c r="F776" s="4"/>
      <c r="G776" s="4"/>
      <c r="H776" s="4"/>
      <c r="I776" s="4"/>
      <c r="J776" s="4"/>
      <c r="K776" s="4"/>
      <c r="L776" s="4"/>
      <c r="M776" s="4"/>
      <c r="N776" s="4"/>
      <c r="O776" s="4"/>
      <c r="P776" s="4"/>
      <c r="Q776" s="4"/>
      <c r="R776" s="4"/>
      <c r="S776" s="4"/>
      <c r="T776" s="4"/>
      <c r="U776" s="4"/>
      <c r="V776" s="4"/>
    </row>
    <row r="777" spans="2:22">
      <c r="B777" s="4"/>
      <c r="C777" s="4"/>
      <c r="D777" s="4"/>
      <c r="E777" s="4"/>
      <c r="F777" s="4"/>
      <c r="G777" s="4"/>
      <c r="H777" s="4"/>
      <c r="I777" s="4"/>
      <c r="J777" s="4"/>
      <c r="K777" s="4"/>
      <c r="L777" s="4"/>
      <c r="M777" s="4"/>
      <c r="N777" s="4"/>
      <c r="O777" s="4"/>
      <c r="P777" s="4"/>
      <c r="Q777" s="4"/>
      <c r="R777" s="4"/>
      <c r="S777" s="4"/>
      <c r="T777" s="4"/>
      <c r="U777" s="4"/>
      <c r="V777" s="4"/>
    </row>
    <row r="778" spans="2:22">
      <c r="B778" s="4"/>
      <c r="C778" s="4"/>
      <c r="D778" s="4"/>
      <c r="E778" s="4"/>
      <c r="F778" s="4"/>
      <c r="G778" s="4"/>
      <c r="H778" s="4"/>
      <c r="I778" s="4"/>
      <c r="J778" s="4"/>
      <c r="K778" s="4"/>
      <c r="L778" s="4"/>
      <c r="M778" s="4"/>
      <c r="N778" s="4"/>
      <c r="O778" s="4"/>
      <c r="P778" s="4"/>
      <c r="Q778" s="4"/>
      <c r="R778" s="4"/>
      <c r="S778" s="4"/>
      <c r="T778" s="4"/>
      <c r="U778" s="4"/>
      <c r="V778" s="4"/>
    </row>
    <row r="779" spans="2:22">
      <c r="B779" s="4"/>
      <c r="C779" s="4"/>
      <c r="D779" s="4"/>
      <c r="E779" s="4"/>
      <c r="F779" s="4"/>
      <c r="G779" s="4"/>
      <c r="H779" s="4"/>
      <c r="I779" s="4"/>
      <c r="J779" s="4"/>
      <c r="K779" s="4"/>
      <c r="L779" s="4"/>
      <c r="M779" s="4"/>
      <c r="N779" s="4"/>
      <c r="O779" s="4"/>
      <c r="P779" s="4"/>
      <c r="Q779" s="4"/>
      <c r="R779" s="4"/>
      <c r="S779" s="4"/>
      <c r="T779" s="4"/>
      <c r="U779" s="4"/>
      <c r="V779" s="4"/>
    </row>
    <row r="780" spans="2:22">
      <c r="B780" s="4"/>
      <c r="C780" s="4"/>
      <c r="D780" s="4"/>
      <c r="E780" s="4"/>
      <c r="F780" s="4"/>
      <c r="G780" s="4"/>
      <c r="H780" s="4"/>
      <c r="I780" s="4"/>
      <c r="J780" s="4"/>
      <c r="K780" s="4"/>
      <c r="L780" s="4"/>
      <c r="M780" s="4"/>
      <c r="N780" s="4"/>
      <c r="O780" s="4"/>
      <c r="P780" s="4"/>
      <c r="Q780" s="4"/>
      <c r="R780" s="4"/>
      <c r="S780" s="4"/>
      <c r="T780" s="4"/>
      <c r="U780" s="4"/>
      <c r="V780" s="4"/>
    </row>
    <row r="781" spans="2:22">
      <c r="B781" s="4"/>
      <c r="C781" s="4"/>
      <c r="D781" s="4"/>
      <c r="E781" s="4"/>
      <c r="F781" s="4"/>
      <c r="G781" s="4"/>
      <c r="H781" s="4"/>
      <c r="I781" s="4"/>
      <c r="J781" s="4"/>
      <c r="K781" s="4"/>
      <c r="L781" s="4"/>
      <c r="M781" s="4"/>
      <c r="N781" s="4"/>
      <c r="O781" s="4"/>
      <c r="P781" s="4"/>
      <c r="Q781" s="4"/>
      <c r="R781" s="4"/>
      <c r="S781" s="4"/>
      <c r="T781" s="4"/>
      <c r="U781" s="4"/>
      <c r="V781" s="4"/>
    </row>
    <row r="782" spans="2:22">
      <c r="B782" s="4"/>
      <c r="C782" s="4"/>
      <c r="D782" s="4"/>
      <c r="E782" s="4"/>
      <c r="F782" s="4"/>
      <c r="G782" s="4"/>
      <c r="H782" s="4"/>
      <c r="I782" s="4"/>
      <c r="J782" s="4"/>
      <c r="K782" s="4"/>
      <c r="L782" s="4"/>
      <c r="M782" s="4"/>
      <c r="N782" s="4"/>
      <c r="O782" s="4"/>
      <c r="P782" s="4"/>
      <c r="Q782" s="4"/>
      <c r="R782" s="4"/>
      <c r="S782" s="4"/>
      <c r="T782" s="4"/>
      <c r="U782" s="4"/>
      <c r="V782" s="4"/>
    </row>
    <row r="783" spans="2:22">
      <c r="B783" s="4"/>
      <c r="C783" s="4"/>
      <c r="D783" s="4"/>
      <c r="E783" s="4"/>
      <c r="F783" s="4"/>
      <c r="G783" s="4"/>
      <c r="H783" s="4"/>
      <c r="I783" s="4"/>
      <c r="J783" s="4"/>
      <c r="K783" s="4"/>
      <c r="L783" s="4"/>
      <c r="M783" s="4"/>
      <c r="N783" s="4"/>
      <c r="O783" s="4"/>
      <c r="P783" s="4"/>
      <c r="Q783" s="4"/>
      <c r="R783" s="4"/>
      <c r="S783" s="4"/>
      <c r="T783" s="4"/>
      <c r="U783" s="4"/>
      <c r="V783" s="4"/>
    </row>
    <row r="784" spans="2:22">
      <c r="B784" s="4"/>
      <c r="C784" s="4"/>
      <c r="D784" s="4"/>
      <c r="E784" s="4"/>
      <c r="F784" s="4"/>
      <c r="G784" s="4"/>
      <c r="H784" s="4"/>
      <c r="I784" s="4"/>
      <c r="J784" s="4"/>
      <c r="K784" s="4"/>
      <c r="L784" s="4"/>
      <c r="M784" s="4"/>
      <c r="N784" s="4"/>
      <c r="O784" s="4"/>
      <c r="P784" s="4"/>
      <c r="Q784" s="4"/>
      <c r="R784" s="4"/>
      <c r="S784" s="4"/>
      <c r="T784" s="4"/>
      <c r="U784" s="4"/>
      <c r="V784" s="4"/>
    </row>
    <row r="785" spans="2:22">
      <c r="B785" s="4"/>
      <c r="C785" s="4"/>
      <c r="D785" s="4"/>
      <c r="E785" s="4"/>
      <c r="F785" s="4"/>
      <c r="G785" s="4"/>
      <c r="H785" s="4"/>
      <c r="I785" s="4"/>
      <c r="J785" s="4"/>
      <c r="K785" s="4"/>
      <c r="L785" s="4"/>
      <c r="M785" s="4"/>
      <c r="N785" s="4"/>
      <c r="O785" s="4"/>
      <c r="P785" s="4"/>
      <c r="Q785" s="4"/>
      <c r="R785" s="4"/>
      <c r="S785" s="4"/>
      <c r="T785" s="4"/>
      <c r="U785" s="4"/>
      <c r="V785" s="4"/>
    </row>
    <row r="786" spans="2:22">
      <c r="B786" s="4"/>
      <c r="C786" s="4"/>
      <c r="D786" s="4"/>
      <c r="E786" s="4"/>
      <c r="F786" s="4"/>
      <c r="G786" s="4"/>
      <c r="H786" s="4"/>
      <c r="I786" s="4"/>
      <c r="J786" s="4"/>
      <c r="K786" s="4"/>
      <c r="L786" s="4"/>
      <c r="M786" s="4"/>
      <c r="N786" s="4"/>
      <c r="O786" s="4"/>
      <c r="P786" s="4"/>
      <c r="Q786" s="4"/>
      <c r="R786" s="4"/>
      <c r="S786" s="4"/>
      <c r="T786" s="4"/>
      <c r="U786" s="4"/>
      <c r="V786" s="4"/>
    </row>
    <row r="787" spans="2:22">
      <c r="B787" s="4"/>
      <c r="C787" s="4"/>
      <c r="D787" s="4"/>
      <c r="E787" s="4"/>
      <c r="F787" s="4"/>
      <c r="G787" s="4"/>
      <c r="H787" s="4"/>
      <c r="I787" s="4"/>
      <c r="J787" s="4"/>
      <c r="K787" s="4"/>
      <c r="L787" s="4"/>
      <c r="M787" s="4"/>
      <c r="N787" s="4"/>
      <c r="O787" s="4"/>
      <c r="P787" s="4"/>
      <c r="Q787" s="4"/>
      <c r="R787" s="4"/>
      <c r="S787" s="4"/>
      <c r="T787" s="4"/>
      <c r="U787" s="4"/>
      <c r="V787" s="4"/>
    </row>
    <row r="788" spans="2:22">
      <c r="B788" s="4"/>
      <c r="C788" s="4"/>
      <c r="D788" s="4"/>
      <c r="E788" s="4"/>
      <c r="F788" s="4"/>
      <c r="G788" s="4"/>
      <c r="H788" s="4"/>
      <c r="I788" s="4"/>
      <c r="J788" s="4"/>
      <c r="K788" s="4"/>
      <c r="L788" s="4"/>
      <c r="M788" s="4"/>
      <c r="N788" s="4"/>
      <c r="O788" s="4"/>
      <c r="P788" s="4"/>
      <c r="Q788" s="4"/>
      <c r="R788" s="4"/>
      <c r="S788" s="4"/>
      <c r="T788" s="4"/>
      <c r="U788" s="4"/>
      <c r="V788" s="4"/>
    </row>
    <row r="789" spans="2:22">
      <c r="B789" s="4"/>
      <c r="C789" s="4"/>
      <c r="D789" s="4"/>
      <c r="E789" s="4"/>
      <c r="F789" s="4"/>
      <c r="G789" s="4"/>
      <c r="H789" s="4"/>
      <c r="I789" s="4"/>
      <c r="J789" s="4"/>
      <c r="K789" s="4"/>
      <c r="L789" s="4"/>
      <c r="M789" s="4"/>
      <c r="N789" s="4"/>
      <c r="O789" s="4"/>
      <c r="P789" s="4"/>
      <c r="Q789" s="4"/>
      <c r="R789" s="4"/>
      <c r="S789" s="4"/>
      <c r="T789" s="4"/>
      <c r="U789" s="4"/>
      <c r="V789" s="4"/>
    </row>
    <row r="790" spans="2:22">
      <c r="B790" s="4"/>
      <c r="C790" s="4"/>
      <c r="D790" s="4"/>
      <c r="E790" s="4"/>
      <c r="F790" s="4"/>
      <c r="G790" s="4"/>
      <c r="H790" s="4"/>
      <c r="I790" s="4"/>
      <c r="J790" s="4"/>
      <c r="K790" s="4"/>
      <c r="L790" s="4"/>
      <c r="M790" s="4"/>
      <c r="N790" s="4"/>
      <c r="O790" s="4"/>
      <c r="P790" s="4"/>
      <c r="Q790" s="4"/>
      <c r="R790" s="4"/>
      <c r="S790" s="4"/>
      <c r="T790" s="4"/>
      <c r="U790" s="4"/>
      <c r="V790" s="4"/>
    </row>
    <row r="791" spans="2:22">
      <c r="B791" s="4"/>
      <c r="C791" s="4"/>
      <c r="D791" s="4"/>
      <c r="E791" s="4"/>
      <c r="F791" s="4"/>
      <c r="G791" s="4"/>
      <c r="H791" s="4"/>
      <c r="I791" s="4"/>
      <c r="J791" s="4"/>
      <c r="K791" s="4"/>
      <c r="L791" s="4"/>
      <c r="M791" s="4"/>
      <c r="N791" s="4"/>
      <c r="O791" s="4"/>
      <c r="P791" s="4"/>
      <c r="Q791" s="4"/>
      <c r="R791" s="4"/>
      <c r="S791" s="4"/>
      <c r="T791" s="4"/>
      <c r="U791" s="4"/>
      <c r="V791" s="4"/>
    </row>
    <row r="792" spans="2:22">
      <c r="B792" s="4"/>
      <c r="C792" s="4"/>
      <c r="D792" s="4"/>
      <c r="E792" s="4"/>
      <c r="F792" s="4"/>
      <c r="G792" s="4"/>
      <c r="H792" s="4"/>
      <c r="I792" s="4"/>
      <c r="J792" s="4"/>
      <c r="K792" s="4"/>
      <c r="L792" s="4"/>
      <c r="M792" s="4"/>
      <c r="N792" s="4"/>
      <c r="O792" s="4"/>
      <c r="P792" s="4"/>
      <c r="Q792" s="4"/>
      <c r="R792" s="4"/>
      <c r="S792" s="4"/>
      <c r="T792" s="4"/>
      <c r="U792" s="4"/>
      <c r="V792" s="4"/>
    </row>
    <row r="793" spans="2:22">
      <c r="B793" s="4"/>
      <c r="C793" s="4"/>
      <c r="D793" s="4"/>
      <c r="E793" s="4"/>
      <c r="F793" s="4"/>
      <c r="G793" s="4"/>
      <c r="H793" s="4"/>
      <c r="I793" s="4"/>
      <c r="J793" s="4"/>
      <c r="K793" s="4"/>
      <c r="L793" s="4"/>
      <c r="M793" s="4"/>
      <c r="N793" s="4"/>
      <c r="O793" s="4"/>
      <c r="P793" s="4"/>
      <c r="Q793" s="4"/>
      <c r="R793" s="4"/>
      <c r="S793" s="4"/>
      <c r="T793" s="4"/>
      <c r="U793" s="4"/>
      <c r="V793" s="4"/>
    </row>
    <row r="794" spans="2:22">
      <c r="B794" s="4"/>
      <c r="C794" s="4"/>
      <c r="D794" s="4"/>
      <c r="E794" s="4"/>
      <c r="F794" s="4"/>
      <c r="G794" s="4"/>
      <c r="H794" s="4"/>
      <c r="I794" s="4"/>
      <c r="J794" s="4"/>
      <c r="K794" s="4"/>
      <c r="L794" s="4"/>
      <c r="M794" s="4"/>
      <c r="N794" s="4"/>
      <c r="O794" s="4"/>
      <c r="P794" s="4"/>
      <c r="Q794" s="4"/>
      <c r="R794" s="4"/>
      <c r="S794" s="4"/>
      <c r="T794" s="4"/>
      <c r="U794" s="4"/>
      <c r="V794" s="4"/>
    </row>
    <row r="795" spans="2:22">
      <c r="B795" s="4"/>
      <c r="C795" s="4"/>
      <c r="D795" s="4"/>
      <c r="E795" s="4"/>
      <c r="F795" s="4"/>
      <c r="G795" s="4"/>
      <c r="H795" s="4"/>
      <c r="I795" s="4"/>
      <c r="J795" s="4"/>
      <c r="K795" s="4"/>
      <c r="L795" s="4"/>
      <c r="M795" s="4"/>
      <c r="N795" s="4"/>
      <c r="O795" s="4"/>
      <c r="P795" s="4"/>
      <c r="Q795" s="4"/>
      <c r="R795" s="4"/>
      <c r="S795" s="4"/>
      <c r="T795" s="4"/>
      <c r="U795" s="4"/>
      <c r="V795" s="4"/>
    </row>
    <row r="796" spans="2:22">
      <c r="B796" s="4"/>
      <c r="C796" s="4"/>
      <c r="D796" s="4"/>
      <c r="E796" s="4"/>
      <c r="F796" s="4"/>
      <c r="G796" s="4"/>
      <c r="H796" s="4"/>
      <c r="I796" s="4"/>
      <c r="J796" s="4"/>
      <c r="K796" s="4"/>
      <c r="L796" s="4"/>
      <c r="M796" s="4"/>
      <c r="N796" s="4"/>
      <c r="O796" s="4"/>
      <c r="P796" s="4"/>
      <c r="Q796" s="4"/>
      <c r="R796" s="4"/>
      <c r="S796" s="4"/>
      <c r="T796" s="4"/>
      <c r="U796" s="4"/>
      <c r="V796" s="4"/>
    </row>
    <row r="797" spans="2:22">
      <c r="B797" s="4"/>
      <c r="C797" s="4"/>
      <c r="D797" s="4"/>
      <c r="E797" s="4"/>
      <c r="F797" s="4"/>
      <c r="G797" s="4"/>
      <c r="H797" s="4"/>
      <c r="I797" s="4"/>
      <c r="J797" s="4"/>
      <c r="K797" s="4"/>
      <c r="L797" s="4"/>
      <c r="M797" s="4"/>
      <c r="N797" s="4"/>
      <c r="O797" s="4"/>
      <c r="P797" s="4"/>
      <c r="Q797" s="4"/>
      <c r="R797" s="4"/>
      <c r="S797" s="4"/>
      <c r="T797" s="4"/>
      <c r="U797" s="4"/>
      <c r="V797" s="4"/>
    </row>
    <row r="798" spans="2:22">
      <c r="B798" s="4"/>
      <c r="C798" s="4"/>
      <c r="D798" s="4"/>
      <c r="E798" s="4"/>
      <c r="F798" s="4"/>
      <c r="G798" s="4"/>
      <c r="H798" s="4"/>
      <c r="I798" s="4"/>
      <c r="J798" s="4"/>
      <c r="K798" s="4"/>
      <c r="L798" s="4"/>
      <c r="M798" s="4"/>
      <c r="N798" s="4"/>
      <c r="O798" s="4"/>
      <c r="P798" s="4"/>
      <c r="Q798" s="4"/>
      <c r="R798" s="4"/>
      <c r="S798" s="4"/>
      <c r="T798" s="4"/>
      <c r="U798" s="4"/>
      <c r="V798" s="4"/>
    </row>
    <row r="799" spans="2:22">
      <c r="B799" s="4"/>
      <c r="C799" s="4"/>
      <c r="D799" s="4"/>
      <c r="E799" s="4"/>
      <c r="F799" s="4"/>
      <c r="G799" s="4"/>
      <c r="H799" s="4"/>
      <c r="I799" s="4"/>
      <c r="J799" s="4"/>
      <c r="K799" s="4"/>
      <c r="L799" s="4"/>
      <c r="M799" s="4"/>
      <c r="N799" s="4"/>
      <c r="O799" s="4"/>
      <c r="P799" s="4"/>
      <c r="Q799" s="4"/>
      <c r="R799" s="4"/>
      <c r="S799" s="4"/>
      <c r="T799" s="4"/>
      <c r="U799" s="4"/>
      <c r="V799" s="4"/>
    </row>
    <row r="800" spans="2:22">
      <c r="B800" s="4"/>
      <c r="C800" s="4"/>
      <c r="D800" s="4"/>
      <c r="E800" s="4"/>
      <c r="F800" s="4"/>
      <c r="G800" s="4"/>
      <c r="H800" s="4"/>
      <c r="I800" s="4"/>
      <c r="J800" s="4"/>
      <c r="K800" s="4"/>
      <c r="L800" s="4"/>
      <c r="M800" s="4"/>
      <c r="N800" s="4"/>
      <c r="O800" s="4"/>
      <c r="P800" s="4"/>
      <c r="Q800" s="4"/>
      <c r="R800" s="4"/>
      <c r="S800" s="4"/>
      <c r="T800" s="4"/>
      <c r="U800" s="4"/>
      <c r="V800" s="4"/>
    </row>
    <row r="801" spans="2:22">
      <c r="B801" s="4"/>
      <c r="C801" s="4"/>
      <c r="D801" s="4"/>
      <c r="E801" s="4"/>
      <c r="F801" s="4"/>
      <c r="G801" s="4"/>
      <c r="H801" s="4"/>
      <c r="I801" s="4"/>
      <c r="J801" s="4"/>
      <c r="K801" s="4"/>
      <c r="L801" s="4"/>
      <c r="M801" s="4"/>
      <c r="N801" s="4"/>
      <c r="O801" s="4"/>
      <c r="P801" s="4"/>
      <c r="Q801" s="4"/>
      <c r="R801" s="4"/>
      <c r="S801" s="4"/>
      <c r="T801" s="4"/>
      <c r="U801" s="4"/>
      <c r="V801" s="4"/>
    </row>
    <row r="802" spans="2:22">
      <c r="B802" s="4"/>
      <c r="C802" s="4"/>
      <c r="D802" s="4"/>
      <c r="E802" s="4"/>
      <c r="F802" s="4"/>
      <c r="G802" s="4"/>
      <c r="H802" s="4"/>
      <c r="I802" s="4"/>
      <c r="J802" s="4"/>
      <c r="K802" s="4"/>
      <c r="L802" s="4"/>
      <c r="M802" s="4"/>
      <c r="N802" s="4"/>
      <c r="O802" s="4"/>
      <c r="P802" s="4"/>
      <c r="Q802" s="4"/>
      <c r="R802" s="4"/>
      <c r="S802" s="4"/>
      <c r="T802" s="4"/>
      <c r="U802" s="4"/>
      <c r="V802" s="4"/>
    </row>
    <row r="803" spans="2:22">
      <c r="B803" s="4"/>
      <c r="C803" s="4"/>
      <c r="D803" s="4"/>
      <c r="E803" s="4"/>
      <c r="F803" s="4"/>
      <c r="G803" s="4"/>
      <c r="H803" s="4"/>
      <c r="I803" s="4"/>
      <c r="J803" s="4"/>
      <c r="K803" s="4"/>
      <c r="L803" s="4"/>
      <c r="M803" s="4"/>
      <c r="N803" s="4"/>
      <c r="O803" s="4"/>
      <c r="P803" s="4"/>
      <c r="Q803" s="4"/>
      <c r="R803" s="4"/>
      <c r="S803" s="4"/>
      <c r="T803" s="4"/>
      <c r="U803" s="4"/>
      <c r="V803" s="4"/>
    </row>
    <row r="804" spans="2:22">
      <c r="B804" s="4"/>
      <c r="C804" s="4"/>
      <c r="D804" s="4"/>
      <c r="E804" s="4"/>
      <c r="F804" s="4"/>
      <c r="G804" s="4"/>
      <c r="H804" s="4"/>
      <c r="I804" s="4"/>
      <c r="J804" s="4"/>
      <c r="K804" s="4"/>
      <c r="L804" s="4"/>
      <c r="M804" s="4"/>
      <c r="N804" s="4"/>
      <c r="O804" s="4"/>
      <c r="P804" s="4"/>
      <c r="Q804" s="4"/>
      <c r="R804" s="4"/>
      <c r="S804" s="4"/>
      <c r="T804" s="4"/>
      <c r="U804" s="4"/>
      <c r="V804" s="4"/>
    </row>
    <row r="805" spans="2:22">
      <c r="B805" s="4"/>
      <c r="C805" s="4"/>
      <c r="D805" s="4"/>
      <c r="E805" s="4"/>
      <c r="F805" s="4"/>
      <c r="G805" s="4"/>
      <c r="H805" s="4"/>
      <c r="I805" s="4"/>
      <c r="J805" s="4"/>
      <c r="K805" s="4"/>
      <c r="L805" s="4"/>
      <c r="M805" s="4"/>
      <c r="N805" s="4"/>
      <c r="O805" s="4"/>
      <c r="P805" s="4"/>
      <c r="Q805" s="4"/>
      <c r="R805" s="4"/>
      <c r="S805" s="4"/>
      <c r="T805" s="4"/>
      <c r="U805" s="4"/>
      <c r="V805" s="4"/>
    </row>
    <row r="806" spans="2:22">
      <c r="B806" s="4"/>
      <c r="C806" s="4"/>
      <c r="D806" s="4"/>
      <c r="E806" s="4"/>
      <c r="F806" s="4"/>
      <c r="G806" s="4"/>
      <c r="H806" s="4"/>
      <c r="I806" s="4"/>
      <c r="J806" s="4"/>
      <c r="K806" s="4"/>
      <c r="L806" s="4"/>
      <c r="M806" s="4"/>
      <c r="N806" s="4"/>
      <c r="O806" s="4"/>
      <c r="P806" s="4"/>
      <c r="Q806" s="4"/>
      <c r="R806" s="4"/>
      <c r="S806" s="4"/>
      <c r="T806" s="4"/>
      <c r="U806" s="4"/>
      <c r="V806" s="4"/>
    </row>
    <row r="807" spans="2:22">
      <c r="B807" s="4"/>
      <c r="C807" s="4"/>
      <c r="D807" s="4"/>
      <c r="E807" s="4"/>
      <c r="F807" s="4"/>
      <c r="G807" s="4"/>
      <c r="H807" s="4"/>
      <c r="I807" s="4"/>
      <c r="J807" s="4"/>
      <c r="K807" s="4"/>
      <c r="L807" s="4"/>
      <c r="M807" s="4"/>
      <c r="N807" s="4"/>
      <c r="O807" s="4"/>
      <c r="P807" s="4"/>
      <c r="Q807" s="4"/>
      <c r="R807" s="4"/>
      <c r="S807" s="4"/>
      <c r="T807" s="4"/>
      <c r="U807" s="4"/>
      <c r="V807" s="4"/>
    </row>
    <row r="808" spans="2:22">
      <c r="B808" s="4"/>
      <c r="C808" s="4"/>
      <c r="D808" s="4"/>
      <c r="E808" s="4"/>
      <c r="F808" s="4"/>
      <c r="G808" s="4"/>
      <c r="H808" s="4"/>
      <c r="I808" s="4"/>
      <c r="J808" s="4"/>
      <c r="K808" s="4"/>
      <c r="L808" s="4"/>
      <c r="M808" s="4"/>
      <c r="N808" s="4"/>
      <c r="O808" s="4"/>
      <c r="P808" s="4"/>
      <c r="Q808" s="4"/>
      <c r="R808" s="4"/>
      <c r="S808" s="4"/>
      <c r="T808" s="4"/>
      <c r="U808" s="4"/>
      <c r="V808" s="4"/>
    </row>
    <row r="809" spans="2:22">
      <c r="B809" s="4"/>
      <c r="C809" s="4"/>
      <c r="D809" s="4"/>
      <c r="E809" s="4"/>
      <c r="F809" s="4"/>
      <c r="G809" s="4"/>
      <c r="H809" s="4"/>
      <c r="I809" s="4"/>
      <c r="J809" s="4"/>
      <c r="K809" s="4"/>
      <c r="L809" s="4"/>
      <c r="M809" s="4"/>
      <c r="N809" s="4"/>
      <c r="O809" s="4"/>
      <c r="P809" s="4"/>
      <c r="Q809" s="4"/>
      <c r="R809" s="4"/>
      <c r="S809" s="4"/>
      <c r="T809" s="4"/>
      <c r="U809" s="4"/>
      <c r="V809" s="4"/>
    </row>
    <row r="810" spans="2:22">
      <c r="B810" s="4"/>
      <c r="C810" s="4"/>
      <c r="D810" s="4"/>
      <c r="E810" s="4"/>
      <c r="F810" s="4"/>
      <c r="G810" s="4"/>
      <c r="H810" s="4"/>
      <c r="I810" s="4"/>
      <c r="J810" s="4"/>
      <c r="K810" s="4"/>
      <c r="L810" s="4"/>
      <c r="M810" s="4"/>
      <c r="N810" s="4"/>
      <c r="O810" s="4"/>
      <c r="P810" s="4"/>
      <c r="Q810" s="4"/>
      <c r="R810" s="4"/>
      <c r="S810" s="4"/>
      <c r="T810" s="4"/>
      <c r="U810" s="4"/>
      <c r="V810" s="4"/>
    </row>
    <row r="811" spans="2:22">
      <c r="B811" s="4"/>
      <c r="C811" s="4"/>
      <c r="D811" s="4"/>
      <c r="E811" s="4"/>
      <c r="F811" s="4"/>
      <c r="G811" s="4"/>
      <c r="H811" s="4"/>
      <c r="I811" s="4"/>
      <c r="J811" s="4"/>
      <c r="K811" s="4"/>
      <c r="L811" s="4"/>
      <c r="M811" s="4"/>
      <c r="N811" s="4"/>
      <c r="O811" s="4"/>
      <c r="P811" s="4"/>
      <c r="Q811" s="4"/>
      <c r="R811" s="4"/>
      <c r="S811" s="4"/>
      <c r="T811" s="4"/>
      <c r="U811" s="4"/>
      <c r="V811" s="4"/>
    </row>
    <row r="812" spans="2:22">
      <c r="B812" s="4"/>
      <c r="C812" s="4"/>
      <c r="D812" s="4"/>
      <c r="E812" s="4"/>
      <c r="F812" s="4"/>
      <c r="G812" s="4"/>
      <c r="H812" s="4"/>
      <c r="I812" s="4"/>
      <c r="J812" s="4"/>
      <c r="K812" s="4"/>
      <c r="L812" s="4"/>
      <c r="M812" s="4"/>
      <c r="N812" s="4"/>
      <c r="O812" s="4"/>
      <c r="P812" s="4"/>
      <c r="Q812" s="4"/>
      <c r="R812" s="4"/>
      <c r="S812" s="4"/>
      <c r="T812" s="4"/>
      <c r="U812" s="4"/>
      <c r="V812" s="4"/>
    </row>
    <row r="813" spans="2:22">
      <c r="B813" s="4"/>
      <c r="C813" s="4"/>
      <c r="D813" s="4"/>
      <c r="E813" s="4"/>
      <c r="F813" s="4"/>
      <c r="G813" s="4"/>
      <c r="H813" s="4"/>
      <c r="I813" s="4"/>
      <c r="J813" s="4"/>
      <c r="K813" s="4"/>
      <c r="L813" s="4"/>
      <c r="M813" s="4"/>
      <c r="N813" s="4"/>
      <c r="O813" s="4"/>
      <c r="P813" s="4"/>
      <c r="Q813" s="4"/>
      <c r="R813" s="4"/>
      <c r="S813" s="4"/>
      <c r="T813" s="4"/>
      <c r="U813" s="4"/>
      <c r="V813" s="4"/>
    </row>
    <row r="814" spans="2:22">
      <c r="B814" s="4"/>
      <c r="C814" s="4"/>
      <c r="D814" s="4"/>
      <c r="E814" s="4"/>
      <c r="F814" s="4"/>
      <c r="G814" s="4"/>
      <c r="H814" s="4"/>
      <c r="I814" s="4"/>
      <c r="J814" s="4"/>
      <c r="K814" s="4"/>
      <c r="L814" s="4"/>
      <c r="M814" s="4"/>
      <c r="N814" s="4"/>
      <c r="O814" s="4"/>
      <c r="P814" s="4"/>
      <c r="Q814" s="4"/>
      <c r="R814" s="4"/>
      <c r="S814" s="4"/>
      <c r="T814" s="4"/>
      <c r="U814" s="4"/>
      <c r="V814" s="4"/>
    </row>
    <row r="815" spans="2:22">
      <c r="B815" s="4"/>
      <c r="C815" s="4"/>
      <c r="D815" s="4"/>
      <c r="E815" s="4"/>
      <c r="F815" s="4"/>
      <c r="G815" s="4"/>
      <c r="H815" s="4"/>
      <c r="I815" s="4"/>
      <c r="J815" s="4"/>
      <c r="K815" s="4"/>
      <c r="L815" s="4"/>
      <c r="M815" s="4"/>
      <c r="N815" s="4"/>
      <c r="O815" s="4"/>
      <c r="P815" s="4"/>
      <c r="Q815" s="4"/>
      <c r="R815" s="4"/>
      <c r="S815" s="4"/>
      <c r="T815" s="4"/>
      <c r="U815" s="4"/>
      <c r="V815" s="4"/>
    </row>
    <row r="816" spans="2:22">
      <c r="B816" s="4"/>
      <c r="C816" s="4"/>
      <c r="D816" s="4"/>
      <c r="E816" s="4"/>
      <c r="F816" s="4"/>
      <c r="G816" s="4"/>
      <c r="H816" s="4"/>
      <c r="I816" s="4"/>
      <c r="J816" s="4"/>
      <c r="K816" s="4"/>
      <c r="L816" s="4"/>
      <c r="M816" s="4"/>
      <c r="N816" s="4"/>
      <c r="O816" s="4"/>
      <c r="P816" s="4"/>
      <c r="Q816" s="4"/>
      <c r="R816" s="4"/>
      <c r="S816" s="4"/>
      <c r="T816" s="4"/>
      <c r="U816" s="4"/>
      <c r="V816" s="4"/>
    </row>
    <row r="817" spans="2:22">
      <c r="B817" s="4"/>
      <c r="C817" s="4"/>
      <c r="D817" s="4"/>
      <c r="E817" s="4"/>
      <c r="F817" s="4"/>
      <c r="G817" s="4"/>
      <c r="H817" s="4"/>
      <c r="I817" s="4"/>
      <c r="J817" s="4"/>
      <c r="K817" s="4"/>
      <c r="L817" s="4"/>
      <c r="M817" s="4"/>
      <c r="N817" s="4"/>
      <c r="O817" s="4"/>
      <c r="P817" s="4"/>
      <c r="Q817" s="4"/>
      <c r="R817" s="4"/>
      <c r="S817" s="4"/>
      <c r="T817" s="4"/>
      <c r="U817" s="4"/>
      <c r="V817" s="4"/>
    </row>
    <row r="818" spans="2:22">
      <c r="B818" s="4"/>
      <c r="C818" s="4"/>
      <c r="D818" s="4"/>
      <c r="E818" s="4"/>
      <c r="F818" s="4"/>
      <c r="G818" s="4"/>
      <c r="H818" s="4"/>
      <c r="I818" s="4"/>
      <c r="J818" s="4"/>
      <c r="K818" s="4"/>
      <c r="L818" s="4"/>
      <c r="M818" s="4"/>
      <c r="N818" s="4"/>
      <c r="O818" s="4"/>
      <c r="P818" s="4"/>
      <c r="Q818" s="4"/>
      <c r="R818" s="4"/>
      <c r="S818" s="4"/>
      <c r="T818" s="4"/>
      <c r="U818" s="4"/>
      <c r="V818" s="4"/>
    </row>
    <row r="819" spans="2:22">
      <c r="B819" s="4"/>
      <c r="C819" s="4"/>
      <c r="D819" s="4"/>
      <c r="E819" s="4"/>
      <c r="F819" s="4"/>
      <c r="G819" s="4"/>
      <c r="H819" s="4"/>
      <c r="I819" s="4"/>
      <c r="J819" s="4"/>
      <c r="K819" s="4"/>
      <c r="L819" s="4"/>
      <c r="M819" s="4"/>
      <c r="N819" s="4"/>
      <c r="O819" s="4"/>
      <c r="P819" s="4"/>
      <c r="Q819" s="4"/>
      <c r="R819" s="4"/>
      <c r="S819" s="4"/>
      <c r="T819" s="4"/>
      <c r="U819" s="4"/>
      <c r="V819" s="4"/>
    </row>
    <row r="820" spans="2:22">
      <c r="B820" s="4"/>
      <c r="C820" s="4"/>
      <c r="D820" s="4"/>
      <c r="E820" s="4"/>
      <c r="F820" s="4"/>
      <c r="G820" s="4"/>
      <c r="H820" s="4"/>
      <c r="I820" s="4"/>
      <c r="J820" s="4"/>
      <c r="K820" s="4"/>
      <c r="L820" s="4"/>
      <c r="M820" s="4"/>
      <c r="N820" s="4"/>
      <c r="O820" s="4"/>
      <c r="P820" s="4"/>
      <c r="Q820" s="4"/>
      <c r="R820" s="4"/>
      <c r="S820" s="4"/>
      <c r="T820" s="4"/>
      <c r="U820" s="4"/>
      <c r="V820" s="4"/>
    </row>
    <row r="821" spans="2:22">
      <c r="B821" s="4"/>
      <c r="C821" s="4"/>
      <c r="D821" s="4"/>
      <c r="E821" s="4"/>
      <c r="F821" s="4"/>
      <c r="G821" s="4"/>
      <c r="H821" s="4"/>
      <c r="I821" s="4"/>
      <c r="J821" s="4"/>
      <c r="K821" s="4"/>
      <c r="L821" s="4"/>
      <c r="M821" s="4"/>
      <c r="N821" s="4"/>
      <c r="O821" s="4"/>
      <c r="P821" s="4"/>
      <c r="Q821" s="4"/>
      <c r="R821" s="4"/>
      <c r="S821" s="4"/>
      <c r="T821" s="4"/>
      <c r="U821" s="4"/>
      <c r="V821" s="4"/>
    </row>
    <row r="822" spans="2:22">
      <c r="B822" s="4"/>
      <c r="C822" s="4"/>
      <c r="D822" s="4"/>
      <c r="E822" s="4"/>
      <c r="F822" s="4"/>
      <c r="G822" s="4"/>
      <c r="H822" s="4"/>
      <c r="I822" s="4"/>
      <c r="J822" s="4"/>
      <c r="K822" s="4"/>
      <c r="L822" s="4"/>
      <c r="M822" s="4"/>
      <c r="N822" s="4"/>
      <c r="O822" s="4"/>
      <c r="P822" s="4"/>
      <c r="Q822" s="4"/>
      <c r="R822" s="4"/>
      <c r="S822" s="4"/>
      <c r="T822" s="4"/>
      <c r="U822" s="4"/>
      <c r="V822" s="4"/>
    </row>
    <row r="823" spans="2:22">
      <c r="B823" s="4"/>
      <c r="C823" s="4"/>
      <c r="D823" s="4"/>
      <c r="E823" s="4"/>
      <c r="F823" s="4"/>
      <c r="G823" s="4"/>
      <c r="H823" s="4"/>
      <c r="I823" s="4"/>
      <c r="J823" s="4"/>
      <c r="K823" s="4"/>
      <c r="L823" s="4"/>
      <c r="M823" s="4"/>
      <c r="N823" s="4"/>
      <c r="O823" s="4"/>
      <c r="P823" s="4"/>
      <c r="Q823" s="4"/>
      <c r="R823" s="4"/>
      <c r="S823" s="4"/>
      <c r="T823" s="4"/>
      <c r="U823" s="4"/>
      <c r="V823" s="4"/>
    </row>
    <row r="824" spans="2:22">
      <c r="B824" s="4"/>
      <c r="C824" s="4"/>
      <c r="D824" s="4"/>
      <c r="E824" s="4"/>
      <c r="F824" s="4"/>
      <c r="G824" s="4"/>
      <c r="H824" s="4"/>
      <c r="I824" s="4"/>
      <c r="J824" s="4"/>
      <c r="K824" s="4"/>
      <c r="L824" s="4"/>
      <c r="M824" s="4"/>
      <c r="N824" s="4"/>
      <c r="O824" s="4"/>
      <c r="P824" s="4"/>
      <c r="Q824" s="4"/>
      <c r="R824" s="4"/>
      <c r="S824" s="4"/>
      <c r="T824" s="4"/>
      <c r="U824" s="4"/>
      <c r="V824" s="4"/>
    </row>
    <row r="825" spans="2:22">
      <c r="B825" s="4"/>
      <c r="C825" s="4"/>
      <c r="D825" s="4"/>
      <c r="E825" s="4"/>
      <c r="F825" s="4"/>
      <c r="G825" s="4"/>
      <c r="H825" s="4"/>
      <c r="I825" s="4"/>
      <c r="J825" s="4"/>
      <c r="K825" s="4"/>
      <c r="L825" s="4"/>
      <c r="M825" s="4"/>
      <c r="N825" s="4"/>
      <c r="O825" s="4"/>
      <c r="P825" s="4"/>
      <c r="Q825" s="4"/>
      <c r="R825" s="4"/>
      <c r="S825" s="4"/>
      <c r="T825" s="4"/>
      <c r="U825" s="4"/>
      <c r="V825" s="4"/>
    </row>
    <row r="826" spans="2:22">
      <c r="B826" s="4"/>
      <c r="C826" s="4"/>
      <c r="D826" s="4"/>
      <c r="E826" s="4"/>
      <c r="F826" s="4"/>
      <c r="G826" s="4"/>
      <c r="H826" s="4"/>
      <c r="I826" s="4"/>
      <c r="J826" s="4"/>
      <c r="K826" s="4"/>
      <c r="L826" s="4"/>
      <c r="M826" s="4"/>
      <c r="N826" s="4"/>
      <c r="O826" s="4"/>
      <c r="P826" s="4"/>
      <c r="Q826" s="4"/>
      <c r="R826" s="4"/>
      <c r="S826" s="4"/>
      <c r="T826" s="4"/>
      <c r="U826" s="4"/>
      <c r="V826" s="4"/>
    </row>
    <row r="827" spans="2:22">
      <c r="B827" s="4"/>
      <c r="C827" s="4"/>
      <c r="D827" s="4"/>
      <c r="E827" s="4"/>
      <c r="F827" s="4"/>
      <c r="G827" s="4"/>
      <c r="H827" s="4"/>
      <c r="I827" s="4"/>
      <c r="J827" s="4"/>
      <c r="K827" s="4"/>
      <c r="L827" s="4"/>
      <c r="M827" s="4"/>
      <c r="N827" s="4"/>
      <c r="O827" s="4"/>
      <c r="P827" s="4"/>
      <c r="Q827" s="4"/>
      <c r="R827" s="4"/>
      <c r="S827" s="4"/>
      <c r="T827" s="4"/>
      <c r="U827" s="4"/>
      <c r="V827" s="4"/>
    </row>
    <row r="828" spans="2:22">
      <c r="B828" s="4"/>
      <c r="C828" s="4"/>
      <c r="D828" s="4"/>
      <c r="E828" s="4"/>
      <c r="F828" s="4"/>
      <c r="G828" s="4"/>
      <c r="H828" s="4"/>
      <c r="I828" s="4"/>
      <c r="J828" s="4"/>
      <c r="K828" s="4"/>
      <c r="L828" s="4"/>
      <c r="M828" s="4"/>
      <c r="N828" s="4"/>
      <c r="O828" s="4"/>
      <c r="P828" s="4"/>
      <c r="Q828" s="4"/>
      <c r="R828" s="4"/>
      <c r="S828" s="4"/>
      <c r="T828" s="4"/>
      <c r="U828" s="4"/>
      <c r="V828" s="4"/>
    </row>
    <row r="829" spans="2:22">
      <c r="B829" s="4"/>
      <c r="C829" s="4"/>
      <c r="D829" s="4"/>
      <c r="E829" s="4"/>
      <c r="F829" s="4"/>
      <c r="G829" s="4"/>
      <c r="H829" s="4"/>
      <c r="I829" s="4"/>
      <c r="J829" s="4"/>
      <c r="K829" s="4"/>
      <c r="L829" s="4"/>
      <c r="M829" s="4"/>
      <c r="N829" s="4"/>
      <c r="O829" s="4"/>
      <c r="P829" s="4"/>
      <c r="Q829" s="4"/>
      <c r="R829" s="4"/>
      <c r="S829" s="4"/>
      <c r="T829" s="4"/>
      <c r="U829" s="4"/>
      <c r="V829" s="4"/>
    </row>
    <row r="830" spans="2:22">
      <c r="B830" s="4"/>
      <c r="C830" s="4"/>
      <c r="D830" s="4"/>
      <c r="E830" s="4"/>
      <c r="F830" s="4"/>
      <c r="G830" s="4"/>
      <c r="H830" s="4"/>
      <c r="I830" s="4"/>
      <c r="J830" s="4"/>
      <c r="K830" s="4"/>
      <c r="L830" s="4"/>
      <c r="M830" s="4"/>
      <c r="N830" s="4"/>
      <c r="O830" s="4"/>
      <c r="P830" s="4"/>
      <c r="Q830" s="4"/>
      <c r="R830" s="4"/>
      <c r="S830" s="4"/>
      <c r="T830" s="4"/>
      <c r="U830" s="4"/>
      <c r="V830" s="4"/>
    </row>
    <row r="831" spans="2:22">
      <c r="B831" s="4"/>
      <c r="C831" s="4"/>
      <c r="D831" s="4"/>
      <c r="E831" s="4"/>
      <c r="F831" s="4"/>
      <c r="G831" s="4"/>
      <c r="H831" s="4"/>
      <c r="I831" s="4"/>
      <c r="J831" s="4"/>
      <c r="K831" s="4"/>
      <c r="L831" s="4"/>
      <c r="M831" s="4"/>
      <c r="N831" s="4"/>
      <c r="O831" s="4"/>
      <c r="P831" s="4"/>
      <c r="Q831" s="4"/>
      <c r="R831" s="4"/>
      <c r="S831" s="4"/>
      <c r="T831" s="4"/>
      <c r="U831" s="4"/>
      <c r="V831" s="4"/>
    </row>
    <row r="832" spans="2:22">
      <c r="B832" s="4"/>
      <c r="C832" s="4"/>
      <c r="D832" s="4"/>
      <c r="E832" s="4"/>
      <c r="F832" s="4"/>
      <c r="G832" s="4"/>
      <c r="H832" s="4"/>
      <c r="I832" s="4"/>
      <c r="J832" s="4"/>
      <c r="K832" s="4"/>
      <c r="L832" s="4"/>
      <c r="M832" s="4"/>
      <c r="N832" s="4"/>
      <c r="O832" s="4"/>
      <c r="P832" s="4"/>
      <c r="Q832" s="4"/>
      <c r="R832" s="4"/>
      <c r="S832" s="4"/>
      <c r="T832" s="4"/>
      <c r="U832" s="4"/>
      <c r="V832" s="4"/>
    </row>
    <row r="833" spans="2:22">
      <c r="B833" s="4"/>
      <c r="C833" s="4"/>
      <c r="D833" s="4"/>
      <c r="E833" s="4"/>
      <c r="F833" s="4"/>
      <c r="G833" s="4"/>
      <c r="H833" s="4"/>
      <c r="I833" s="4"/>
      <c r="J833" s="4"/>
      <c r="K833" s="4"/>
      <c r="L833" s="4"/>
      <c r="M833" s="4"/>
      <c r="N833" s="4"/>
      <c r="O833" s="4"/>
      <c r="P833" s="4"/>
      <c r="Q833" s="4"/>
      <c r="R833" s="4"/>
      <c r="S833" s="4"/>
      <c r="T833" s="4"/>
      <c r="U833" s="4"/>
      <c r="V833" s="4"/>
    </row>
    <row r="834" spans="2:22">
      <c r="B834" s="4"/>
      <c r="C834" s="4"/>
      <c r="D834" s="4"/>
      <c r="E834" s="4"/>
      <c r="F834" s="4"/>
      <c r="G834" s="4"/>
      <c r="H834" s="4"/>
      <c r="I834" s="4"/>
      <c r="J834" s="4"/>
      <c r="K834" s="4"/>
      <c r="L834" s="4"/>
      <c r="M834" s="4"/>
      <c r="N834" s="4"/>
      <c r="O834" s="4"/>
      <c r="P834" s="4"/>
      <c r="Q834" s="4"/>
      <c r="R834" s="4"/>
      <c r="S834" s="4"/>
      <c r="T834" s="4"/>
      <c r="U834" s="4"/>
      <c r="V834" s="4"/>
    </row>
    <row r="835" spans="2:22">
      <c r="B835" s="4"/>
      <c r="C835" s="4"/>
      <c r="D835" s="4"/>
      <c r="E835" s="4"/>
      <c r="F835" s="4"/>
      <c r="G835" s="4"/>
      <c r="H835" s="4"/>
      <c r="I835" s="4"/>
      <c r="J835" s="4"/>
      <c r="K835" s="4"/>
      <c r="L835" s="4"/>
      <c r="M835" s="4"/>
      <c r="N835" s="4"/>
      <c r="O835" s="4"/>
      <c r="P835" s="4"/>
      <c r="Q835" s="4"/>
      <c r="R835" s="4"/>
      <c r="S835" s="4"/>
      <c r="T835" s="4"/>
      <c r="U835" s="4"/>
      <c r="V835" s="4"/>
    </row>
    <row r="836" spans="2:22">
      <c r="B836" s="4"/>
      <c r="C836" s="4"/>
      <c r="D836" s="4"/>
      <c r="E836" s="4"/>
      <c r="F836" s="4"/>
      <c r="G836" s="4"/>
      <c r="H836" s="4"/>
      <c r="I836" s="4"/>
      <c r="J836" s="4"/>
      <c r="K836" s="4"/>
      <c r="L836" s="4"/>
      <c r="M836" s="4"/>
      <c r="N836" s="4"/>
      <c r="O836" s="4"/>
      <c r="P836" s="4"/>
      <c r="Q836" s="4"/>
      <c r="R836" s="4"/>
      <c r="S836" s="4"/>
      <c r="T836" s="4"/>
      <c r="U836" s="4"/>
      <c r="V836" s="4"/>
    </row>
    <row r="837" spans="2:22">
      <c r="B837" s="4"/>
      <c r="C837" s="4"/>
      <c r="D837" s="4"/>
      <c r="E837" s="4"/>
      <c r="F837" s="4"/>
      <c r="G837" s="4"/>
      <c r="H837" s="4"/>
      <c r="I837" s="4"/>
      <c r="J837" s="4"/>
      <c r="K837" s="4"/>
      <c r="L837" s="4"/>
      <c r="M837" s="4"/>
      <c r="N837" s="4"/>
      <c r="O837" s="4"/>
      <c r="P837" s="4"/>
      <c r="Q837" s="4"/>
      <c r="R837" s="4"/>
      <c r="S837" s="4"/>
      <c r="T837" s="4"/>
      <c r="U837" s="4"/>
      <c r="V837" s="4"/>
    </row>
    <row r="838" spans="2:22">
      <c r="B838" s="4"/>
      <c r="C838" s="4"/>
      <c r="D838" s="4"/>
      <c r="E838" s="4"/>
      <c r="F838" s="4"/>
      <c r="G838" s="4"/>
      <c r="H838" s="4"/>
      <c r="I838" s="4"/>
      <c r="J838" s="4"/>
      <c r="K838" s="4"/>
      <c r="L838" s="4"/>
      <c r="M838" s="4"/>
      <c r="N838" s="4"/>
      <c r="O838" s="4"/>
      <c r="P838" s="4"/>
      <c r="Q838" s="4"/>
      <c r="R838" s="4"/>
      <c r="S838" s="4"/>
      <c r="T838" s="4"/>
      <c r="U838" s="4"/>
      <c r="V838" s="4"/>
    </row>
    <row r="839" spans="2:22">
      <c r="B839" s="4"/>
      <c r="C839" s="4"/>
      <c r="D839" s="4"/>
      <c r="E839" s="4"/>
      <c r="F839" s="4"/>
      <c r="G839" s="4"/>
      <c r="H839" s="4"/>
      <c r="I839" s="4"/>
      <c r="J839" s="4"/>
      <c r="K839" s="4"/>
      <c r="L839" s="4"/>
      <c r="M839" s="4"/>
      <c r="N839" s="4"/>
      <c r="O839" s="4"/>
      <c r="P839" s="4"/>
      <c r="Q839" s="4"/>
      <c r="R839" s="4"/>
      <c r="S839" s="4"/>
      <c r="T839" s="4"/>
      <c r="U839" s="4"/>
      <c r="V839" s="4"/>
    </row>
    <row r="840" spans="2:22">
      <c r="B840" s="4"/>
      <c r="C840" s="4"/>
      <c r="D840" s="4"/>
      <c r="E840" s="4"/>
      <c r="F840" s="4"/>
      <c r="G840" s="4"/>
      <c r="H840" s="4"/>
      <c r="I840" s="4"/>
      <c r="J840" s="4"/>
      <c r="K840" s="4"/>
      <c r="L840" s="4"/>
      <c r="M840" s="4"/>
      <c r="N840" s="4"/>
      <c r="O840" s="4"/>
      <c r="P840" s="4"/>
      <c r="Q840" s="4"/>
      <c r="R840" s="4"/>
      <c r="S840" s="4"/>
      <c r="T840" s="4"/>
      <c r="U840" s="4"/>
      <c r="V840" s="4"/>
    </row>
    <row r="841" spans="2:22">
      <c r="B841" s="4"/>
      <c r="C841" s="4"/>
      <c r="D841" s="4"/>
      <c r="E841" s="4"/>
      <c r="F841" s="4"/>
      <c r="G841" s="4"/>
      <c r="H841" s="4"/>
      <c r="I841" s="4"/>
      <c r="J841" s="4"/>
      <c r="K841" s="4"/>
      <c r="L841" s="4"/>
      <c r="M841" s="4"/>
      <c r="N841" s="4"/>
      <c r="O841" s="4"/>
      <c r="P841" s="4"/>
      <c r="Q841" s="4"/>
      <c r="R841" s="4"/>
      <c r="S841" s="4"/>
      <c r="T841" s="4"/>
      <c r="U841" s="4"/>
      <c r="V841" s="4"/>
    </row>
    <row r="842" spans="2:22">
      <c r="B842" s="4"/>
      <c r="C842" s="4"/>
      <c r="D842" s="4"/>
      <c r="E842" s="4"/>
      <c r="F842" s="4"/>
      <c r="G842" s="4"/>
      <c r="H842" s="4"/>
      <c r="I842" s="4"/>
      <c r="J842" s="4"/>
      <c r="K842" s="4"/>
      <c r="L842" s="4"/>
      <c r="M842" s="4"/>
      <c r="N842" s="4"/>
      <c r="O842" s="4"/>
      <c r="P842" s="4"/>
      <c r="Q842" s="4"/>
      <c r="R842" s="4"/>
      <c r="S842" s="4"/>
      <c r="T842" s="4"/>
      <c r="U842" s="4"/>
      <c r="V842" s="4"/>
    </row>
    <row r="843" spans="2:22">
      <c r="B843" s="4"/>
      <c r="C843" s="4"/>
      <c r="D843" s="4"/>
      <c r="E843" s="4"/>
      <c r="F843" s="4"/>
      <c r="G843" s="4"/>
      <c r="H843" s="4"/>
      <c r="I843" s="4"/>
      <c r="J843" s="4"/>
      <c r="K843" s="4"/>
      <c r="L843" s="4"/>
      <c r="M843" s="4"/>
      <c r="N843" s="4"/>
      <c r="O843" s="4"/>
      <c r="P843" s="4"/>
      <c r="Q843" s="4"/>
      <c r="R843" s="4"/>
      <c r="S843" s="4"/>
      <c r="T843" s="4"/>
      <c r="U843" s="4"/>
      <c r="V843" s="4"/>
    </row>
    <row r="844" spans="2:22">
      <c r="B844" s="4"/>
      <c r="C844" s="4"/>
      <c r="D844" s="4"/>
      <c r="E844" s="4"/>
      <c r="F844" s="4"/>
      <c r="G844" s="4"/>
      <c r="H844" s="4"/>
      <c r="I844" s="4"/>
      <c r="J844" s="4"/>
      <c r="K844" s="4"/>
      <c r="L844" s="4"/>
      <c r="M844" s="4"/>
      <c r="N844" s="4"/>
      <c r="O844" s="4"/>
      <c r="P844" s="4"/>
      <c r="Q844" s="4"/>
      <c r="R844" s="4"/>
      <c r="S844" s="4"/>
      <c r="T844" s="4"/>
      <c r="U844" s="4"/>
      <c r="V844" s="4"/>
    </row>
    <row r="845" spans="2:22">
      <c r="B845" s="4"/>
      <c r="C845" s="4"/>
      <c r="D845" s="4"/>
      <c r="E845" s="4"/>
      <c r="F845" s="4"/>
      <c r="G845" s="4"/>
      <c r="H845" s="4"/>
      <c r="I845" s="4"/>
      <c r="J845" s="4"/>
      <c r="K845" s="4"/>
      <c r="L845" s="4"/>
      <c r="M845" s="4"/>
      <c r="N845" s="4"/>
      <c r="O845" s="4"/>
      <c r="P845" s="4"/>
      <c r="Q845" s="4"/>
      <c r="R845" s="4"/>
      <c r="S845" s="4"/>
      <c r="T845" s="4"/>
      <c r="U845" s="4"/>
      <c r="V845" s="4"/>
    </row>
    <row r="846" spans="2:22">
      <c r="B846" s="4"/>
      <c r="C846" s="4"/>
      <c r="D846" s="4"/>
      <c r="E846" s="4"/>
      <c r="F846" s="4"/>
      <c r="G846" s="4"/>
      <c r="H846" s="4"/>
      <c r="I846" s="4"/>
      <c r="J846" s="4"/>
      <c r="K846" s="4"/>
      <c r="L846" s="4"/>
      <c r="M846" s="4"/>
      <c r="N846" s="4"/>
      <c r="O846" s="4"/>
      <c r="P846" s="4"/>
      <c r="Q846" s="4"/>
      <c r="R846" s="4"/>
      <c r="S846" s="4"/>
      <c r="T846" s="4"/>
      <c r="U846" s="4"/>
      <c r="V846" s="4"/>
    </row>
    <row r="847" spans="2:22">
      <c r="B847" s="4"/>
      <c r="C847" s="4"/>
      <c r="D847" s="4"/>
      <c r="E847" s="4"/>
      <c r="F847" s="4"/>
      <c r="G847" s="4"/>
      <c r="H847" s="4"/>
      <c r="I847" s="4"/>
      <c r="J847" s="4"/>
      <c r="K847" s="4"/>
      <c r="L847" s="4"/>
      <c r="M847" s="4"/>
      <c r="N847" s="4"/>
      <c r="O847" s="4"/>
      <c r="P847" s="4"/>
      <c r="Q847" s="4"/>
      <c r="R847" s="4"/>
      <c r="S847" s="4"/>
      <c r="T847" s="4"/>
      <c r="U847" s="4"/>
      <c r="V847" s="4"/>
    </row>
    <row r="848" spans="2:22">
      <c r="B848" s="4"/>
      <c r="C848" s="4"/>
      <c r="D848" s="4"/>
      <c r="E848" s="4"/>
      <c r="F848" s="4"/>
      <c r="G848" s="4"/>
      <c r="H848" s="4"/>
      <c r="I848" s="4"/>
      <c r="J848" s="4"/>
      <c r="K848" s="4"/>
      <c r="L848" s="4"/>
      <c r="M848" s="4"/>
      <c r="N848" s="4"/>
      <c r="O848" s="4"/>
      <c r="P848" s="4"/>
      <c r="Q848" s="4"/>
      <c r="R848" s="4"/>
      <c r="S848" s="4"/>
      <c r="T848" s="4"/>
      <c r="U848" s="4"/>
      <c r="V848" s="4"/>
    </row>
    <row r="849" spans="2:22">
      <c r="B849" s="4"/>
      <c r="C849" s="4"/>
      <c r="D849" s="4"/>
      <c r="E849" s="4"/>
      <c r="F849" s="4"/>
      <c r="G849" s="4"/>
      <c r="H849" s="4"/>
      <c r="I849" s="4"/>
      <c r="J849" s="4"/>
      <c r="K849" s="4"/>
      <c r="L849" s="4"/>
      <c r="M849" s="4"/>
      <c r="N849" s="4"/>
      <c r="O849" s="4"/>
      <c r="P849" s="4"/>
      <c r="Q849" s="4"/>
      <c r="R849" s="4"/>
      <c r="S849" s="4"/>
      <c r="T849" s="4"/>
      <c r="U849" s="4"/>
      <c r="V849" s="4"/>
    </row>
    <row r="850" spans="2:22">
      <c r="B850" s="4"/>
      <c r="C850" s="4"/>
      <c r="D850" s="4"/>
      <c r="E850" s="4"/>
      <c r="F850" s="4"/>
      <c r="G850" s="4"/>
      <c r="H850" s="4"/>
      <c r="I850" s="4"/>
      <c r="J850" s="4"/>
      <c r="K850" s="4"/>
      <c r="L850" s="4"/>
      <c r="M850" s="4"/>
      <c r="N850" s="4"/>
      <c r="O850" s="4"/>
      <c r="P850" s="4"/>
      <c r="Q850" s="4"/>
      <c r="R850" s="4"/>
      <c r="S850" s="4"/>
      <c r="T850" s="4"/>
      <c r="U850" s="4"/>
      <c r="V850" s="4"/>
    </row>
    <row r="851" spans="2:22">
      <c r="B851" s="4"/>
      <c r="C851" s="4"/>
      <c r="D851" s="4"/>
      <c r="E851" s="4"/>
      <c r="F851" s="4"/>
      <c r="G851" s="4"/>
      <c r="H851" s="4"/>
      <c r="I851" s="4"/>
      <c r="J851" s="4"/>
      <c r="K851" s="4"/>
      <c r="L851" s="4"/>
      <c r="M851" s="4"/>
      <c r="N851" s="4"/>
      <c r="O851" s="4"/>
      <c r="P851" s="4"/>
      <c r="Q851" s="4"/>
      <c r="R851" s="4"/>
      <c r="S851" s="4"/>
      <c r="T851" s="4"/>
      <c r="U851" s="4"/>
      <c r="V851" s="4"/>
    </row>
    <row r="852" spans="2:22">
      <c r="B852" s="4"/>
      <c r="C852" s="4"/>
      <c r="D852" s="4"/>
      <c r="E852" s="4"/>
      <c r="F852" s="4"/>
      <c r="G852" s="4"/>
      <c r="H852" s="4"/>
      <c r="I852" s="4"/>
      <c r="J852" s="4"/>
      <c r="K852" s="4"/>
      <c r="L852" s="4"/>
      <c r="M852" s="4"/>
      <c r="N852" s="4"/>
      <c r="O852" s="4"/>
      <c r="P852" s="4"/>
      <c r="Q852" s="4"/>
      <c r="R852" s="4"/>
      <c r="S852" s="4"/>
      <c r="T852" s="4"/>
      <c r="U852" s="4"/>
      <c r="V852" s="4"/>
    </row>
    <row r="853" spans="2:22">
      <c r="B853" s="4"/>
      <c r="C853" s="4"/>
      <c r="D853" s="4"/>
      <c r="E853" s="4"/>
      <c r="F853" s="4"/>
      <c r="G853" s="4"/>
      <c r="H853" s="4"/>
      <c r="I853" s="4"/>
      <c r="J853" s="4"/>
      <c r="K853" s="4"/>
      <c r="L853" s="4"/>
      <c r="M853" s="4"/>
      <c r="N853" s="4"/>
      <c r="O853" s="4"/>
      <c r="P853" s="4"/>
      <c r="Q853" s="4"/>
      <c r="R853" s="4"/>
      <c r="S853" s="4"/>
      <c r="T853" s="4"/>
      <c r="U853" s="4"/>
      <c r="V853" s="4"/>
    </row>
    <row r="854" spans="2:22">
      <c r="B854" s="4"/>
      <c r="C854" s="4"/>
      <c r="D854" s="4"/>
      <c r="E854" s="4"/>
      <c r="F854" s="4"/>
      <c r="G854" s="4"/>
      <c r="H854" s="4"/>
      <c r="I854" s="4"/>
      <c r="J854" s="4"/>
      <c r="K854" s="4"/>
      <c r="L854" s="4"/>
      <c r="M854" s="4"/>
      <c r="N854" s="4"/>
      <c r="O854" s="4"/>
      <c r="P854" s="4"/>
      <c r="Q854" s="4"/>
      <c r="R854" s="4"/>
      <c r="S854" s="4"/>
      <c r="T854" s="4"/>
      <c r="U854" s="4"/>
      <c r="V854" s="4"/>
    </row>
    <row r="855" spans="2:22">
      <c r="B855" s="4"/>
      <c r="C855" s="4"/>
      <c r="D855" s="4"/>
      <c r="E855" s="4"/>
      <c r="F855" s="4"/>
      <c r="G855" s="4"/>
      <c r="H855" s="4"/>
      <c r="I855" s="4"/>
      <c r="J855" s="4"/>
      <c r="K855" s="4"/>
      <c r="L855" s="4"/>
      <c r="M855" s="4"/>
      <c r="N855" s="4"/>
      <c r="O855" s="4"/>
      <c r="P855" s="4"/>
      <c r="Q855" s="4"/>
      <c r="R855" s="4"/>
      <c r="S855" s="4"/>
      <c r="T855" s="4"/>
      <c r="U855" s="4"/>
      <c r="V855" s="4"/>
    </row>
    <row r="856" spans="2:22">
      <c r="B856" s="4"/>
      <c r="C856" s="4"/>
      <c r="D856" s="4"/>
      <c r="E856" s="4"/>
      <c r="F856" s="4"/>
      <c r="G856" s="4"/>
      <c r="H856" s="4"/>
      <c r="I856" s="4"/>
      <c r="J856" s="4"/>
      <c r="K856" s="4"/>
      <c r="L856" s="4"/>
      <c r="M856" s="4"/>
      <c r="N856" s="4"/>
      <c r="O856" s="4"/>
      <c r="P856" s="4"/>
      <c r="Q856" s="4"/>
      <c r="R856" s="4"/>
      <c r="S856" s="4"/>
      <c r="T856" s="4"/>
      <c r="U856" s="4"/>
      <c r="V856" s="4"/>
    </row>
    <row r="857" spans="2:22">
      <c r="B857" s="4"/>
      <c r="C857" s="4"/>
      <c r="D857" s="4"/>
      <c r="E857" s="4"/>
      <c r="F857" s="4"/>
      <c r="G857" s="4"/>
      <c r="H857" s="4"/>
      <c r="I857" s="4"/>
      <c r="J857" s="4"/>
      <c r="K857" s="4"/>
      <c r="L857" s="4"/>
      <c r="M857" s="4"/>
      <c r="N857" s="4"/>
      <c r="O857" s="4"/>
      <c r="P857" s="4"/>
      <c r="Q857" s="4"/>
      <c r="R857" s="4"/>
      <c r="S857" s="4"/>
      <c r="T857" s="4"/>
      <c r="U857" s="4"/>
      <c r="V857" s="4"/>
    </row>
    <row r="858" spans="2:22">
      <c r="B858" s="4"/>
      <c r="C858" s="4"/>
      <c r="D858" s="4"/>
      <c r="E858" s="4"/>
      <c r="F858" s="4"/>
      <c r="G858" s="4"/>
      <c r="H858" s="4"/>
      <c r="I858" s="4"/>
      <c r="J858" s="4"/>
      <c r="K858" s="4"/>
      <c r="L858" s="4"/>
      <c r="M858" s="4"/>
      <c r="N858" s="4"/>
      <c r="O858" s="4"/>
      <c r="P858" s="4"/>
      <c r="Q858" s="4"/>
      <c r="R858" s="4"/>
      <c r="S858" s="4"/>
      <c r="T858" s="4"/>
      <c r="U858" s="4"/>
      <c r="V858" s="4"/>
    </row>
    <row r="859" spans="2:22">
      <c r="B859" s="4"/>
      <c r="C859" s="4"/>
      <c r="D859" s="4"/>
      <c r="E859" s="4"/>
      <c r="F859" s="4"/>
      <c r="G859" s="4"/>
      <c r="H859" s="4"/>
      <c r="I859" s="4"/>
      <c r="J859" s="4"/>
      <c r="K859" s="4"/>
      <c r="L859" s="4"/>
      <c r="M859" s="4"/>
      <c r="N859" s="4"/>
      <c r="O859" s="4"/>
      <c r="P859" s="4"/>
      <c r="Q859" s="4"/>
      <c r="R859" s="4"/>
      <c r="S859" s="4"/>
      <c r="T859" s="4"/>
      <c r="U859" s="4"/>
      <c r="V859" s="4"/>
    </row>
    <row r="860" spans="2:22">
      <c r="B860" s="4"/>
      <c r="C860" s="4"/>
      <c r="D860" s="4"/>
      <c r="E860" s="4"/>
      <c r="F860" s="4"/>
      <c r="G860" s="4"/>
      <c r="H860" s="4"/>
      <c r="I860" s="4"/>
      <c r="J860" s="4"/>
      <c r="K860" s="4"/>
      <c r="L860" s="4"/>
      <c r="M860" s="4"/>
      <c r="N860" s="4"/>
      <c r="O860" s="4"/>
      <c r="P860" s="4"/>
      <c r="Q860" s="4"/>
      <c r="R860" s="4"/>
      <c r="S860" s="4"/>
      <c r="T860" s="4"/>
      <c r="U860" s="4"/>
      <c r="V860" s="4"/>
    </row>
    <row r="861" spans="2:22">
      <c r="B861" s="4"/>
      <c r="C861" s="4"/>
      <c r="D861" s="4"/>
      <c r="E861" s="4"/>
      <c r="F861" s="4"/>
      <c r="G861" s="4"/>
      <c r="H861" s="4"/>
      <c r="I861" s="4"/>
      <c r="J861" s="4"/>
      <c r="K861" s="4"/>
      <c r="L861" s="4"/>
      <c r="M861" s="4"/>
      <c r="N861" s="4"/>
      <c r="O861" s="4"/>
      <c r="P861" s="4"/>
      <c r="Q861" s="4"/>
      <c r="R861" s="4"/>
      <c r="S861" s="4"/>
      <c r="T861" s="4"/>
      <c r="U861" s="4"/>
      <c r="V861" s="4"/>
    </row>
    <row r="862" spans="2:22">
      <c r="B862" s="4"/>
      <c r="C862" s="4"/>
      <c r="D862" s="4"/>
      <c r="E862" s="4"/>
      <c r="F862" s="4"/>
      <c r="G862" s="4"/>
      <c r="H862" s="4"/>
      <c r="I862" s="4"/>
      <c r="J862" s="4"/>
      <c r="K862" s="4"/>
      <c r="L862" s="4"/>
      <c r="M862" s="4"/>
      <c r="N862" s="4"/>
      <c r="O862" s="4"/>
      <c r="P862" s="4"/>
      <c r="Q862" s="4"/>
      <c r="R862" s="4"/>
      <c r="S862" s="4"/>
      <c r="T862" s="4"/>
      <c r="U862" s="4"/>
      <c r="V862" s="4"/>
    </row>
    <row r="863" spans="2:22">
      <c r="B863" s="4"/>
      <c r="C863" s="4"/>
      <c r="D863" s="4"/>
      <c r="E863" s="4"/>
      <c r="F863" s="4"/>
      <c r="G863" s="4"/>
      <c r="H863" s="4"/>
      <c r="I863" s="4"/>
      <c r="J863" s="4"/>
      <c r="K863" s="4"/>
      <c r="L863" s="4"/>
      <c r="M863" s="4"/>
      <c r="N863" s="4"/>
      <c r="O863" s="4"/>
      <c r="P863" s="4"/>
      <c r="Q863" s="4"/>
      <c r="R863" s="4"/>
      <c r="S863" s="4"/>
      <c r="T863" s="4"/>
      <c r="U863" s="4"/>
      <c r="V863" s="4"/>
    </row>
    <row r="864" spans="2:22">
      <c r="B864" s="4"/>
      <c r="C864" s="4"/>
      <c r="D864" s="4"/>
      <c r="E864" s="4"/>
      <c r="F864" s="4"/>
      <c r="G864" s="4"/>
      <c r="H864" s="4"/>
      <c r="I864" s="4"/>
      <c r="J864" s="4"/>
      <c r="K864" s="4"/>
      <c r="L864" s="4"/>
      <c r="M864" s="4"/>
      <c r="N864" s="4"/>
      <c r="O864" s="4"/>
      <c r="P864" s="4"/>
      <c r="Q864" s="4"/>
      <c r="R864" s="4"/>
      <c r="S864" s="4"/>
      <c r="T864" s="4"/>
      <c r="U864" s="4"/>
      <c r="V864" s="4"/>
    </row>
    <row r="865" spans="2:22">
      <c r="B865" s="4"/>
      <c r="C865" s="4"/>
      <c r="D865" s="4"/>
      <c r="E865" s="4"/>
      <c r="F865" s="4"/>
      <c r="G865" s="4"/>
      <c r="H865" s="4"/>
      <c r="I865" s="4"/>
      <c r="J865" s="4"/>
      <c r="K865" s="4"/>
      <c r="L865" s="4"/>
      <c r="M865" s="4"/>
      <c r="N865" s="4"/>
      <c r="O865" s="4"/>
      <c r="P865" s="4"/>
      <c r="Q865" s="4"/>
      <c r="R865" s="4"/>
      <c r="S865" s="4"/>
      <c r="T865" s="4"/>
      <c r="U865" s="4"/>
      <c r="V865" s="4"/>
    </row>
    <row r="866" spans="2:22">
      <c r="B866" s="4"/>
      <c r="C866" s="4"/>
      <c r="D866" s="4"/>
      <c r="E866" s="4"/>
      <c r="F866" s="4"/>
      <c r="G866" s="4"/>
      <c r="H866" s="4"/>
      <c r="I866" s="4"/>
      <c r="J866" s="4"/>
      <c r="K866" s="4"/>
      <c r="L866" s="4"/>
      <c r="M866" s="4"/>
      <c r="N866" s="4"/>
      <c r="O866" s="4"/>
      <c r="P866" s="4"/>
      <c r="Q866" s="4"/>
      <c r="R866" s="4"/>
      <c r="S866" s="4"/>
      <c r="T866" s="4"/>
      <c r="U866" s="4"/>
      <c r="V866" s="4"/>
    </row>
    <row r="867" spans="2:22">
      <c r="B867" s="4"/>
      <c r="C867" s="4"/>
      <c r="D867" s="4"/>
      <c r="E867" s="4"/>
      <c r="F867" s="4"/>
      <c r="G867" s="4"/>
      <c r="H867" s="4"/>
      <c r="I867" s="4"/>
      <c r="J867" s="4"/>
      <c r="K867" s="4"/>
      <c r="L867" s="4"/>
      <c r="M867" s="4"/>
      <c r="N867" s="4"/>
      <c r="O867" s="4"/>
      <c r="P867" s="4"/>
      <c r="Q867" s="4"/>
      <c r="R867" s="4"/>
      <c r="S867" s="4"/>
      <c r="T867" s="4"/>
      <c r="U867" s="4"/>
      <c r="V867" s="4"/>
    </row>
    <row r="868" spans="2:22">
      <c r="B868" s="4"/>
      <c r="C868" s="4"/>
      <c r="D868" s="4"/>
      <c r="E868" s="4"/>
      <c r="F868" s="4"/>
      <c r="G868" s="4"/>
      <c r="H868" s="4"/>
      <c r="I868" s="4"/>
      <c r="J868" s="4"/>
      <c r="K868" s="4"/>
      <c r="L868" s="4"/>
      <c r="M868" s="4"/>
      <c r="N868" s="4"/>
      <c r="O868" s="4"/>
      <c r="P868" s="4"/>
      <c r="Q868" s="4"/>
      <c r="R868" s="4"/>
      <c r="S868" s="4"/>
      <c r="T868" s="4"/>
      <c r="U868" s="4"/>
      <c r="V868" s="4"/>
    </row>
    <row r="869" spans="2:22">
      <c r="B869" s="4"/>
      <c r="C869" s="4"/>
      <c r="D869" s="4"/>
      <c r="E869" s="4"/>
      <c r="F869" s="4"/>
      <c r="G869" s="4"/>
      <c r="H869" s="4"/>
      <c r="I869" s="4"/>
      <c r="J869" s="4"/>
      <c r="K869" s="4"/>
      <c r="L869" s="4"/>
      <c r="M869" s="4"/>
      <c r="N869" s="4"/>
      <c r="O869" s="4"/>
      <c r="P869" s="4"/>
      <c r="Q869" s="4"/>
      <c r="R869" s="4"/>
      <c r="S869" s="4"/>
      <c r="T869" s="4"/>
      <c r="U869" s="4"/>
      <c r="V869" s="4"/>
    </row>
    <row r="870" spans="2:22">
      <c r="B870" s="4"/>
      <c r="C870" s="4"/>
      <c r="D870" s="4"/>
      <c r="E870" s="4"/>
      <c r="F870" s="4"/>
      <c r="G870" s="4"/>
      <c r="H870" s="4"/>
      <c r="I870" s="4"/>
      <c r="J870" s="4"/>
      <c r="K870" s="4"/>
      <c r="L870" s="4"/>
      <c r="M870" s="4"/>
      <c r="N870" s="4"/>
      <c r="O870" s="4"/>
      <c r="P870" s="4"/>
      <c r="Q870" s="4"/>
      <c r="R870" s="4"/>
      <c r="S870" s="4"/>
      <c r="T870" s="4"/>
      <c r="U870" s="4"/>
      <c r="V870" s="4"/>
    </row>
    <row r="871" spans="2:22">
      <c r="B871" s="4"/>
      <c r="C871" s="4"/>
      <c r="D871" s="4"/>
      <c r="E871" s="4"/>
      <c r="F871" s="4"/>
      <c r="G871" s="4"/>
      <c r="H871" s="4"/>
      <c r="I871" s="4"/>
      <c r="J871" s="4"/>
      <c r="K871" s="4"/>
      <c r="L871" s="4"/>
      <c r="M871" s="4"/>
      <c r="N871" s="4"/>
      <c r="O871" s="4"/>
      <c r="P871" s="4"/>
      <c r="Q871" s="4"/>
      <c r="R871" s="4"/>
      <c r="S871" s="4"/>
      <c r="T871" s="4"/>
      <c r="U871" s="4"/>
      <c r="V871" s="4"/>
    </row>
    <row r="872" spans="2:22">
      <c r="B872" s="4"/>
      <c r="C872" s="4"/>
      <c r="D872" s="4"/>
      <c r="E872" s="4"/>
      <c r="F872" s="4"/>
      <c r="G872" s="4"/>
      <c r="H872" s="4"/>
      <c r="I872" s="4"/>
      <c r="J872" s="4"/>
      <c r="K872" s="4"/>
      <c r="L872" s="4"/>
      <c r="M872" s="4"/>
      <c r="N872" s="4"/>
      <c r="O872" s="4"/>
      <c r="P872" s="4"/>
      <c r="Q872" s="4"/>
      <c r="R872" s="4"/>
      <c r="S872" s="4"/>
      <c r="T872" s="4"/>
      <c r="U872" s="4"/>
      <c r="V872" s="4"/>
    </row>
    <row r="873" spans="2:22">
      <c r="B873" s="4"/>
      <c r="C873" s="4"/>
      <c r="D873" s="4"/>
      <c r="E873" s="4"/>
      <c r="F873" s="4"/>
      <c r="G873" s="4"/>
      <c r="H873" s="4"/>
      <c r="I873" s="4"/>
      <c r="J873" s="4"/>
      <c r="K873" s="4"/>
      <c r="L873" s="4"/>
      <c r="M873" s="4"/>
      <c r="N873" s="4"/>
      <c r="O873" s="4"/>
      <c r="P873" s="4"/>
      <c r="Q873" s="4"/>
      <c r="R873" s="4"/>
      <c r="S873" s="4"/>
      <c r="T873" s="4"/>
      <c r="U873" s="4"/>
      <c r="V873" s="4"/>
    </row>
    <row r="874" spans="2:22">
      <c r="B874" s="4"/>
      <c r="C874" s="4"/>
      <c r="D874" s="4"/>
      <c r="E874" s="4"/>
      <c r="F874" s="4"/>
      <c r="G874" s="4"/>
      <c r="H874" s="4"/>
      <c r="I874" s="4"/>
      <c r="J874" s="4"/>
      <c r="K874" s="4"/>
      <c r="L874" s="4"/>
      <c r="M874" s="4"/>
      <c r="N874" s="4"/>
      <c r="O874" s="4"/>
      <c r="P874" s="4"/>
      <c r="Q874" s="4"/>
      <c r="R874" s="4"/>
      <c r="S874" s="4"/>
      <c r="T874" s="4"/>
      <c r="U874" s="4"/>
      <c r="V874" s="4"/>
    </row>
    <row r="875" spans="2:22">
      <c r="B875" s="4"/>
      <c r="C875" s="4"/>
      <c r="D875" s="4"/>
      <c r="E875" s="4"/>
      <c r="F875" s="4"/>
      <c r="G875" s="4"/>
      <c r="H875" s="4"/>
      <c r="I875" s="4"/>
      <c r="J875" s="4"/>
      <c r="K875" s="4"/>
      <c r="L875" s="4"/>
      <c r="M875" s="4"/>
      <c r="N875" s="4"/>
      <c r="O875" s="4"/>
      <c r="P875" s="4"/>
      <c r="Q875" s="4"/>
      <c r="R875" s="4"/>
      <c r="S875" s="4"/>
      <c r="T875" s="4"/>
      <c r="U875" s="4"/>
      <c r="V875" s="4"/>
    </row>
    <row r="876" spans="2:22">
      <c r="B876" s="4"/>
      <c r="C876" s="4"/>
      <c r="D876" s="4"/>
      <c r="E876" s="4"/>
      <c r="F876" s="4"/>
      <c r="G876" s="4"/>
      <c r="H876" s="4"/>
      <c r="I876" s="4"/>
      <c r="J876" s="4"/>
      <c r="K876" s="4"/>
      <c r="L876" s="4"/>
      <c r="M876" s="4"/>
      <c r="N876" s="4"/>
      <c r="O876" s="4"/>
      <c r="P876" s="4"/>
      <c r="Q876" s="4"/>
      <c r="R876" s="4"/>
      <c r="S876" s="4"/>
      <c r="T876" s="4"/>
      <c r="U876" s="4"/>
      <c r="V876" s="4"/>
    </row>
    <row r="877" spans="2:22">
      <c r="B877" s="4"/>
      <c r="C877" s="4"/>
      <c r="D877" s="4"/>
      <c r="E877" s="4"/>
      <c r="F877" s="4"/>
      <c r="G877" s="4"/>
      <c r="H877" s="4"/>
      <c r="I877" s="4"/>
      <c r="J877" s="4"/>
      <c r="K877" s="4"/>
      <c r="L877" s="4"/>
      <c r="M877" s="4"/>
      <c r="N877" s="4"/>
      <c r="O877" s="4"/>
      <c r="P877" s="4"/>
      <c r="Q877" s="4"/>
      <c r="R877" s="4"/>
      <c r="S877" s="4"/>
      <c r="T877" s="4"/>
      <c r="U877" s="4"/>
      <c r="V877" s="4"/>
    </row>
    <row r="878" spans="2:22">
      <c r="B878" s="4"/>
      <c r="C878" s="4"/>
      <c r="D878" s="4"/>
      <c r="E878" s="4"/>
      <c r="F878" s="4"/>
      <c r="G878" s="4"/>
      <c r="H878" s="4"/>
      <c r="I878" s="4"/>
      <c r="J878" s="4"/>
      <c r="K878" s="4"/>
      <c r="L878" s="4"/>
      <c r="M878" s="4"/>
      <c r="N878" s="4"/>
      <c r="O878" s="4"/>
      <c r="P878" s="4"/>
      <c r="Q878" s="4"/>
      <c r="R878" s="4"/>
      <c r="S878" s="4"/>
      <c r="T878" s="4"/>
      <c r="U878" s="4"/>
      <c r="V878" s="4"/>
    </row>
    <row r="879" spans="2:22">
      <c r="B879" s="4"/>
      <c r="C879" s="4"/>
      <c r="D879" s="4"/>
      <c r="E879" s="4"/>
      <c r="F879" s="4"/>
      <c r="G879" s="4"/>
      <c r="H879" s="4"/>
      <c r="I879" s="4"/>
      <c r="J879" s="4"/>
      <c r="K879" s="4"/>
      <c r="L879" s="4"/>
      <c r="M879" s="4"/>
      <c r="N879" s="4"/>
      <c r="O879" s="4"/>
      <c r="P879" s="4"/>
      <c r="Q879" s="4"/>
      <c r="R879" s="4"/>
      <c r="S879" s="4"/>
      <c r="T879" s="4"/>
      <c r="U879" s="4"/>
      <c r="V879" s="4"/>
    </row>
    <row r="880" spans="2:22">
      <c r="B880" s="4"/>
      <c r="C880" s="4"/>
      <c r="D880" s="4"/>
      <c r="E880" s="4"/>
      <c r="F880" s="4"/>
      <c r="G880" s="4"/>
      <c r="H880" s="4"/>
      <c r="I880" s="4"/>
      <c r="J880" s="4"/>
      <c r="K880" s="4"/>
      <c r="L880" s="4"/>
      <c r="M880" s="4"/>
      <c r="N880" s="4"/>
      <c r="O880" s="4"/>
      <c r="P880" s="4"/>
      <c r="Q880" s="4"/>
      <c r="R880" s="4"/>
      <c r="S880" s="4"/>
      <c r="T880" s="4"/>
      <c r="U880" s="4"/>
      <c r="V880" s="4"/>
    </row>
    <row r="881" spans="2:22">
      <c r="B881" s="4"/>
      <c r="C881" s="4"/>
      <c r="D881" s="4"/>
      <c r="E881" s="4"/>
      <c r="F881" s="4"/>
      <c r="G881" s="4"/>
      <c r="H881" s="4"/>
      <c r="I881" s="4"/>
      <c r="J881" s="4"/>
      <c r="K881" s="4"/>
      <c r="L881" s="4"/>
      <c r="M881" s="4"/>
      <c r="N881" s="4"/>
      <c r="O881" s="4"/>
      <c r="P881" s="4"/>
      <c r="Q881" s="4"/>
      <c r="R881" s="4"/>
      <c r="S881" s="4"/>
      <c r="T881" s="4"/>
      <c r="U881" s="4"/>
      <c r="V881" s="4"/>
    </row>
    <row r="882" spans="2:22">
      <c r="B882" s="4"/>
      <c r="C882" s="4"/>
      <c r="D882" s="4"/>
      <c r="E882" s="4"/>
      <c r="F882" s="4"/>
      <c r="G882" s="4"/>
      <c r="H882" s="4"/>
      <c r="I882" s="4"/>
      <c r="J882" s="4"/>
      <c r="K882" s="4"/>
      <c r="L882" s="4"/>
      <c r="M882" s="4"/>
      <c r="N882" s="4"/>
      <c r="O882" s="4"/>
      <c r="P882" s="4"/>
      <c r="Q882" s="4"/>
      <c r="R882" s="4"/>
      <c r="S882" s="4"/>
      <c r="T882" s="4"/>
      <c r="U882" s="4"/>
      <c r="V882" s="4"/>
    </row>
    <row r="883" spans="2:22">
      <c r="B883" s="4"/>
      <c r="C883" s="4"/>
      <c r="D883" s="4"/>
      <c r="E883" s="4"/>
      <c r="F883" s="4"/>
      <c r="G883" s="4"/>
      <c r="H883" s="4"/>
      <c r="I883" s="4"/>
      <c r="J883" s="4"/>
      <c r="K883" s="4"/>
      <c r="L883" s="4"/>
      <c r="M883" s="4"/>
      <c r="N883" s="4"/>
      <c r="O883" s="4"/>
      <c r="P883" s="4"/>
      <c r="Q883" s="4"/>
      <c r="R883" s="4"/>
      <c r="S883" s="4"/>
      <c r="T883" s="4"/>
      <c r="U883" s="4"/>
      <c r="V883" s="4"/>
    </row>
    <row r="884" spans="2:22">
      <c r="B884" s="4"/>
      <c r="C884" s="4"/>
      <c r="D884" s="4"/>
      <c r="E884" s="4"/>
      <c r="F884" s="4"/>
      <c r="G884" s="4"/>
      <c r="H884" s="4"/>
      <c r="I884" s="4"/>
      <c r="J884" s="4"/>
      <c r="K884" s="4"/>
      <c r="L884" s="4"/>
      <c r="M884" s="4"/>
      <c r="N884" s="4"/>
      <c r="O884" s="4"/>
      <c r="P884" s="4"/>
      <c r="Q884" s="4"/>
      <c r="R884" s="4"/>
      <c r="S884" s="4"/>
      <c r="T884" s="4"/>
      <c r="U884" s="4"/>
      <c r="V884" s="4"/>
    </row>
    <row r="885" spans="2:22">
      <c r="B885" s="4"/>
      <c r="C885" s="4"/>
      <c r="D885" s="4"/>
      <c r="E885" s="4"/>
      <c r="F885" s="4"/>
      <c r="G885" s="4"/>
      <c r="H885" s="4"/>
      <c r="I885" s="4"/>
      <c r="J885" s="4"/>
      <c r="K885" s="4"/>
      <c r="L885" s="4"/>
      <c r="M885" s="4"/>
      <c r="N885" s="4"/>
      <c r="O885" s="4"/>
      <c r="P885" s="4"/>
      <c r="Q885" s="4"/>
      <c r="R885" s="4"/>
      <c r="S885" s="4"/>
      <c r="T885" s="4"/>
      <c r="U885" s="4"/>
      <c r="V885" s="4"/>
    </row>
    <row r="886" spans="2:22">
      <c r="B886" s="4"/>
      <c r="C886" s="4"/>
      <c r="D886" s="4"/>
      <c r="E886" s="4"/>
      <c r="F886" s="4"/>
      <c r="G886" s="4"/>
      <c r="H886" s="4"/>
      <c r="I886" s="4"/>
      <c r="J886" s="4"/>
      <c r="K886" s="4"/>
      <c r="L886" s="4"/>
      <c r="M886" s="4"/>
      <c r="N886" s="4"/>
      <c r="O886" s="4"/>
      <c r="P886" s="4"/>
      <c r="Q886" s="4"/>
      <c r="R886" s="4"/>
      <c r="S886" s="4"/>
      <c r="T886" s="4"/>
      <c r="U886" s="4"/>
      <c r="V886" s="4"/>
    </row>
    <row r="887" spans="2:22">
      <c r="B887" s="4"/>
      <c r="C887" s="4"/>
      <c r="D887" s="4"/>
      <c r="E887" s="4"/>
      <c r="F887" s="4"/>
      <c r="G887" s="4"/>
      <c r="H887" s="4"/>
      <c r="I887" s="4"/>
      <c r="J887" s="4"/>
      <c r="K887" s="4"/>
      <c r="L887" s="4"/>
      <c r="M887" s="4"/>
      <c r="N887" s="4"/>
      <c r="O887" s="4"/>
      <c r="P887" s="4"/>
      <c r="Q887" s="4"/>
      <c r="R887" s="4"/>
      <c r="S887" s="4"/>
      <c r="T887" s="4"/>
      <c r="U887" s="4"/>
      <c r="V887" s="4"/>
    </row>
    <row r="888" spans="2:22">
      <c r="B888" s="4"/>
      <c r="C888" s="4"/>
      <c r="D888" s="4"/>
      <c r="E888" s="4"/>
      <c r="F888" s="4"/>
      <c r="G888" s="4"/>
      <c r="H888" s="4"/>
      <c r="I888" s="4"/>
      <c r="J888" s="4"/>
      <c r="K888" s="4"/>
      <c r="L888" s="4"/>
      <c r="M888" s="4"/>
      <c r="N888" s="4"/>
      <c r="O888" s="4"/>
      <c r="P888" s="4"/>
      <c r="Q888" s="4"/>
      <c r="R888" s="4"/>
      <c r="S888" s="4"/>
      <c r="T888" s="4"/>
      <c r="U888" s="4"/>
      <c r="V888" s="4"/>
    </row>
    <row r="889" spans="2:22">
      <c r="B889" s="4"/>
      <c r="C889" s="4"/>
      <c r="D889" s="4"/>
      <c r="E889" s="4"/>
      <c r="F889" s="4"/>
      <c r="G889" s="4"/>
      <c r="H889" s="4"/>
      <c r="I889" s="4"/>
      <c r="J889" s="4"/>
      <c r="K889" s="4"/>
      <c r="L889" s="4"/>
      <c r="M889" s="4"/>
      <c r="N889" s="4"/>
      <c r="O889" s="4"/>
      <c r="P889" s="4"/>
      <c r="Q889" s="4"/>
      <c r="R889" s="4"/>
      <c r="S889" s="4"/>
      <c r="T889" s="4"/>
      <c r="U889" s="4"/>
      <c r="V889" s="4"/>
    </row>
    <row r="890" spans="2:22">
      <c r="B890" s="4"/>
      <c r="C890" s="4"/>
      <c r="D890" s="4"/>
      <c r="E890" s="4"/>
      <c r="F890" s="4"/>
      <c r="G890" s="4"/>
      <c r="H890" s="4"/>
      <c r="I890" s="4"/>
      <c r="J890" s="4"/>
      <c r="K890" s="4"/>
      <c r="L890" s="4"/>
      <c r="M890" s="4"/>
      <c r="N890" s="4"/>
      <c r="O890" s="4"/>
      <c r="P890" s="4"/>
      <c r="Q890" s="4"/>
      <c r="R890" s="4"/>
      <c r="S890" s="4"/>
      <c r="T890" s="4"/>
      <c r="U890" s="4"/>
      <c r="V890" s="4"/>
    </row>
    <row r="891" spans="2:22">
      <c r="B891" s="4"/>
      <c r="C891" s="4"/>
      <c r="D891" s="4"/>
      <c r="E891" s="4"/>
      <c r="F891" s="4"/>
      <c r="G891" s="4"/>
      <c r="H891" s="4"/>
      <c r="I891" s="4"/>
      <c r="J891" s="4"/>
      <c r="K891" s="4"/>
      <c r="L891" s="4"/>
      <c r="M891" s="4"/>
      <c r="N891" s="4"/>
      <c r="O891" s="4"/>
      <c r="P891" s="4"/>
      <c r="Q891" s="4"/>
      <c r="R891" s="4"/>
      <c r="S891" s="4"/>
      <c r="T891" s="4"/>
      <c r="U891" s="4"/>
      <c r="V891" s="4"/>
    </row>
    <row r="892" spans="2:22">
      <c r="B892" s="4"/>
      <c r="C892" s="4"/>
      <c r="D892" s="4"/>
      <c r="E892" s="4"/>
      <c r="F892" s="4"/>
      <c r="G892" s="4"/>
      <c r="H892" s="4"/>
      <c r="I892" s="4"/>
      <c r="J892" s="4"/>
      <c r="K892" s="4"/>
      <c r="L892" s="4"/>
      <c r="M892" s="4"/>
      <c r="N892" s="4"/>
      <c r="O892" s="4"/>
      <c r="P892" s="4"/>
      <c r="Q892" s="4"/>
      <c r="R892" s="4"/>
      <c r="S892" s="4"/>
      <c r="T892" s="4"/>
      <c r="U892" s="4"/>
      <c r="V892" s="4"/>
    </row>
    <row r="893" spans="2:22">
      <c r="B893" s="4"/>
      <c r="C893" s="4"/>
      <c r="D893" s="4"/>
      <c r="E893" s="4"/>
      <c r="F893" s="4"/>
      <c r="G893" s="4"/>
      <c r="H893" s="4"/>
      <c r="I893" s="4"/>
      <c r="J893" s="4"/>
      <c r="K893" s="4"/>
      <c r="L893" s="4"/>
      <c r="M893" s="4"/>
      <c r="N893" s="4"/>
      <c r="O893" s="4"/>
      <c r="P893" s="4"/>
      <c r="Q893" s="4"/>
      <c r="R893" s="4"/>
      <c r="S893" s="4"/>
      <c r="T893" s="4"/>
      <c r="U893" s="4"/>
      <c r="V893" s="4"/>
    </row>
    <row r="894" spans="2:22">
      <c r="B894" s="4"/>
      <c r="C894" s="4"/>
      <c r="D894" s="4"/>
      <c r="E894" s="4"/>
      <c r="F894" s="4"/>
      <c r="G894" s="4"/>
      <c r="H894" s="4"/>
      <c r="I894" s="4"/>
      <c r="J894" s="4"/>
      <c r="K894" s="4"/>
      <c r="L894" s="4"/>
      <c r="M894" s="4"/>
      <c r="N894" s="4"/>
      <c r="O894" s="4"/>
      <c r="P894" s="4"/>
      <c r="Q894" s="4"/>
      <c r="R894" s="4"/>
      <c r="S894" s="4"/>
      <c r="T894" s="4"/>
      <c r="U894" s="4"/>
      <c r="V894" s="4"/>
    </row>
    <row r="895" spans="2:22">
      <c r="B895" s="4"/>
      <c r="C895" s="4"/>
      <c r="D895" s="4"/>
      <c r="E895" s="4"/>
      <c r="F895" s="4"/>
      <c r="G895" s="4"/>
      <c r="H895" s="4"/>
      <c r="I895" s="4"/>
      <c r="J895" s="4"/>
      <c r="K895" s="4"/>
      <c r="L895" s="4"/>
      <c r="M895" s="4"/>
      <c r="N895" s="4"/>
      <c r="O895" s="4"/>
      <c r="P895" s="4"/>
      <c r="Q895" s="4"/>
      <c r="R895" s="4"/>
      <c r="S895" s="4"/>
      <c r="T895" s="4"/>
      <c r="U895" s="4"/>
      <c r="V895" s="4"/>
    </row>
    <row r="896" spans="2:22">
      <c r="B896" s="4"/>
      <c r="C896" s="4"/>
      <c r="D896" s="4"/>
      <c r="E896" s="4"/>
      <c r="F896" s="4"/>
      <c r="G896" s="4"/>
      <c r="H896" s="4"/>
      <c r="I896" s="4"/>
      <c r="J896" s="4"/>
      <c r="K896" s="4"/>
      <c r="L896" s="4"/>
      <c r="M896" s="4"/>
      <c r="N896" s="4"/>
      <c r="O896" s="4"/>
      <c r="P896" s="4"/>
      <c r="Q896" s="4"/>
      <c r="R896" s="4"/>
      <c r="S896" s="4"/>
      <c r="T896" s="4"/>
      <c r="U896" s="4"/>
      <c r="V896" s="4"/>
    </row>
    <row r="897" spans="2:22">
      <c r="B897" s="4"/>
      <c r="C897" s="4"/>
      <c r="D897" s="4"/>
      <c r="E897" s="4"/>
      <c r="F897" s="4"/>
      <c r="G897" s="4"/>
      <c r="H897" s="4"/>
      <c r="I897" s="4"/>
      <c r="J897" s="4"/>
      <c r="K897" s="4"/>
      <c r="L897" s="4"/>
      <c r="M897" s="4"/>
      <c r="N897" s="4"/>
      <c r="O897" s="4"/>
      <c r="P897" s="4"/>
      <c r="Q897" s="4"/>
      <c r="R897" s="4"/>
      <c r="S897" s="4"/>
      <c r="T897" s="4"/>
      <c r="U897" s="4"/>
      <c r="V897" s="4"/>
    </row>
    <row r="898" spans="2:22">
      <c r="B898" s="4"/>
      <c r="C898" s="4"/>
      <c r="D898" s="4"/>
      <c r="E898" s="4"/>
      <c r="F898" s="4"/>
      <c r="G898" s="4"/>
      <c r="H898" s="4"/>
      <c r="I898" s="4"/>
      <c r="J898" s="4"/>
      <c r="K898" s="4"/>
      <c r="L898" s="4"/>
      <c r="M898" s="4"/>
      <c r="N898" s="4"/>
      <c r="O898" s="4"/>
      <c r="P898" s="4"/>
      <c r="Q898" s="4"/>
      <c r="R898" s="4"/>
      <c r="S898" s="4"/>
      <c r="T898" s="4"/>
      <c r="U898" s="4"/>
      <c r="V898" s="4"/>
    </row>
    <row r="899" spans="2:22">
      <c r="B899" s="4"/>
      <c r="C899" s="4"/>
      <c r="D899" s="4"/>
      <c r="E899" s="4"/>
      <c r="F899" s="4"/>
      <c r="G899" s="4"/>
      <c r="H899" s="4"/>
      <c r="I899" s="4"/>
      <c r="J899" s="4"/>
      <c r="K899" s="4"/>
      <c r="L899" s="4"/>
      <c r="M899" s="4"/>
      <c r="N899" s="4"/>
      <c r="O899" s="4"/>
      <c r="P899" s="4"/>
      <c r="Q899" s="4"/>
      <c r="R899" s="4"/>
      <c r="S899" s="4"/>
      <c r="T899" s="4"/>
      <c r="U899" s="4"/>
      <c r="V899" s="4"/>
    </row>
    <row r="900" spans="2:22">
      <c r="B900" s="4"/>
      <c r="C900" s="4"/>
      <c r="D900" s="4"/>
      <c r="E900" s="4"/>
      <c r="F900" s="4"/>
      <c r="G900" s="4"/>
      <c r="H900" s="4"/>
      <c r="I900" s="4"/>
      <c r="J900" s="4"/>
      <c r="K900" s="4"/>
      <c r="L900" s="4"/>
      <c r="M900" s="4"/>
      <c r="N900" s="4"/>
      <c r="O900" s="4"/>
      <c r="P900" s="4"/>
      <c r="Q900" s="4"/>
      <c r="R900" s="4"/>
      <c r="S900" s="4"/>
      <c r="T900" s="4"/>
      <c r="U900" s="4"/>
      <c r="V900" s="4"/>
    </row>
    <row r="901" spans="2:22">
      <c r="B901" s="4"/>
      <c r="C901" s="4"/>
      <c r="D901" s="4"/>
      <c r="E901" s="4"/>
      <c r="F901" s="4"/>
      <c r="G901" s="4"/>
      <c r="H901" s="4"/>
      <c r="I901" s="4"/>
      <c r="J901" s="4"/>
      <c r="K901" s="4"/>
      <c r="L901" s="4"/>
      <c r="M901" s="4"/>
      <c r="N901" s="4"/>
      <c r="O901" s="4"/>
      <c r="P901" s="4"/>
      <c r="Q901" s="4"/>
      <c r="R901" s="4"/>
      <c r="S901" s="4"/>
      <c r="T901" s="4"/>
      <c r="U901" s="4"/>
      <c r="V901" s="4"/>
    </row>
    <row r="902" spans="2:22">
      <c r="B902" s="4"/>
      <c r="C902" s="4"/>
      <c r="D902" s="4"/>
      <c r="E902" s="4"/>
      <c r="F902" s="4"/>
      <c r="G902" s="4"/>
      <c r="H902" s="4"/>
      <c r="I902" s="4"/>
      <c r="J902" s="4"/>
      <c r="K902" s="4"/>
      <c r="L902" s="4"/>
      <c r="M902" s="4"/>
      <c r="N902" s="4"/>
      <c r="O902" s="4"/>
      <c r="P902" s="4"/>
      <c r="Q902" s="4"/>
      <c r="R902" s="4"/>
      <c r="S902" s="4"/>
      <c r="T902" s="4"/>
      <c r="U902" s="4"/>
      <c r="V902" s="4"/>
    </row>
    <row r="903" spans="2:22">
      <c r="B903" s="4"/>
      <c r="C903" s="4"/>
      <c r="D903" s="4"/>
      <c r="E903" s="4"/>
      <c r="F903" s="4"/>
      <c r="G903" s="4"/>
      <c r="H903" s="4"/>
      <c r="I903" s="4"/>
      <c r="J903" s="4"/>
      <c r="K903" s="4"/>
      <c r="L903" s="4"/>
      <c r="M903" s="4"/>
      <c r="N903" s="4"/>
      <c r="O903" s="4"/>
      <c r="P903" s="4"/>
      <c r="Q903" s="4"/>
      <c r="R903" s="4"/>
      <c r="S903" s="4"/>
      <c r="T903" s="4"/>
      <c r="U903" s="4"/>
      <c r="V903" s="4"/>
    </row>
    <row r="904" spans="2:22">
      <c r="B904" s="4"/>
      <c r="C904" s="4"/>
      <c r="D904" s="4"/>
      <c r="E904" s="4"/>
      <c r="F904" s="4"/>
      <c r="G904" s="4"/>
      <c r="H904" s="4"/>
      <c r="I904" s="4"/>
      <c r="J904" s="4"/>
      <c r="K904" s="4"/>
      <c r="L904" s="4"/>
      <c r="M904" s="4"/>
      <c r="N904" s="4"/>
      <c r="O904" s="4"/>
      <c r="P904" s="4"/>
      <c r="Q904" s="4"/>
      <c r="R904" s="4"/>
      <c r="S904" s="4"/>
      <c r="T904" s="4"/>
      <c r="U904" s="4"/>
      <c r="V904" s="4"/>
    </row>
    <row r="905" spans="2:22">
      <c r="B905" s="4"/>
      <c r="C905" s="4"/>
      <c r="D905" s="4"/>
      <c r="E905" s="4"/>
      <c r="F905" s="4"/>
      <c r="G905" s="4"/>
      <c r="H905" s="4"/>
      <c r="I905" s="4"/>
      <c r="J905" s="4"/>
      <c r="K905" s="4"/>
      <c r="L905" s="4"/>
      <c r="M905" s="4"/>
      <c r="N905" s="4"/>
      <c r="O905" s="4"/>
      <c r="P905" s="4"/>
      <c r="Q905" s="4"/>
      <c r="R905" s="4"/>
      <c r="S905" s="4"/>
      <c r="T905" s="4"/>
      <c r="U905" s="4"/>
      <c r="V905" s="4"/>
    </row>
    <row r="906" spans="2:22">
      <c r="B906" s="4"/>
      <c r="C906" s="4"/>
      <c r="D906" s="4"/>
      <c r="E906" s="4"/>
      <c r="F906" s="4"/>
      <c r="G906" s="4"/>
      <c r="H906" s="4"/>
      <c r="I906" s="4"/>
      <c r="J906" s="4"/>
      <c r="K906" s="4"/>
      <c r="L906" s="4"/>
      <c r="M906" s="4"/>
      <c r="N906" s="4"/>
      <c r="O906" s="4"/>
      <c r="P906" s="4"/>
      <c r="Q906" s="4"/>
      <c r="R906" s="4"/>
      <c r="S906" s="4"/>
      <c r="T906" s="4"/>
      <c r="U906" s="4"/>
      <c r="V906" s="4"/>
    </row>
    <row r="907" spans="2:22">
      <c r="B907" s="4"/>
      <c r="C907" s="4"/>
      <c r="D907" s="4"/>
      <c r="E907" s="4"/>
      <c r="F907" s="4"/>
      <c r="G907" s="4"/>
      <c r="H907" s="4"/>
      <c r="I907" s="4"/>
      <c r="J907" s="4"/>
      <c r="K907" s="4"/>
      <c r="L907" s="4"/>
      <c r="M907" s="4"/>
      <c r="N907" s="4"/>
      <c r="O907" s="4"/>
      <c r="P907" s="4"/>
      <c r="Q907" s="4"/>
      <c r="R907" s="4"/>
      <c r="S907" s="4"/>
      <c r="T907" s="4"/>
      <c r="U907" s="4"/>
      <c r="V907" s="4"/>
    </row>
    <row r="908" spans="2:22">
      <c r="B908" s="4"/>
      <c r="C908" s="4"/>
      <c r="D908" s="4"/>
      <c r="E908" s="4"/>
      <c r="F908" s="4"/>
      <c r="G908" s="4"/>
      <c r="H908" s="4"/>
      <c r="I908" s="4"/>
      <c r="J908" s="4"/>
      <c r="K908" s="4"/>
      <c r="L908" s="4"/>
      <c r="M908" s="4"/>
      <c r="N908" s="4"/>
      <c r="O908" s="4"/>
      <c r="P908" s="4"/>
      <c r="Q908" s="4"/>
      <c r="R908" s="4"/>
      <c r="S908" s="4"/>
      <c r="T908" s="4"/>
      <c r="U908" s="4"/>
      <c r="V908" s="4"/>
    </row>
    <row r="909" spans="2:22">
      <c r="B909" s="4"/>
      <c r="C909" s="4"/>
      <c r="D909" s="4"/>
      <c r="E909" s="4"/>
      <c r="F909" s="4"/>
      <c r="G909" s="4"/>
      <c r="H909" s="4"/>
      <c r="I909" s="4"/>
      <c r="J909" s="4"/>
      <c r="K909" s="4"/>
      <c r="L909" s="4"/>
      <c r="M909" s="4"/>
      <c r="N909" s="4"/>
      <c r="O909" s="4"/>
      <c r="P909" s="4"/>
      <c r="Q909" s="4"/>
      <c r="R909" s="4"/>
      <c r="S909" s="4"/>
      <c r="T909" s="4"/>
      <c r="U909" s="4"/>
      <c r="V909" s="4"/>
    </row>
    <row r="910" spans="2:22">
      <c r="B910" s="4"/>
      <c r="C910" s="4"/>
      <c r="D910" s="4"/>
      <c r="E910" s="4"/>
      <c r="F910" s="4"/>
      <c r="G910" s="4"/>
      <c r="H910" s="4"/>
      <c r="I910" s="4"/>
      <c r="J910" s="4"/>
      <c r="K910" s="4"/>
      <c r="L910" s="4"/>
      <c r="M910" s="4"/>
      <c r="N910" s="4"/>
      <c r="O910" s="4"/>
      <c r="P910" s="4"/>
      <c r="Q910" s="4"/>
      <c r="R910" s="4"/>
      <c r="S910" s="4"/>
      <c r="T910" s="4"/>
      <c r="U910" s="4"/>
      <c r="V910" s="4"/>
    </row>
    <row r="911" spans="2:22">
      <c r="B911" s="4"/>
      <c r="C911" s="4"/>
      <c r="D911" s="4"/>
      <c r="E911" s="4"/>
      <c r="F911" s="4"/>
      <c r="G911" s="4"/>
      <c r="H911" s="4"/>
      <c r="I911" s="4"/>
      <c r="J911" s="4"/>
      <c r="K911" s="4"/>
      <c r="L911" s="4"/>
      <c r="M911" s="4"/>
      <c r="N911" s="4"/>
      <c r="O911" s="4"/>
      <c r="P911" s="4"/>
      <c r="Q911" s="4"/>
      <c r="R911" s="4"/>
      <c r="S911" s="4"/>
      <c r="T911" s="4"/>
      <c r="U911" s="4"/>
      <c r="V911" s="4"/>
    </row>
    <row r="912" spans="2:22">
      <c r="B912" s="4"/>
      <c r="C912" s="4"/>
      <c r="D912" s="4"/>
      <c r="E912" s="4"/>
      <c r="F912" s="4"/>
      <c r="G912" s="4"/>
      <c r="H912" s="4"/>
      <c r="I912" s="4"/>
      <c r="J912" s="4"/>
      <c r="K912" s="4"/>
      <c r="L912" s="4"/>
      <c r="M912" s="4"/>
      <c r="N912" s="4"/>
      <c r="O912" s="4"/>
      <c r="P912" s="4"/>
      <c r="Q912" s="4"/>
      <c r="R912" s="4"/>
      <c r="S912" s="4"/>
      <c r="T912" s="4"/>
      <c r="U912" s="4"/>
      <c r="V912" s="4"/>
    </row>
    <row r="913" spans="2:22">
      <c r="B913" s="4"/>
      <c r="C913" s="4"/>
      <c r="D913" s="4"/>
      <c r="E913" s="4"/>
      <c r="F913" s="4"/>
      <c r="G913" s="4"/>
      <c r="H913" s="4"/>
      <c r="I913" s="4"/>
      <c r="J913" s="4"/>
      <c r="K913" s="4"/>
      <c r="L913" s="4"/>
      <c r="M913" s="4"/>
      <c r="N913" s="4"/>
      <c r="O913" s="4"/>
      <c r="P913" s="4"/>
      <c r="Q913" s="4"/>
      <c r="R913" s="4"/>
      <c r="S913" s="4"/>
      <c r="T913" s="4"/>
      <c r="U913" s="4"/>
      <c r="V913" s="4"/>
    </row>
    <row r="914" spans="2:22">
      <c r="B914" s="4"/>
      <c r="C914" s="4"/>
      <c r="D914" s="4"/>
      <c r="E914" s="4"/>
      <c r="F914" s="4"/>
      <c r="G914" s="4"/>
      <c r="H914" s="4"/>
      <c r="I914" s="4"/>
      <c r="J914" s="4"/>
      <c r="K914" s="4"/>
      <c r="L914" s="4"/>
      <c r="M914" s="4"/>
      <c r="N914" s="4"/>
      <c r="O914" s="4"/>
      <c r="P914" s="4"/>
      <c r="Q914" s="4"/>
      <c r="R914" s="4"/>
      <c r="S914" s="4"/>
      <c r="T914" s="4"/>
      <c r="U914" s="4"/>
      <c r="V914" s="4"/>
    </row>
    <row r="915" spans="2:22">
      <c r="B915" s="4"/>
      <c r="C915" s="4"/>
      <c r="D915" s="4"/>
      <c r="E915" s="4"/>
      <c r="F915" s="4"/>
      <c r="G915" s="4"/>
      <c r="H915" s="4"/>
      <c r="I915" s="4"/>
      <c r="J915" s="4"/>
      <c r="K915" s="4"/>
      <c r="L915" s="4"/>
      <c r="M915" s="4"/>
      <c r="N915" s="4"/>
      <c r="O915" s="4"/>
      <c r="P915" s="4"/>
      <c r="Q915" s="4"/>
      <c r="R915" s="4"/>
      <c r="S915" s="4"/>
      <c r="T915" s="4"/>
      <c r="U915" s="4"/>
      <c r="V915" s="4"/>
    </row>
    <row r="916" spans="2:22">
      <c r="B916" s="4"/>
      <c r="C916" s="4"/>
      <c r="D916" s="4"/>
      <c r="E916" s="4"/>
      <c r="F916" s="4"/>
      <c r="G916" s="4"/>
      <c r="H916" s="4"/>
      <c r="I916" s="4"/>
      <c r="J916" s="4"/>
      <c r="K916" s="4"/>
      <c r="L916" s="4"/>
      <c r="M916" s="4"/>
      <c r="N916" s="4"/>
      <c r="O916" s="4"/>
      <c r="P916" s="4"/>
      <c r="Q916" s="4"/>
      <c r="R916" s="4"/>
      <c r="S916" s="4"/>
      <c r="T916" s="4"/>
      <c r="U916" s="4"/>
      <c r="V916" s="4"/>
    </row>
    <row r="917" spans="2:22">
      <c r="B917" s="4"/>
      <c r="C917" s="4"/>
      <c r="D917" s="4"/>
      <c r="E917" s="4"/>
      <c r="F917" s="4"/>
      <c r="G917" s="4"/>
      <c r="H917" s="4"/>
      <c r="I917" s="4"/>
      <c r="J917" s="4"/>
      <c r="K917" s="4"/>
      <c r="L917" s="4"/>
      <c r="M917" s="4"/>
      <c r="N917" s="4"/>
      <c r="O917" s="4"/>
      <c r="P917" s="4"/>
      <c r="Q917" s="4"/>
      <c r="R917" s="4"/>
      <c r="S917" s="4"/>
      <c r="T917" s="4"/>
      <c r="U917" s="4"/>
      <c r="V917" s="4"/>
    </row>
    <row r="918" spans="2:22">
      <c r="B918" s="4"/>
      <c r="C918" s="4"/>
      <c r="D918" s="4"/>
      <c r="E918" s="4"/>
      <c r="F918" s="4"/>
      <c r="G918" s="4"/>
      <c r="H918" s="4"/>
      <c r="I918" s="4"/>
      <c r="J918" s="4"/>
      <c r="K918" s="4"/>
      <c r="L918" s="4"/>
      <c r="M918" s="4"/>
      <c r="N918" s="4"/>
      <c r="O918" s="4"/>
      <c r="P918" s="4"/>
      <c r="Q918" s="4"/>
      <c r="R918" s="4"/>
      <c r="S918" s="4"/>
      <c r="T918" s="4"/>
      <c r="U918" s="4"/>
      <c r="V918" s="4"/>
    </row>
    <row r="919" spans="2:22">
      <c r="B919" s="4"/>
      <c r="C919" s="4"/>
      <c r="D919" s="4"/>
      <c r="E919" s="4"/>
      <c r="F919" s="4"/>
      <c r="G919" s="4"/>
      <c r="H919" s="4"/>
      <c r="I919" s="4"/>
      <c r="J919" s="4"/>
      <c r="K919" s="4"/>
      <c r="L919" s="4"/>
      <c r="M919" s="4"/>
      <c r="N919" s="4"/>
      <c r="O919" s="4"/>
      <c r="P919" s="4"/>
      <c r="Q919" s="4"/>
      <c r="R919" s="4"/>
      <c r="S919" s="4"/>
      <c r="T919" s="4"/>
      <c r="U919" s="4"/>
      <c r="V919" s="4"/>
    </row>
    <row r="920" spans="2:22">
      <c r="B920" s="4"/>
      <c r="C920" s="4"/>
      <c r="D920" s="4"/>
      <c r="E920" s="4"/>
      <c r="F920" s="4"/>
      <c r="G920" s="4"/>
      <c r="H920" s="4"/>
      <c r="I920" s="4"/>
      <c r="J920" s="4"/>
      <c r="K920" s="4"/>
      <c r="L920" s="4"/>
      <c r="M920" s="4"/>
      <c r="N920" s="4"/>
      <c r="O920" s="4"/>
      <c r="P920" s="4"/>
      <c r="Q920" s="4"/>
      <c r="R920" s="4"/>
      <c r="S920" s="4"/>
      <c r="T920" s="4"/>
      <c r="U920" s="4"/>
      <c r="V920" s="4"/>
    </row>
    <row r="921" spans="2:22">
      <c r="B921" s="4"/>
      <c r="C921" s="4"/>
      <c r="D921" s="4"/>
      <c r="E921" s="4"/>
      <c r="F921" s="4"/>
      <c r="G921" s="4"/>
      <c r="H921" s="4"/>
      <c r="I921" s="4"/>
      <c r="J921" s="4"/>
      <c r="K921" s="4"/>
      <c r="L921" s="4"/>
      <c r="M921" s="4"/>
      <c r="N921" s="4"/>
      <c r="O921" s="4"/>
      <c r="P921" s="4"/>
      <c r="Q921" s="4"/>
      <c r="R921" s="4"/>
      <c r="S921" s="4"/>
      <c r="T921" s="4"/>
      <c r="U921" s="4"/>
      <c r="V921" s="4"/>
    </row>
    <row r="922" spans="2:22">
      <c r="B922" s="4"/>
      <c r="C922" s="4"/>
      <c r="D922" s="4"/>
      <c r="E922" s="4"/>
      <c r="F922" s="4"/>
      <c r="G922" s="4"/>
      <c r="H922" s="4"/>
      <c r="I922" s="4"/>
      <c r="J922" s="4"/>
      <c r="K922" s="4"/>
      <c r="L922" s="4"/>
      <c r="M922" s="4"/>
      <c r="N922" s="4"/>
      <c r="O922" s="4"/>
      <c r="P922" s="4"/>
      <c r="Q922" s="4"/>
      <c r="R922" s="4"/>
      <c r="S922" s="4"/>
      <c r="T922" s="4"/>
      <c r="U922" s="4"/>
      <c r="V922" s="4"/>
    </row>
    <row r="923" spans="2:22">
      <c r="B923" s="4"/>
      <c r="C923" s="4"/>
      <c r="D923" s="4"/>
      <c r="E923" s="4"/>
      <c r="F923" s="4"/>
      <c r="G923" s="4"/>
      <c r="H923" s="4"/>
      <c r="I923" s="4"/>
      <c r="J923" s="4"/>
      <c r="K923" s="4"/>
      <c r="L923" s="4"/>
      <c r="M923" s="4"/>
      <c r="N923" s="4"/>
      <c r="O923" s="4"/>
      <c r="P923" s="4"/>
      <c r="Q923" s="4"/>
      <c r="R923" s="4"/>
      <c r="S923" s="4"/>
      <c r="T923" s="4"/>
      <c r="U923" s="4"/>
      <c r="V923" s="4"/>
    </row>
    <row r="924" spans="2:22">
      <c r="B924" s="4"/>
      <c r="C924" s="4"/>
      <c r="D924" s="4"/>
      <c r="E924" s="4"/>
      <c r="F924" s="4"/>
      <c r="G924" s="4"/>
      <c r="H924" s="4"/>
      <c r="I924" s="4"/>
      <c r="J924" s="4"/>
      <c r="K924" s="4"/>
      <c r="L924" s="4"/>
      <c r="M924" s="4"/>
      <c r="N924" s="4"/>
      <c r="O924" s="4"/>
      <c r="P924" s="4"/>
      <c r="Q924" s="4"/>
      <c r="R924" s="4"/>
      <c r="S924" s="4"/>
      <c r="T924" s="4"/>
      <c r="U924" s="4"/>
      <c r="V924" s="4"/>
    </row>
    <row r="925" spans="2:22">
      <c r="B925" s="4"/>
      <c r="C925" s="4"/>
      <c r="D925" s="4"/>
      <c r="E925" s="4"/>
      <c r="F925" s="4"/>
      <c r="G925" s="4"/>
      <c r="H925" s="4"/>
      <c r="I925" s="4"/>
      <c r="J925" s="4"/>
      <c r="K925" s="4"/>
      <c r="L925" s="4"/>
      <c r="M925" s="4"/>
      <c r="N925" s="4"/>
      <c r="O925" s="4"/>
      <c r="P925" s="4"/>
      <c r="Q925" s="4"/>
      <c r="R925" s="4"/>
      <c r="S925" s="4"/>
      <c r="T925" s="4"/>
      <c r="U925" s="4"/>
      <c r="V925" s="4"/>
    </row>
    <row r="926" spans="2:22">
      <c r="B926" s="4"/>
      <c r="C926" s="4"/>
      <c r="D926" s="4"/>
      <c r="E926" s="4"/>
      <c r="F926" s="4"/>
      <c r="G926" s="4"/>
      <c r="H926" s="4"/>
      <c r="I926" s="4"/>
      <c r="J926" s="4"/>
      <c r="K926" s="4"/>
      <c r="L926" s="4"/>
      <c r="M926" s="4"/>
      <c r="N926" s="4"/>
      <c r="O926" s="4"/>
      <c r="P926" s="4"/>
      <c r="Q926" s="4"/>
      <c r="R926" s="4"/>
      <c r="S926" s="4"/>
      <c r="T926" s="4"/>
      <c r="U926" s="4"/>
      <c r="V926" s="4"/>
    </row>
    <row r="927" spans="2:22">
      <c r="B927" s="4"/>
      <c r="C927" s="4"/>
      <c r="D927" s="4"/>
      <c r="E927" s="4"/>
      <c r="F927" s="4"/>
      <c r="G927" s="4"/>
      <c r="H927" s="4"/>
      <c r="I927" s="4"/>
      <c r="J927" s="4"/>
      <c r="K927" s="4"/>
      <c r="L927" s="4"/>
      <c r="M927" s="4"/>
      <c r="N927" s="4"/>
      <c r="O927" s="4"/>
      <c r="P927" s="4"/>
      <c r="Q927" s="4"/>
      <c r="R927" s="4"/>
      <c r="S927" s="4"/>
      <c r="T927" s="4"/>
      <c r="U927" s="4"/>
      <c r="V927" s="4"/>
    </row>
    <row r="928" spans="2:22">
      <c r="B928" s="4"/>
      <c r="C928" s="4"/>
      <c r="D928" s="4"/>
      <c r="E928" s="4"/>
      <c r="F928" s="4"/>
      <c r="G928" s="4"/>
      <c r="H928" s="4"/>
      <c r="I928" s="4"/>
      <c r="J928" s="4"/>
      <c r="K928" s="4"/>
      <c r="L928" s="4"/>
      <c r="M928" s="4"/>
      <c r="N928" s="4"/>
      <c r="O928" s="4"/>
      <c r="P928" s="4"/>
      <c r="Q928" s="4"/>
      <c r="R928" s="4"/>
      <c r="S928" s="4"/>
      <c r="T928" s="4"/>
      <c r="U928" s="4"/>
      <c r="V928" s="4"/>
    </row>
    <row r="929" spans="2:22">
      <c r="B929" s="4"/>
      <c r="C929" s="4"/>
      <c r="D929" s="4"/>
      <c r="E929" s="4"/>
      <c r="F929" s="4"/>
      <c r="G929" s="4"/>
      <c r="H929" s="4"/>
      <c r="I929" s="4"/>
      <c r="J929" s="4"/>
      <c r="K929" s="4"/>
      <c r="L929" s="4"/>
      <c r="M929" s="4"/>
      <c r="N929" s="4"/>
      <c r="O929" s="4"/>
      <c r="P929" s="4"/>
      <c r="Q929" s="4"/>
      <c r="R929" s="4"/>
      <c r="S929" s="4"/>
      <c r="T929" s="4"/>
      <c r="U929" s="4"/>
      <c r="V929" s="4"/>
    </row>
    <row r="930" spans="2:22">
      <c r="B930" s="4"/>
      <c r="C930" s="4"/>
      <c r="D930" s="4"/>
      <c r="E930" s="4"/>
      <c r="F930" s="4"/>
      <c r="G930" s="4"/>
      <c r="H930" s="4"/>
      <c r="I930" s="4"/>
      <c r="J930" s="4"/>
      <c r="K930" s="4"/>
      <c r="L930" s="4"/>
      <c r="M930" s="4"/>
      <c r="N930" s="4"/>
      <c r="O930" s="4"/>
      <c r="P930" s="4"/>
      <c r="Q930" s="4"/>
      <c r="R930" s="4"/>
      <c r="S930" s="4"/>
      <c r="T930" s="4"/>
      <c r="U930" s="4"/>
      <c r="V930" s="4"/>
    </row>
    <row r="931" spans="2:22">
      <c r="B931" s="4"/>
      <c r="C931" s="4"/>
      <c r="D931" s="4"/>
      <c r="E931" s="4"/>
      <c r="F931" s="4"/>
      <c r="G931" s="4"/>
      <c r="H931" s="4"/>
      <c r="I931" s="4"/>
      <c r="J931" s="4"/>
      <c r="K931" s="4"/>
      <c r="L931" s="4"/>
      <c r="M931" s="4"/>
      <c r="N931" s="4"/>
      <c r="O931" s="4"/>
      <c r="P931" s="4"/>
      <c r="Q931" s="4"/>
      <c r="R931" s="4"/>
      <c r="S931" s="4"/>
      <c r="T931" s="4"/>
      <c r="U931" s="4"/>
      <c r="V931" s="4"/>
    </row>
    <row r="932" spans="2:22">
      <c r="B932" s="4"/>
      <c r="C932" s="4"/>
      <c r="D932" s="4"/>
      <c r="E932" s="4"/>
      <c r="F932" s="4"/>
      <c r="G932" s="4"/>
      <c r="H932" s="4"/>
      <c r="I932" s="4"/>
      <c r="J932" s="4"/>
      <c r="K932" s="4"/>
      <c r="L932" s="4"/>
      <c r="M932" s="4"/>
      <c r="N932" s="4"/>
      <c r="O932" s="4"/>
      <c r="P932" s="4"/>
      <c r="Q932" s="4"/>
      <c r="R932" s="4"/>
      <c r="S932" s="4"/>
      <c r="T932" s="4"/>
      <c r="U932" s="4"/>
      <c r="V932" s="4"/>
    </row>
    <row r="933" spans="2:22">
      <c r="B933" s="4"/>
      <c r="C933" s="4"/>
      <c r="D933" s="4"/>
      <c r="E933" s="4"/>
      <c r="F933" s="4"/>
      <c r="G933" s="4"/>
      <c r="H933" s="4"/>
      <c r="I933" s="4"/>
      <c r="J933" s="4"/>
      <c r="K933" s="4"/>
      <c r="L933" s="4"/>
      <c r="M933" s="4"/>
      <c r="N933" s="4"/>
      <c r="O933" s="4"/>
      <c r="P933" s="4"/>
      <c r="Q933" s="4"/>
      <c r="R933" s="4"/>
      <c r="S933" s="4"/>
      <c r="T933" s="4"/>
      <c r="U933" s="4"/>
      <c r="V933" s="4"/>
    </row>
    <row r="934" spans="2:22">
      <c r="B934" s="4"/>
      <c r="C934" s="4"/>
      <c r="D934" s="4"/>
      <c r="E934" s="4"/>
      <c r="F934" s="4"/>
      <c r="G934" s="4"/>
      <c r="H934" s="4"/>
      <c r="I934" s="4"/>
      <c r="J934" s="4"/>
      <c r="K934" s="4"/>
      <c r="L934" s="4"/>
      <c r="M934" s="4"/>
      <c r="N934" s="4"/>
      <c r="O934" s="4"/>
      <c r="P934" s="4"/>
      <c r="Q934" s="4"/>
      <c r="R934" s="4"/>
      <c r="S934" s="4"/>
      <c r="T934" s="4"/>
      <c r="U934" s="4"/>
      <c r="V934" s="4"/>
    </row>
    <row r="935" spans="2:22">
      <c r="B935" s="4"/>
      <c r="C935" s="4"/>
      <c r="D935" s="4"/>
      <c r="E935" s="4"/>
      <c r="F935" s="4"/>
      <c r="G935" s="4"/>
      <c r="H935" s="4"/>
      <c r="I935" s="4"/>
      <c r="J935" s="4"/>
      <c r="K935" s="4"/>
      <c r="L935" s="4"/>
      <c r="M935" s="4"/>
      <c r="N935" s="4"/>
      <c r="O935" s="4"/>
      <c r="P935" s="4"/>
      <c r="Q935" s="4"/>
      <c r="R935" s="4"/>
      <c r="S935" s="4"/>
      <c r="T935" s="4"/>
      <c r="U935" s="4"/>
      <c r="V935" s="4"/>
    </row>
    <row r="936" spans="2:22">
      <c r="B936" s="4"/>
      <c r="C936" s="4"/>
      <c r="D936" s="4"/>
      <c r="E936" s="4"/>
      <c r="F936" s="4"/>
      <c r="G936" s="4"/>
      <c r="H936" s="4"/>
      <c r="I936" s="4"/>
      <c r="J936" s="4"/>
      <c r="K936" s="4"/>
      <c r="L936" s="4"/>
      <c r="M936" s="4"/>
      <c r="N936" s="4"/>
      <c r="O936" s="4"/>
      <c r="P936" s="4"/>
      <c r="Q936" s="4"/>
      <c r="R936" s="4"/>
      <c r="S936" s="4"/>
      <c r="T936" s="4"/>
      <c r="U936" s="4"/>
      <c r="V936" s="4"/>
    </row>
    <row r="937" spans="2:22">
      <c r="B937" s="4"/>
      <c r="C937" s="4"/>
      <c r="D937" s="4"/>
      <c r="E937" s="4"/>
      <c r="F937" s="4"/>
      <c r="G937" s="4"/>
      <c r="H937" s="4"/>
      <c r="I937" s="4"/>
      <c r="J937" s="4"/>
      <c r="K937" s="4"/>
      <c r="L937" s="4"/>
      <c r="M937" s="4"/>
      <c r="N937" s="4"/>
      <c r="O937" s="4"/>
      <c r="P937" s="4"/>
      <c r="Q937" s="4"/>
      <c r="R937" s="4"/>
      <c r="S937" s="4"/>
      <c r="T937" s="4"/>
      <c r="U937" s="4"/>
      <c r="V937" s="4"/>
    </row>
    <row r="938" spans="2:22">
      <c r="B938" s="4"/>
      <c r="C938" s="4"/>
      <c r="D938" s="4"/>
      <c r="E938" s="4"/>
      <c r="F938" s="4"/>
      <c r="G938" s="4"/>
      <c r="H938" s="4"/>
      <c r="I938" s="4"/>
      <c r="J938" s="4"/>
      <c r="K938" s="4"/>
      <c r="L938" s="4"/>
      <c r="M938" s="4"/>
      <c r="N938" s="4"/>
      <c r="O938" s="4"/>
      <c r="P938" s="4"/>
      <c r="Q938" s="4"/>
      <c r="R938" s="4"/>
      <c r="S938" s="4"/>
      <c r="T938" s="4"/>
      <c r="U938" s="4"/>
      <c r="V938" s="4"/>
    </row>
    <row r="939" spans="2:22">
      <c r="B939" s="4"/>
      <c r="C939" s="4"/>
      <c r="D939" s="4"/>
      <c r="E939" s="4"/>
      <c r="F939" s="4"/>
      <c r="G939" s="4"/>
      <c r="H939" s="4"/>
      <c r="I939" s="4"/>
      <c r="J939" s="4"/>
      <c r="K939" s="4"/>
      <c r="L939" s="4"/>
      <c r="M939" s="4"/>
      <c r="N939" s="4"/>
      <c r="O939" s="4"/>
      <c r="P939" s="4"/>
      <c r="Q939" s="4"/>
      <c r="R939" s="4"/>
      <c r="S939" s="4"/>
      <c r="T939" s="4"/>
      <c r="U939" s="4"/>
      <c r="V939" s="4"/>
    </row>
    <row r="940" spans="2:22">
      <c r="B940" s="4"/>
      <c r="C940" s="4"/>
      <c r="D940" s="4"/>
      <c r="E940" s="4"/>
      <c r="F940" s="4"/>
      <c r="G940" s="4"/>
      <c r="H940" s="4"/>
      <c r="I940" s="4"/>
      <c r="J940" s="4"/>
      <c r="K940" s="4"/>
      <c r="L940" s="4"/>
      <c r="M940" s="4"/>
      <c r="N940" s="4"/>
      <c r="O940" s="4"/>
      <c r="P940" s="4"/>
      <c r="Q940" s="4"/>
      <c r="R940" s="4"/>
      <c r="S940" s="4"/>
      <c r="T940" s="4"/>
      <c r="U940" s="4"/>
      <c r="V940" s="4"/>
    </row>
    <row r="941" spans="2:22">
      <c r="B941" s="4"/>
      <c r="C941" s="4"/>
      <c r="D941" s="4"/>
      <c r="E941" s="4"/>
      <c r="F941" s="4"/>
      <c r="G941" s="4"/>
      <c r="H941" s="4"/>
      <c r="I941" s="4"/>
      <c r="J941" s="4"/>
      <c r="K941" s="4"/>
      <c r="L941" s="4"/>
      <c r="M941" s="4"/>
      <c r="N941" s="4"/>
      <c r="O941" s="4"/>
      <c r="P941" s="4"/>
      <c r="Q941" s="4"/>
      <c r="R941" s="4"/>
      <c r="S941" s="4"/>
      <c r="T941" s="4"/>
      <c r="U941" s="4"/>
      <c r="V941" s="4"/>
    </row>
    <row r="942" spans="2:22">
      <c r="B942" s="4"/>
      <c r="C942" s="4"/>
      <c r="D942" s="4"/>
      <c r="E942" s="4"/>
      <c r="F942" s="4"/>
      <c r="G942" s="4"/>
      <c r="H942" s="4"/>
      <c r="I942" s="4"/>
      <c r="J942" s="4"/>
      <c r="K942" s="4"/>
      <c r="L942" s="4"/>
      <c r="M942" s="4"/>
      <c r="N942" s="4"/>
      <c r="O942" s="4"/>
      <c r="P942" s="4"/>
      <c r="Q942" s="4"/>
      <c r="R942" s="4"/>
      <c r="S942" s="4"/>
      <c r="T942" s="4"/>
      <c r="U942" s="4"/>
      <c r="V942" s="4"/>
    </row>
    <row r="943" spans="2:22">
      <c r="B943" s="4"/>
      <c r="C943" s="4"/>
      <c r="D943" s="4"/>
      <c r="E943" s="4"/>
      <c r="F943" s="4"/>
      <c r="G943" s="4"/>
      <c r="H943" s="4"/>
      <c r="I943" s="4"/>
      <c r="J943" s="4"/>
      <c r="K943" s="4"/>
      <c r="L943" s="4"/>
      <c r="M943" s="4"/>
      <c r="N943" s="4"/>
      <c r="O943" s="4"/>
      <c r="P943" s="4"/>
      <c r="Q943" s="4"/>
      <c r="R943" s="4"/>
      <c r="S943" s="4"/>
      <c r="T943" s="4"/>
      <c r="U943" s="4"/>
      <c r="V943" s="4"/>
    </row>
    <row r="944" spans="2:22">
      <c r="B944" s="4"/>
      <c r="C944" s="4"/>
      <c r="D944" s="4"/>
      <c r="E944" s="4"/>
      <c r="F944" s="4"/>
      <c r="G944" s="4"/>
      <c r="H944" s="4"/>
      <c r="I944" s="4"/>
      <c r="J944" s="4"/>
      <c r="K944" s="4"/>
      <c r="L944" s="4"/>
      <c r="M944" s="4"/>
      <c r="N944" s="4"/>
      <c r="O944" s="4"/>
      <c r="P944" s="4"/>
      <c r="Q944" s="4"/>
      <c r="R944" s="4"/>
      <c r="S944" s="4"/>
      <c r="T944" s="4"/>
      <c r="U944" s="4"/>
      <c r="V944" s="4"/>
    </row>
    <row r="945" spans="2:22">
      <c r="B945" s="4"/>
      <c r="C945" s="4"/>
      <c r="D945" s="4"/>
      <c r="E945" s="4"/>
      <c r="F945" s="4"/>
      <c r="G945" s="4"/>
      <c r="H945" s="4"/>
      <c r="I945" s="4"/>
      <c r="J945" s="4"/>
      <c r="K945" s="4"/>
      <c r="L945" s="4"/>
      <c r="M945" s="4"/>
      <c r="N945" s="4"/>
      <c r="O945" s="4"/>
      <c r="P945" s="4"/>
      <c r="Q945" s="4"/>
      <c r="R945" s="4"/>
      <c r="S945" s="4"/>
      <c r="T945" s="4"/>
      <c r="U945" s="4"/>
      <c r="V945" s="4"/>
    </row>
    <row r="946" spans="2:22">
      <c r="B946" s="4"/>
      <c r="C946" s="4"/>
      <c r="D946" s="4"/>
      <c r="E946" s="4"/>
      <c r="F946" s="4"/>
      <c r="G946" s="4"/>
      <c r="H946" s="4"/>
      <c r="I946" s="4"/>
      <c r="J946" s="4"/>
      <c r="K946" s="4"/>
      <c r="L946" s="4"/>
      <c r="M946" s="4"/>
      <c r="N946" s="4"/>
      <c r="O946" s="4"/>
      <c r="P946" s="4"/>
      <c r="Q946" s="4"/>
      <c r="R946" s="4"/>
      <c r="S946" s="4"/>
      <c r="T946" s="4"/>
      <c r="U946" s="4"/>
      <c r="V946" s="4"/>
    </row>
    <row r="947" spans="2:22">
      <c r="B947" s="4"/>
      <c r="C947" s="4"/>
      <c r="D947" s="4"/>
      <c r="E947" s="4"/>
      <c r="F947" s="4"/>
      <c r="G947" s="4"/>
      <c r="H947" s="4"/>
      <c r="I947" s="4"/>
      <c r="J947" s="4"/>
      <c r="K947" s="4"/>
      <c r="L947" s="4"/>
      <c r="M947" s="4"/>
      <c r="N947" s="4"/>
      <c r="O947" s="4"/>
      <c r="P947" s="4"/>
      <c r="Q947" s="4"/>
      <c r="R947" s="4"/>
      <c r="S947" s="4"/>
      <c r="T947" s="4"/>
      <c r="U947" s="4"/>
      <c r="V947" s="4"/>
    </row>
    <row r="948" spans="2:22">
      <c r="B948" s="4"/>
      <c r="C948" s="4"/>
      <c r="D948" s="4"/>
      <c r="E948" s="4"/>
      <c r="F948" s="4"/>
      <c r="G948" s="4"/>
      <c r="H948" s="4"/>
      <c r="I948" s="4"/>
      <c r="J948" s="4"/>
      <c r="K948" s="4"/>
      <c r="L948" s="4"/>
      <c r="M948" s="4"/>
      <c r="N948" s="4"/>
      <c r="O948" s="4"/>
      <c r="P948" s="4"/>
      <c r="Q948" s="4"/>
      <c r="R948" s="4"/>
      <c r="S948" s="4"/>
      <c r="T948" s="4"/>
      <c r="U948" s="4"/>
      <c r="V948" s="4"/>
    </row>
    <row r="949" spans="2:22">
      <c r="B949" s="4"/>
      <c r="C949" s="4"/>
      <c r="D949" s="4"/>
      <c r="E949" s="4"/>
      <c r="F949" s="4"/>
      <c r="G949" s="4"/>
      <c r="H949" s="4"/>
      <c r="I949" s="4"/>
      <c r="J949" s="4"/>
      <c r="K949" s="4"/>
      <c r="L949" s="4"/>
      <c r="M949" s="4"/>
      <c r="N949" s="4"/>
      <c r="O949" s="4"/>
      <c r="P949" s="4"/>
      <c r="Q949" s="4"/>
      <c r="R949" s="4"/>
      <c r="S949" s="4"/>
      <c r="T949" s="4"/>
      <c r="U949" s="4"/>
      <c r="V949" s="4"/>
    </row>
    <row r="950" spans="2:22">
      <c r="B950" s="4"/>
      <c r="C950" s="4"/>
      <c r="D950" s="4"/>
      <c r="E950" s="4"/>
      <c r="F950" s="4"/>
      <c r="G950" s="4"/>
      <c r="H950" s="4"/>
      <c r="I950" s="4"/>
      <c r="J950" s="4"/>
      <c r="K950" s="4"/>
      <c r="L950" s="4"/>
      <c r="M950" s="4"/>
      <c r="N950" s="4"/>
      <c r="O950" s="4"/>
      <c r="P950" s="4"/>
      <c r="Q950" s="4"/>
      <c r="R950" s="4"/>
      <c r="S950" s="4"/>
      <c r="T950" s="4"/>
      <c r="U950" s="4"/>
      <c r="V950" s="4"/>
    </row>
    <row r="951" spans="2:22">
      <c r="B951" s="4"/>
      <c r="C951" s="4"/>
      <c r="D951" s="4"/>
      <c r="E951" s="4"/>
      <c r="F951" s="4"/>
      <c r="G951" s="4"/>
      <c r="H951" s="4"/>
      <c r="I951" s="4"/>
      <c r="J951" s="4"/>
      <c r="K951" s="4"/>
      <c r="L951" s="4"/>
      <c r="M951" s="4"/>
      <c r="N951" s="4"/>
      <c r="O951" s="4"/>
      <c r="P951" s="4"/>
      <c r="Q951" s="4"/>
      <c r="R951" s="4"/>
      <c r="S951" s="4"/>
      <c r="T951" s="4"/>
      <c r="U951" s="4"/>
      <c r="V951" s="4"/>
    </row>
    <row r="952" spans="2:22">
      <c r="B952" s="4"/>
      <c r="C952" s="4"/>
      <c r="D952" s="4"/>
      <c r="E952" s="4"/>
      <c r="F952" s="4"/>
      <c r="G952" s="4"/>
      <c r="H952" s="4"/>
      <c r="I952" s="4"/>
      <c r="J952" s="4"/>
      <c r="K952" s="4"/>
      <c r="L952" s="4"/>
      <c r="M952" s="4"/>
      <c r="N952" s="4"/>
      <c r="O952" s="4"/>
      <c r="P952" s="4"/>
      <c r="Q952" s="4"/>
      <c r="R952" s="4"/>
      <c r="S952" s="4"/>
      <c r="T952" s="4"/>
      <c r="U952" s="4"/>
      <c r="V952" s="4"/>
    </row>
    <row r="953" spans="2:22">
      <c r="B953" s="4"/>
      <c r="C953" s="4"/>
      <c r="D953" s="4"/>
      <c r="E953" s="4"/>
      <c r="F953" s="4"/>
      <c r="G953" s="4"/>
      <c r="H953" s="4"/>
      <c r="I953" s="4"/>
      <c r="J953" s="4"/>
      <c r="K953" s="4"/>
      <c r="L953" s="4"/>
      <c r="M953" s="4"/>
      <c r="N953" s="4"/>
      <c r="O953" s="4"/>
      <c r="P953" s="4"/>
      <c r="Q953" s="4"/>
      <c r="R953" s="4"/>
      <c r="S953" s="4"/>
      <c r="T953" s="4"/>
      <c r="U953" s="4"/>
      <c r="V953" s="4"/>
    </row>
    <row r="954" spans="2:22">
      <c r="B954" s="4"/>
      <c r="C954" s="4"/>
      <c r="D954" s="4"/>
      <c r="E954" s="4"/>
      <c r="F954" s="4"/>
      <c r="G954" s="4"/>
      <c r="H954" s="4"/>
      <c r="I954" s="4"/>
      <c r="J954" s="4"/>
      <c r="K954" s="4"/>
      <c r="L954" s="4"/>
      <c r="M954" s="4"/>
      <c r="N954" s="4"/>
      <c r="O954" s="4"/>
      <c r="P954" s="4"/>
      <c r="Q954" s="4"/>
      <c r="R954" s="4"/>
      <c r="S954" s="4"/>
      <c r="T954" s="4"/>
      <c r="U954" s="4"/>
      <c r="V954" s="4"/>
    </row>
    <row r="955" spans="2:22">
      <c r="B955" s="4"/>
      <c r="C955" s="4"/>
      <c r="D955" s="4"/>
      <c r="E955" s="4"/>
      <c r="F955" s="4"/>
      <c r="G955" s="4"/>
      <c r="H955" s="4"/>
      <c r="I955" s="4"/>
      <c r="J955" s="4"/>
      <c r="K955" s="4"/>
      <c r="L955" s="4"/>
      <c r="M955" s="4"/>
      <c r="N955" s="4"/>
      <c r="O955" s="4"/>
      <c r="P955" s="4"/>
      <c r="Q955" s="4"/>
      <c r="R955" s="4"/>
      <c r="S955" s="4"/>
      <c r="T955" s="4"/>
      <c r="U955" s="4"/>
      <c r="V955" s="4"/>
    </row>
    <row r="956" spans="2:22">
      <c r="B956" s="4"/>
      <c r="C956" s="4"/>
      <c r="D956" s="4"/>
      <c r="E956" s="4"/>
      <c r="F956" s="4"/>
      <c r="G956" s="4"/>
      <c r="H956" s="4"/>
      <c r="I956" s="4"/>
      <c r="J956" s="4"/>
      <c r="K956" s="4"/>
      <c r="L956" s="4"/>
      <c r="M956" s="4"/>
      <c r="N956" s="4"/>
      <c r="O956" s="4"/>
      <c r="P956" s="4"/>
      <c r="Q956" s="4"/>
      <c r="R956" s="4"/>
      <c r="S956" s="4"/>
      <c r="T956" s="4"/>
      <c r="U956" s="4"/>
      <c r="V956" s="4"/>
    </row>
    <row r="957" spans="2:22">
      <c r="B957" s="4"/>
      <c r="C957" s="4"/>
      <c r="D957" s="4"/>
      <c r="E957" s="4"/>
      <c r="F957" s="4"/>
      <c r="G957" s="4"/>
      <c r="H957" s="4"/>
      <c r="I957" s="4"/>
      <c r="J957" s="4"/>
      <c r="K957" s="4"/>
      <c r="L957" s="4"/>
      <c r="M957" s="4"/>
      <c r="N957" s="4"/>
      <c r="O957" s="4"/>
      <c r="P957" s="4"/>
      <c r="Q957" s="4"/>
      <c r="R957" s="4"/>
      <c r="S957" s="4"/>
      <c r="T957" s="4"/>
      <c r="U957" s="4"/>
      <c r="V957" s="4"/>
    </row>
    <row r="958" spans="2:22">
      <c r="B958" s="4"/>
      <c r="C958" s="4"/>
      <c r="D958" s="4"/>
      <c r="E958" s="4"/>
      <c r="F958" s="4"/>
      <c r="G958" s="4"/>
      <c r="H958" s="4"/>
      <c r="I958" s="4"/>
      <c r="J958" s="4"/>
      <c r="K958" s="4"/>
      <c r="L958" s="4"/>
      <c r="M958" s="4"/>
      <c r="N958" s="4"/>
      <c r="O958" s="4"/>
      <c r="P958" s="4"/>
      <c r="Q958" s="4"/>
      <c r="R958" s="4"/>
      <c r="S958" s="4"/>
      <c r="T958" s="4"/>
      <c r="U958" s="4"/>
      <c r="V958" s="4"/>
    </row>
    <row r="959" spans="2:22">
      <c r="B959" s="4"/>
      <c r="C959" s="4"/>
      <c r="D959" s="4"/>
      <c r="E959" s="4"/>
      <c r="F959" s="4"/>
      <c r="G959" s="4"/>
      <c r="H959" s="4"/>
      <c r="I959" s="4"/>
      <c r="J959" s="4"/>
      <c r="K959" s="4"/>
      <c r="L959" s="4"/>
      <c r="M959" s="4"/>
      <c r="N959" s="4"/>
      <c r="O959" s="4"/>
      <c r="P959" s="4"/>
      <c r="Q959" s="4"/>
      <c r="R959" s="4"/>
      <c r="S959" s="4"/>
      <c r="T959" s="4"/>
      <c r="U959" s="4"/>
      <c r="V959" s="4"/>
    </row>
    <row r="960" spans="2:22">
      <c r="B960" s="4"/>
      <c r="C960" s="4"/>
      <c r="D960" s="4"/>
      <c r="E960" s="4"/>
      <c r="F960" s="4"/>
      <c r="G960" s="4"/>
      <c r="H960" s="4"/>
      <c r="I960" s="4"/>
      <c r="J960" s="4"/>
      <c r="K960" s="4"/>
      <c r="L960" s="4"/>
      <c r="M960" s="4"/>
      <c r="N960" s="4"/>
      <c r="O960" s="4"/>
      <c r="P960" s="4"/>
      <c r="Q960" s="4"/>
      <c r="R960" s="4"/>
      <c r="S960" s="4"/>
      <c r="T960" s="4"/>
      <c r="U960" s="4"/>
      <c r="V960" s="4"/>
    </row>
    <row r="961" spans="2:22">
      <c r="B961" s="4"/>
      <c r="C961" s="4"/>
      <c r="D961" s="4"/>
      <c r="E961" s="4"/>
      <c r="F961" s="4"/>
      <c r="G961" s="4"/>
      <c r="H961" s="4"/>
      <c r="I961" s="4"/>
      <c r="J961" s="4"/>
      <c r="K961" s="4"/>
      <c r="L961" s="4"/>
      <c r="M961" s="4"/>
      <c r="N961" s="4"/>
      <c r="O961" s="4"/>
      <c r="P961" s="4"/>
      <c r="Q961" s="4"/>
      <c r="R961" s="4"/>
      <c r="S961" s="4"/>
      <c r="T961" s="4"/>
      <c r="U961" s="4"/>
      <c r="V961" s="4"/>
    </row>
    <row r="962" spans="2:22">
      <c r="B962" s="4"/>
      <c r="C962" s="4"/>
      <c r="D962" s="4"/>
      <c r="E962" s="4"/>
      <c r="F962" s="4"/>
      <c r="G962" s="4"/>
      <c r="H962" s="4"/>
      <c r="I962" s="4"/>
      <c r="J962" s="4"/>
      <c r="K962" s="4"/>
      <c r="L962" s="4"/>
      <c r="M962" s="4"/>
      <c r="N962" s="4"/>
      <c r="O962" s="4"/>
      <c r="P962" s="4"/>
      <c r="Q962" s="4"/>
      <c r="R962" s="4"/>
      <c r="S962" s="4"/>
      <c r="T962" s="4"/>
      <c r="U962" s="4"/>
      <c r="V962" s="4"/>
    </row>
    <row r="963" spans="2:22">
      <c r="B963" s="4"/>
      <c r="C963" s="4"/>
      <c r="D963" s="4"/>
      <c r="E963" s="4"/>
      <c r="F963" s="4"/>
      <c r="G963" s="4"/>
      <c r="H963" s="4"/>
      <c r="I963" s="4"/>
      <c r="J963" s="4"/>
      <c r="K963" s="4"/>
      <c r="L963" s="4"/>
      <c r="M963" s="4"/>
      <c r="N963" s="4"/>
      <c r="O963" s="4"/>
      <c r="P963" s="4"/>
      <c r="Q963" s="4"/>
      <c r="R963" s="4"/>
      <c r="S963" s="4"/>
      <c r="T963" s="4"/>
      <c r="U963" s="4"/>
      <c r="V963" s="4"/>
    </row>
    <row r="964" spans="2:22">
      <c r="B964" s="4"/>
      <c r="C964" s="4"/>
      <c r="D964" s="4"/>
      <c r="E964" s="4"/>
      <c r="F964" s="4"/>
      <c r="G964" s="4"/>
      <c r="H964" s="4"/>
      <c r="I964" s="4"/>
      <c r="J964" s="4"/>
      <c r="K964" s="4"/>
      <c r="L964" s="4"/>
      <c r="M964" s="4"/>
      <c r="N964" s="4"/>
      <c r="O964" s="4"/>
      <c r="P964" s="4"/>
      <c r="Q964" s="4"/>
      <c r="R964" s="4"/>
      <c r="S964" s="4"/>
      <c r="T964" s="4"/>
      <c r="U964" s="4"/>
      <c r="V964" s="4"/>
    </row>
    <row r="965" spans="2:22">
      <c r="B965" s="4"/>
      <c r="C965" s="4"/>
      <c r="D965" s="4"/>
      <c r="E965" s="4"/>
      <c r="F965" s="4"/>
      <c r="G965" s="4"/>
      <c r="H965" s="4"/>
      <c r="I965" s="4"/>
      <c r="J965" s="4"/>
      <c r="K965" s="4"/>
      <c r="L965" s="4"/>
      <c r="M965" s="4"/>
      <c r="N965" s="4"/>
      <c r="O965" s="4"/>
      <c r="P965" s="4"/>
      <c r="Q965" s="4"/>
      <c r="R965" s="4"/>
      <c r="S965" s="4"/>
      <c r="T965" s="4"/>
      <c r="U965" s="4"/>
      <c r="V965" s="4"/>
    </row>
    <row r="966" spans="2:22">
      <c r="B966" s="4"/>
      <c r="C966" s="4"/>
      <c r="D966" s="4"/>
      <c r="E966" s="4"/>
      <c r="F966" s="4"/>
      <c r="G966" s="4"/>
      <c r="H966" s="4"/>
      <c r="I966" s="4"/>
      <c r="J966" s="4"/>
      <c r="K966" s="4"/>
      <c r="L966" s="4"/>
      <c r="M966" s="4"/>
      <c r="N966" s="4"/>
      <c r="O966" s="4"/>
      <c r="P966" s="4"/>
      <c r="Q966" s="4"/>
      <c r="R966" s="4"/>
      <c r="S966" s="4"/>
      <c r="T966" s="4"/>
      <c r="U966" s="4"/>
      <c r="V966" s="4"/>
    </row>
    <row r="967" spans="2:22">
      <c r="B967" s="4"/>
      <c r="C967" s="4"/>
      <c r="D967" s="4"/>
      <c r="E967" s="4"/>
      <c r="F967" s="4"/>
      <c r="G967" s="4"/>
      <c r="H967" s="4"/>
      <c r="I967" s="4"/>
      <c r="J967" s="4"/>
      <c r="K967" s="4"/>
      <c r="L967" s="4"/>
      <c r="M967" s="4"/>
      <c r="N967" s="4"/>
      <c r="O967" s="4"/>
      <c r="P967" s="4"/>
      <c r="Q967" s="4"/>
      <c r="R967" s="4"/>
      <c r="S967" s="4"/>
      <c r="T967" s="4"/>
      <c r="U967" s="4"/>
      <c r="V967" s="4"/>
    </row>
    <row r="968" spans="2:22">
      <c r="B968" s="4"/>
      <c r="C968" s="4"/>
      <c r="D968" s="4"/>
      <c r="E968" s="4"/>
      <c r="F968" s="4"/>
      <c r="G968" s="4"/>
      <c r="H968" s="4"/>
      <c r="I968" s="4"/>
      <c r="J968" s="4"/>
      <c r="K968" s="4"/>
      <c r="L968" s="4"/>
      <c r="M968" s="4"/>
      <c r="N968" s="4"/>
      <c r="O968" s="4"/>
      <c r="P968" s="4"/>
      <c r="Q968" s="4"/>
      <c r="R968" s="4"/>
      <c r="S968" s="4"/>
      <c r="T968" s="4"/>
      <c r="U968" s="4"/>
      <c r="V968" s="4"/>
    </row>
    <row r="969" spans="2:22">
      <c r="B969" s="4"/>
      <c r="C969" s="4"/>
      <c r="D969" s="4"/>
      <c r="E969" s="4"/>
      <c r="F969" s="4"/>
      <c r="G969" s="4"/>
      <c r="H969" s="4"/>
      <c r="I969" s="4"/>
      <c r="J969" s="4"/>
      <c r="K969" s="4"/>
      <c r="L969" s="4"/>
      <c r="M969" s="4"/>
      <c r="N969" s="4"/>
      <c r="O969" s="4"/>
      <c r="P969" s="4"/>
      <c r="Q969" s="4"/>
      <c r="R969" s="4"/>
      <c r="S969" s="4"/>
      <c r="T969" s="4"/>
      <c r="U969" s="4"/>
      <c r="V969" s="4"/>
    </row>
    <row r="970" spans="2:22">
      <c r="B970" s="4"/>
      <c r="C970" s="4"/>
      <c r="D970" s="4"/>
      <c r="E970" s="4"/>
      <c r="F970" s="4"/>
      <c r="G970" s="4"/>
      <c r="H970" s="4"/>
      <c r="I970" s="4"/>
      <c r="J970" s="4"/>
      <c r="K970" s="4"/>
      <c r="L970" s="4"/>
      <c r="M970" s="4"/>
      <c r="N970" s="4"/>
      <c r="O970" s="4"/>
      <c r="P970" s="4"/>
      <c r="Q970" s="4"/>
      <c r="R970" s="4"/>
      <c r="S970" s="4"/>
      <c r="T970" s="4"/>
      <c r="U970" s="4"/>
      <c r="V970" s="4"/>
    </row>
    <row r="971" spans="2:22">
      <c r="B971" s="4"/>
      <c r="C971" s="4"/>
      <c r="D971" s="4"/>
      <c r="E971" s="4"/>
      <c r="F971" s="4"/>
      <c r="G971" s="4"/>
      <c r="H971" s="4"/>
      <c r="I971" s="4"/>
      <c r="J971" s="4"/>
      <c r="K971" s="4"/>
      <c r="L971" s="4"/>
      <c r="M971" s="4"/>
      <c r="N971" s="4"/>
      <c r="O971" s="4"/>
      <c r="P971" s="4"/>
      <c r="Q971" s="4"/>
      <c r="R971" s="4"/>
      <c r="S971" s="4"/>
      <c r="T971" s="4"/>
      <c r="U971" s="4"/>
      <c r="V971" s="4"/>
    </row>
    <row r="972" spans="2:22">
      <c r="B972" s="4"/>
      <c r="C972" s="4"/>
      <c r="D972" s="4"/>
      <c r="E972" s="4"/>
      <c r="F972" s="4"/>
      <c r="G972" s="4"/>
      <c r="H972" s="4"/>
      <c r="I972" s="4"/>
      <c r="J972" s="4"/>
      <c r="K972" s="4"/>
      <c r="L972" s="4"/>
      <c r="M972" s="4"/>
      <c r="N972" s="4"/>
      <c r="O972" s="4"/>
      <c r="P972" s="4"/>
      <c r="Q972" s="4"/>
      <c r="R972" s="4"/>
      <c r="S972" s="4"/>
      <c r="T972" s="4"/>
      <c r="U972" s="4"/>
      <c r="V972" s="4"/>
    </row>
    <row r="973" spans="2:22">
      <c r="B973" s="4"/>
      <c r="C973" s="4"/>
      <c r="D973" s="4"/>
      <c r="E973" s="4"/>
      <c r="F973" s="4"/>
      <c r="G973" s="4"/>
      <c r="H973" s="4"/>
      <c r="I973" s="4"/>
      <c r="J973" s="4"/>
      <c r="K973" s="4"/>
      <c r="L973" s="4"/>
      <c r="M973" s="4"/>
      <c r="N973" s="4"/>
      <c r="O973" s="4"/>
      <c r="P973" s="4"/>
      <c r="Q973" s="4"/>
      <c r="R973" s="4"/>
      <c r="S973" s="4"/>
      <c r="T973" s="4"/>
      <c r="U973" s="4"/>
      <c r="V973" s="4"/>
    </row>
    <row r="974" spans="2:22">
      <c r="B974" s="4"/>
      <c r="C974" s="4"/>
      <c r="D974" s="4"/>
      <c r="E974" s="4"/>
      <c r="F974" s="4"/>
      <c r="G974" s="4"/>
      <c r="H974" s="4"/>
      <c r="I974" s="4"/>
      <c r="J974" s="4"/>
      <c r="K974" s="4"/>
      <c r="L974" s="4"/>
      <c r="M974" s="4"/>
      <c r="N974" s="4"/>
      <c r="O974" s="4"/>
      <c r="P974" s="4"/>
      <c r="Q974" s="4"/>
      <c r="R974" s="4"/>
      <c r="S974" s="4"/>
      <c r="T974" s="4"/>
      <c r="U974" s="4"/>
      <c r="V974" s="4"/>
    </row>
    <row r="975" spans="2:22">
      <c r="B975" s="4"/>
      <c r="C975" s="4"/>
      <c r="D975" s="4"/>
      <c r="E975" s="4"/>
      <c r="F975" s="4"/>
      <c r="G975" s="4"/>
      <c r="H975" s="4"/>
      <c r="I975" s="4"/>
      <c r="J975" s="4"/>
      <c r="K975" s="4"/>
      <c r="L975" s="4"/>
      <c r="M975" s="4"/>
      <c r="N975" s="4"/>
      <c r="O975" s="4"/>
      <c r="P975" s="4"/>
      <c r="Q975" s="4"/>
      <c r="R975" s="4"/>
      <c r="S975" s="4"/>
      <c r="T975" s="4"/>
      <c r="U975" s="4"/>
      <c r="V975" s="4"/>
    </row>
    <row r="976" spans="2:22">
      <c r="B976" s="4"/>
      <c r="C976" s="4"/>
      <c r="D976" s="4"/>
      <c r="E976" s="4"/>
      <c r="F976" s="4"/>
      <c r="G976" s="4"/>
      <c r="H976" s="4"/>
      <c r="I976" s="4"/>
      <c r="J976" s="4"/>
      <c r="K976" s="4"/>
      <c r="L976" s="4"/>
      <c r="M976" s="4"/>
      <c r="N976" s="4"/>
      <c r="O976" s="4"/>
      <c r="P976" s="4"/>
      <c r="Q976" s="4"/>
      <c r="R976" s="4"/>
      <c r="S976" s="4"/>
      <c r="T976" s="4"/>
      <c r="U976" s="4"/>
      <c r="V976" s="4"/>
    </row>
    <row r="977" spans="2:22">
      <c r="B977" s="4"/>
      <c r="C977" s="4"/>
      <c r="D977" s="4"/>
      <c r="E977" s="4"/>
      <c r="F977" s="4"/>
      <c r="G977" s="4"/>
      <c r="H977" s="4"/>
      <c r="I977" s="4"/>
      <c r="J977" s="4"/>
      <c r="K977" s="4"/>
      <c r="L977" s="4"/>
      <c r="M977" s="4"/>
      <c r="N977" s="4"/>
      <c r="O977" s="4"/>
      <c r="P977" s="4"/>
      <c r="Q977" s="4"/>
      <c r="R977" s="4"/>
      <c r="S977" s="4"/>
      <c r="T977" s="4"/>
      <c r="U977" s="4"/>
      <c r="V977" s="4"/>
    </row>
    <row r="978" spans="2:22">
      <c r="B978" s="4"/>
      <c r="C978" s="4"/>
      <c r="D978" s="4"/>
      <c r="E978" s="4"/>
      <c r="F978" s="4"/>
      <c r="G978" s="4"/>
      <c r="H978" s="4"/>
      <c r="I978" s="4"/>
      <c r="J978" s="4"/>
      <c r="K978" s="4"/>
      <c r="L978" s="4"/>
      <c r="M978" s="4"/>
      <c r="N978" s="4"/>
      <c r="O978" s="4"/>
      <c r="P978" s="4"/>
      <c r="Q978" s="4"/>
      <c r="R978" s="4"/>
      <c r="S978" s="4"/>
      <c r="T978" s="4"/>
      <c r="U978" s="4"/>
      <c r="V978" s="4"/>
    </row>
    <row r="979" spans="2:22">
      <c r="B979" s="4"/>
      <c r="C979" s="4"/>
      <c r="D979" s="4"/>
      <c r="E979" s="4"/>
      <c r="F979" s="4"/>
      <c r="G979" s="4"/>
      <c r="H979" s="4"/>
      <c r="I979" s="4"/>
      <c r="J979" s="4"/>
      <c r="K979" s="4"/>
      <c r="L979" s="4"/>
      <c r="M979" s="4"/>
      <c r="N979" s="4"/>
      <c r="O979" s="4"/>
      <c r="P979" s="4"/>
      <c r="Q979" s="4"/>
      <c r="R979" s="4"/>
      <c r="S979" s="4"/>
      <c r="T979" s="4"/>
      <c r="U979" s="4"/>
      <c r="V979" s="4"/>
    </row>
    <row r="980" spans="2:22">
      <c r="B980" s="4"/>
      <c r="C980" s="4"/>
      <c r="D980" s="4"/>
      <c r="E980" s="4"/>
      <c r="F980" s="4"/>
      <c r="G980" s="4"/>
      <c r="H980" s="4"/>
      <c r="I980" s="4"/>
      <c r="J980" s="4"/>
      <c r="K980" s="4"/>
      <c r="L980" s="4"/>
      <c r="M980" s="4"/>
      <c r="N980" s="4"/>
      <c r="O980" s="4"/>
      <c r="P980" s="4"/>
      <c r="Q980" s="4"/>
      <c r="R980" s="4"/>
      <c r="S980" s="4"/>
      <c r="T980" s="4"/>
      <c r="U980" s="4"/>
      <c r="V980" s="4"/>
    </row>
    <row r="981" spans="2:22">
      <c r="B981" s="4"/>
      <c r="C981" s="4"/>
      <c r="D981" s="4"/>
      <c r="E981" s="4"/>
      <c r="F981" s="4"/>
      <c r="G981" s="4"/>
      <c r="H981" s="4"/>
      <c r="I981" s="4"/>
      <c r="J981" s="4"/>
      <c r="K981" s="4"/>
      <c r="L981" s="4"/>
      <c r="M981" s="4"/>
      <c r="N981" s="4"/>
      <c r="O981" s="4"/>
      <c r="P981" s="4"/>
      <c r="Q981" s="4"/>
      <c r="R981" s="4"/>
      <c r="S981" s="4"/>
      <c r="T981" s="4"/>
      <c r="U981" s="4"/>
      <c r="V981" s="4"/>
    </row>
    <row r="982" spans="2:22">
      <c r="B982" s="4"/>
      <c r="C982" s="4"/>
      <c r="D982" s="4"/>
      <c r="E982" s="4"/>
      <c r="F982" s="4"/>
      <c r="G982" s="4"/>
      <c r="H982" s="4"/>
      <c r="I982" s="4"/>
      <c r="J982" s="4"/>
      <c r="K982" s="4"/>
      <c r="L982" s="4"/>
      <c r="M982" s="4"/>
      <c r="N982" s="4"/>
      <c r="O982" s="4"/>
      <c r="P982" s="4"/>
      <c r="Q982" s="4"/>
      <c r="R982" s="4"/>
      <c r="S982" s="4"/>
      <c r="T982" s="4"/>
      <c r="U982" s="4"/>
      <c r="V982" s="4"/>
    </row>
    <row r="983" spans="2:22">
      <c r="B983" s="4"/>
      <c r="C983" s="4"/>
      <c r="D983" s="4"/>
      <c r="E983" s="4"/>
      <c r="F983" s="4"/>
      <c r="G983" s="4"/>
      <c r="H983" s="4"/>
      <c r="I983" s="4"/>
      <c r="J983" s="4"/>
      <c r="K983" s="4"/>
      <c r="L983" s="4"/>
      <c r="M983" s="4"/>
      <c r="N983" s="4"/>
      <c r="O983" s="4"/>
      <c r="P983" s="4"/>
      <c r="Q983" s="4"/>
      <c r="R983" s="4"/>
      <c r="S983" s="4"/>
      <c r="T983" s="4"/>
      <c r="U983" s="4"/>
      <c r="V983" s="4"/>
    </row>
    <row r="984" spans="2:22">
      <c r="B984" s="4"/>
      <c r="C984" s="4"/>
      <c r="D984" s="4"/>
      <c r="E984" s="4"/>
      <c r="F984" s="4"/>
      <c r="G984" s="4"/>
      <c r="H984" s="4"/>
      <c r="I984" s="4"/>
      <c r="J984" s="4"/>
      <c r="K984" s="4"/>
      <c r="L984" s="4"/>
      <c r="M984" s="4"/>
      <c r="N984" s="4"/>
      <c r="O984" s="4"/>
      <c r="P984" s="4"/>
      <c r="Q984" s="4"/>
      <c r="R984" s="4"/>
      <c r="S984" s="4"/>
      <c r="T984" s="4"/>
      <c r="U984" s="4"/>
      <c r="V984" s="4"/>
    </row>
    <row r="985" spans="2:22">
      <c r="B985" s="4"/>
      <c r="C985" s="4"/>
      <c r="D985" s="4"/>
      <c r="E985" s="4"/>
      <c r="F985" s="4"/>
      <c r="G985" s="4"/>
      <c r="H985" s="4"/>
      <c r="I985" s="4"/>
      <c r="J985" s="4"/>
      <c r="K985" s="4"/>
      <c r="L985" s="4"/>
      <c r="M985" s="4"/>
      <c r="N985" s="4"/>
      <c r="O985" s="4"/>
      <c r="P985" s="4"/>
      <c r="Q985" s="4"/>
      <c r="R985" s="4"/>
      <c r="S985" s="4"/>
      <c r="T985" s="4"/>
      <c r="U985" s="4"/>
      <c r="V985" s="4"/>
    </row>
    <row r="986" spans="2:22">
      <c r="B986" s="4"/>
      <c r="C986" s="4"/>
      <c r="D986" s="4"/>
      <c r="E986" s="4"/>
      <c r="F986" s="4"/>
      <c r="G986" s="4"/>
      <c r="H986" s="4"/>
      <c r="I986" s="4"/>
      <c r="J986" s="4"/>
      <c r="K986" s="4"/>
      <c r="L986" s="4"/>
      <c r="M986" s="4"/>
      <c r="N986" s="4"/>
      <c r="O986" s="4"/>
      <c r="P986" s="4"/>
      <c r="Q986" s="4"/>
      <c r="R986" s="4"/>
      <c r="S986" s="4"/>
      <c r="T986" s="4"/>
      <c r="U986" s="4"/>
      <c r="V986" s="4"/>
    </row>
    <row r="987" spans="2:22">
      <c r="B987" s="4"/>
      <c r="C987" s="4"/>
      <c r="D987" s="4"/>
      <c r="E987" s="4"/>
      <c r="F987" s="4"/>
      <c r="G987" s="4"/>
      <c r="H987" s="4"/>
      <c r="I987" s="4"/>
      <c r="J987" s="4"/>
      <c r="K987" s="4"/>
      <c r="L987" s="4"/>
      <c r="M987" s="4"/>
      <c r="N987" s="4"/>
      <c r="O987" s="4"/>
      <c r="P987" s="4"/>
      <c r="Q987" s="4"/>
      <c r="R987" s="4"/>
      <c r="S987" s="4"/>
      <c r="T987" s="4"/>
      <c r="U987" s="4"/>
      <c r="V987" s="4"/>
    </row>
    <row r="988" spans="2:22">
      <c r="B988" s="4"/>
      <c r="C988" s="4"/>
      <c r="D988" s="4"/>
      <c r="E988" s="4"/>
      <c r="F988" s="4"/>
      <c r="G988" s="4"/>
      <c r="H988" s="4"/>
      <c r="I988" s="4"/>
      <c r="J988" s="4"/>
      <c r="K988" s="4"/>
      <c r="L988" s="4"/>
      <c r="M988" s="4"/>
      <c r="N988" s="4"/>
      <c r="O988" s="4"/>
      <c r="P988" s="4"/>
      <c r="Q988" s="4"/>
      <c r="R988" s="4"/>
      <c r="S988" s="4"/>
      <c r="T988" s="4"/>
      <c r="U988" s="4"/>
      <c r="V988" s="4"/>
    </row>
    <row r="989" spans="2:22">
      <c r="B989" s="4"/>
      <c r="C989" s="4"/>
      <c r="D989" s="4"/>
      <c r="E989" s="4"/>
      <c r="F989" s="4"/>
      <c r="G989" s="4"/>
      <c r="H989" s="4"/>
      <c r="I989" s="4"/>
      <c r="J989" s="4"/>
      <c r="K989" s="4"/>
      <c r="L989" s="4"/>
      <c r="M989" s="4"/>
      <c r="N989" s="4"/>
      <c r="O989" s="4"/>
      <c r="P989" s="4"/>
      <c r="Q989" s="4"/>
      <c r="R989" s="4"/>
      <c r="S989" s="4"/>
      <c r="T989" s="4"/>
      <c r="U989" s="4"/>
      <c r="V989" s="4"/>
    </row>
    <row r="990" spans="2:22">
      <c r="B990" s="4"/>
      <c r="C990" s="4"/>
      <c r="D990" s="4"/>
      <c r="E990" s="4"/>
      <c r="F990" s="4"/>
      <c r="G990" s="4"/>
      <c r="H990" s="4"/>
      <c r="I990" s="4"/>
      <c r="J990" s="4"/>
      <c r="K990" s="4"/>
      <c r="L990" s="4"/>
      <c r="M990" s="4"/>
      <c r="N990" s="4"/>
      <c r="O990" s="4"/>
      <c r="P990" s="4"/>
      <c r="Q990" s="4"/>
      <c r="R990" s="4"/>
      <c r="S990" s="4"/>
      <c r="T990" s="4"/>
      <c r="U990" s="4"/>
      <c r="V990" s="4"/>
    </row>
    <row r="991" spans="2:22">
      <c r="B991" s="4"/>
      <c r="C991" s="4"/>
      <c r="D991" s="4"/>
      <c r="E991" s="4"/>
      <c r="F991" s="4"/>
      <c r="G991" s="4"/>
      <c r="H991" s="4"/>
      <c r="I991" s="4"/>
      <c r="J991" s="4"/>
      <c r="K991" s="4"/>
      <c r="L991" s="4"/>
      <c r="M991" s="4"/>
      <c r="N991" s="4"/>
      <c r="O991" s="4"/>
      <c r="P991" s="4"/>
      <c r="Q991" s="4"/>
      <c r="R991" s="4"/>
      <c r="S991" s="4"/>
      <c r="T991" s="4"/>
      <c r="U991" s="4"/>
      <c r="V991" s="4"/>
    </row>
    <row r="992" spans="2:22">
      <c r="B992" s="4"/>
      <c r="C992" s="4"/>
      <c r="D992" s="4"/>
      <c r="E992" s="4"/>
      <c r="F992" s="4"/>
      <c r="G992" s="4"/>
      <c r="H992" s="4"/>
      <c r="I992" s="4"/>
      <c r="J992" s="4"/>
      <c r="K992" s="4"/>
      <c r="L992" s="4"/>
      <c r="M992" s="4"/>
      <c r="N992" s="4"/>
      <c r="O992" s="4"/>
      <c r="P992" s="4"/>
      <c r="Q992" s="4"/>
      <c r="R992" s="4"/>
      <c r="S992" s="4"/>
      <c r="T992" s="4"/>
      <c r="U992" s="4"/>
      <c r="V992" s="4"/>
    </row>
    <row r="993" spans="2:22">
      <c r="B993" s="4"/>
      <c r="C993" s="4"/>
      <c r="D993" s="4"/>
      <c r="E993" s="4"/>
      <c r="F993" s="4"/>
      <c r="G993" s="4"/>
      <c r="H993" s="4"/>
      <c r="I993" s="4"/>
      <c r="J993" s="4"/>
      <c r="K993" s="4"/>
      <c r="L993" s="4"/>
      <c r="M993" s="4"/>
      <c r="N993" s="4"/>
      <c r="O993" s="4"/>
      <c r="P993" s="4"/>
      <c r="Q993" s="4"/>
      <c r="R993" s="4"/>
      <c r="S993" s="4"/>
      <c r="T993" s="4"/>
      <c r="U993" s="4"/>
      <c r="V993" s="4"/>
    </row>
    <row r="994" spans="2:22">
      <c r="B994" s="4"/>
      <c r="C994" s="4"/>
      <c r="D994" s="4"/>
      <c r="E994" s="4"/>
      <c r="F994" s="4"/>
      <c r="G994" s="4"/>
      <c r="H994" s="4"/>
      <c r="I994" s="4"/>
      <c r="J994" s="4"/>
      <c r="K994" s="4"/>
      <c r="L994" s="4"/>
      <c r="M994" s="4"/>
      <c r="N994" s="4"/>
      <c r="O994" s="4"/>
      <c r="P994" s="4"/>
      <c r="Q994" s="4"/>
      <c r="R994" s="4"/>
      <c r="S994" s="4"/>
      <c r="T994" s="4"/>
      <c r="U994" s="4"/>
      <c r="V994" s="4"/>
    </row>
    <row r="995" spans="2:22">
      <c r="B995" s="4"/>
      <c r="C995" s="4"/>
      <c r="D995" s="4"/>
      <c r="E995" s="4"/>
      <c r="F995" s="4"/>
      <c r="G995" s="4"/>
      <c r="H995" s="4"/>
      <c r="I995" s="4"/>
      <c r="J995" s="4"/>
      <c r="K995" s="4"/>
      <c r="L995" s="4"/>
      <c r="M995" s="4"/>
      <c r="N995" s="4"/>
      <c r="O995" s="4"/>
      <c r="P995" s="4"/>
      <c r="Q995" s="4"/>
      <c r="R995" s="4"/>
      <c r="S995" s="4"/>
      <c r="T995" s="4"/>
      <c r="U995" s="4"/>
      <c r="V995" s="4"/>
    </row>
    <row r="996" spans="2:22">
      <c r="B996" s="4"/>
      <c r="C996" s="4"/>
      <c r="D996" s="4"/>
      <c r="E996" s="4"/>
      <c r="F996" s="4"/>
      <c r="G996" s="4"/>
      <c r="H996" s="4"/>
      <c r="I996" s="4"/>
      <c r="J996" s="4"/>
      <c r="K996" s="4"/>
      <c r="L996" s="4"/>
      <c r="M996" s="4"/>
      <c r="N996" s="4"/>
      <c r="O996" s="4"/>
      <c r="P996" s="4"/>
      <c r="Q996" s="4"/>
      <c r="R996" s="4"/>
      <c r="S996" s="4"/>
      <c r="T996" s="4"/>
      <c r="U996" s="4"/>
      <c r="V996" s="4"/>
    </row>
    <row r="997" spans="2:22">
      <c r="B997" s="4"/>
      <c r="C997" s="4"/>
      <c r="D997" s="4"/>
      <c r="E997" s="4"/>
      <c r="F997" s="4"/>
      <c r="G997" s="4"/>
      <c r="H997" s="4"/>
      <c r="I997" s="4"/>
      <c r="J997" s="4"/>
      <c r="K997" s="4"/>
      <c r="L997" s="4"/>
      <c r="M997" s="4"/>
      <c r="N997" s="4"/>
      <c r="O997" s="4"/>
      <c r="P997" s="4"/>
      <c r="Q997" s="4"/>
      <c r="R997" s="4"/>
      <c r="S997" s="4"/>
      <c r="T997" s="4"/>
      <c r="U997" s="4"/>
      <c r="V997" s="4"/>
    </row>
    <row r="998" spans="2:22">
      <c r="B998" s="4"/>
      <c r="C998" s="4"/>
      <c r="D998" s="4"/>
      <c r="E998" s="4"/>
      <c r="F998" s="4"/>
      <c r="G998" s="4"/>
      <c r="H998" s="4"/>
      <c r="I998" s="4"/>
      <c r="J998" s="4"/>
      <c r="K998" s="4"/>
      <c r="L998" s="4"/>
      <c r="M998" s="4"/>
      <c r="N998" s="4"/>
      <c r="O998" s="4"/>
      <c r="P998" s="4"/>
      <c r="Q998" s="4"/>
      <c r="R998" s="4"/>
      <c r="S998" s="4"/>
      <c r="T998" s="4"/>
      <c r="U998" s="4"/>
      <c r="V998" s="4"/>
    </row>
    <row r="999" spans="2:22">
      <c r="B999" s="4"/>
      <c r="C999" s="4"/>
      <c r="D999" s="4"/>
      <c r="E999" s="4"/>
      <c r="F999" s="4"/>
      <c r="G999" s="4"/>
      <c r="H999" s="4"/>
      <c r="I999" s="4"/>
      <c r="J999" s="4"/>
      <c r="K999" s="4"/>
      <c r="L999" s="4"/>
      <c r="M999" s="4"/>
      <c r="N999" s="4"/>
      <c r="O999" s="4"/>
      <c r="P999" s="4"/>
      <c r="Q999" s="4"/>
      <c r="R999" s="4"/>
      <c r="S999" s="4"/>
      <c r="T999" s="4"/>
      <c r="U999" s="4"/>
      <c r="V999" s="4"/>
    </row>
    <row r="1000" spans="2:22">
      <c r="B1000" s="4"/>
      <c r="C1000" s="4"/>
      <c r="D1000" s="4"/>
      <c r="E1000" s="4"/>
      <c r="F1000" s="4"/>
      <c r="G1000" s="4"/>
      <c r="H1000" s="4"/>
      <c r="I1000" s="4"/>
      <c r="J1000" s="4"/>
      <c r="K1000" s="4"/>
      <c r="L1000" s="4"/>
      <c r="M1000" s="4"/>
      <c r="N1000" s="4"/>
      <c r="O1000" s="4"/>
      <c r="P1000" s="4"/>
      <c r="Q1000" s="4"/>
      <c r="R1000" s="4"/>
      <c r="S1000" s="4"/>
      <c r="T1000" s="4"/>
      <c r="U1000" s="4"/>
      <c r="V1000" s="4"/>
    </row>
  </sheetData>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FE9A0-6929-454E-8C99-9618E5BE4060}">
  <dimension ref="B1:Z1001"/>
  <sheetViews>
    <sheetView showGridLines="0" topLeftCell="A76" workbookViewId="0">
      <selection activeCell="H108" sqref="H108"/>
    </sheetView>
  </sheetViews>
  <sheetFormatPr defaultRowHeight="14.5"/>
  <cols>
    <col min="3" max="3" width="18.453125" customWidth="1"/>
    <col min="4" max="4" width="16.81640625" customWidth="1"/>
  </cols>
  <sheetData>
    <row r="1" spans="2:26">
      <c r="B1" s="1" t="s">
        <v>171</v>
      </c>
      <c r="C1" s="2"/>
      <c r="D1" s="2"/>
      <c r="E1" s="2"/>
      <c r="F1" s="2"/>
      <c r="G1" s="2"/>
      <c r="H1" s="8"/>
      <c r="I1" s="8"/>
      <c r="J1" s="8"/>
      <c r="K1" s="8"/>
      <c r="L1" s="8"/>
      <c r="M1" s="8"/>
      <c r="N1" s="8"/>
      <c r="O1" s="8"/>
      <c r="P1" s="8"/>
      <c r="Q1" s="8"/>
      <c r="R1" s="8"/>
      <c r="S1" s="8"/>
      <c r="T1" s="8"/>
      <c r="U1" s="8"/>
      <c r="V1" s="8"/>
      <c r="W1" s="8"/>
      <c r="X1" s="8"/>
      <c r="Y1" s="8"/>
      <c r="Z1" s="8"/>
    </row>
    <row r="2" spans="2:26">
      <c r="B2" s="2" t="s">
        <v>0</v>
      </c>
      <c r="C2" s="2"/>
      <c r="D2" s="2"/>
      <c r="E2" s="2"/>
      <c r="F2" s="2"/>
      <c r="G2" s="2"/>
      <c r="H2" s="8"/>
      <c r="I2" s="8"/>
      <c r="J2" s="8"/>
      <c r="K2" s="8"/>
      <c r="L2" s="8"/>
      <c r="M2" s="8"/>
      <c r="N2" s="8"/>
      <c r="O2" s="8"/>
      <c r="P2" s="8"/>
      <c r="Q2" s="8"/>
      <c r="R2" s="8"/>
      <c r="S2" s="8"/>
      <c r="T2" s="8"/>
      <c r="U2" s="8"/>
      <c r="V2" s="8"/>
      <c r="W2" s="8"/>
      <c r="X2" s="8"/>
      <c r="Y2" s="8"/>
      <c r="Z2" s="8"/>
    </row>
    <row r="3" spans="2:26">
      <c r="B3" s="8"/>
      <c r="C3" s="8"/>
      <c r="D3" s="8"/>
      <c r="E3" s="8"/>
      <c r="F3" s="8"/>
      <c r="G3" s="8"/>
      <c r="H3" s="8"/>
      <c r="I3" s="8"/>
      <c r="J3" s="8"/>
      <c r="K3" s="8"/>
      <c r="L3" s="8"/>
      <c r="M3" s="8"/>
      <c r="N3" s="8"/>
      <c r="O3" s="8"/>
      <c r="P3" s="8"/>
      <c r="Q3" s="8"/>
      <c r="R3" s="8"/>
      <c r="S3" s="8"/>
      <c r="T3" s="8"/>
      <c r="U3" s="8"/>
      <c r="V3" s="8"/>
      <c r="W3" s="8"/>
      <c r="X3" s="8"/>
      <c r="Y3" s="8"/>
      <c r="Z3" s="8"/>
    </row>
    <row r="4" spans="2:26">
      <c r="B4" s="9"/>
      <c r="C4" s="9" t="s">
        <v>91</v>
      </c>
      <c r="D4" s="9" t="s">
        <v>92</v>
      </c>
      <c r="E4" s="9"/>
      <c r="F4" s="9"/>
      <c r="G4" s="9"/>
      <c r="H4" s="9"/>
      <c r="I4" s="9"/>
      <c r="J4" s="9"/>
      <c r="K4" s="9"/>
      <c r="L4" s="9"/>
      <c r="M4" s="9"/>
      <c r="N4" s="9"/>
      <c r="O4" s="9"/>
      <c r="P4" s="9"/>
      <c r="Q4" s="9"/>
      <c r="R4" s="9"/>
      <c r="S4" s="9"/>
      <c r="T4" s="9"/>
      <c r="U4" s="9"/>
      <c r="V4" s="9"/>
      <c r="W4" s="9"/>
      <c r="X4" s="9"/>
      <c r="Y4" s="9"/>
      <c r="Z4" s="9"/>
    </row>
    <row r="5" spans="2:26">
      <c r="B5" s="9"/>
      <c r="C5" s="9" t="s">
        <v>122</v>
      </c>
      <c r="D5" s="9" t="s">
        <v>122</v>
      </c>
      <c r="E5" s="9"/>
      <c r="F5" s="9"/>
      <c r="G5" s="9"/>
      <c r="H5" s="9"/>
      <c r="I5" s="9"/>
      <c r="J5" s="9"/>
      <c r="K5" s="9"/>
      <c r="L5" s="9"/>
      <c r="M5" s="9"/>
      <c r="N5" s="9"/>
      <c r="O5" s="9"/>
      <c r="P5" s="9"/>
      <c r="Q5" s="9"/>
      <c r="R5" s="9"/>
      <c r="S5" s="9"/>
      <c r="T5" s="9"/>
      <c r="U5" s="9"/>
      <c r="V5" s="9"/>
      <c r="W5" s="9"/>
      <c r="X5" s="9"/>
      <c r="Y5" s="9"/>
      <c r="Z5" s="9"/>
    </row>
    <row r="6" spans="2:26">
      <c r="B6" s="10">
        <v>36586</v>
      </c>
      <c r="C6" s="116">
        <v>1801.479</v>
      </c>
      <c r="D6" s="116">
        <v>1793.4349999999999</v>
      </c>
      <c r="E6" s="4"/>
      <c r="F6" s="4"/>
      <c r="G6" s="4"/>
      <c r="H6" s="4"/>
      <c r="I6" s="4"/>
      <c r="J6" s="4"/>
      <c r="K6" s="4"/>
      <c r="L6" s="4"/>
      <c r="M6" s="4"/>
      <c r="N6" s="4"/>
      <c r="O6" s="4"/>
      <c r="P6" s="4"/>
      <c r="Q6" s="4"/>
      <c r="R6" s="4"/>
      <c r="S6" s="4"/>
      <c r="T6" s="4"/>
      <c r="U6" s="4"/>
      <c r="V6" s="4"/>
      <c r="W6" s="4"/>
      <c r="X6" s="4"/>
      <c r="Y6" s="4"/>
      <c r="Z6" s="4"/>
    </row>
    <row r="7" spans="2:26">
      <c r="B7" s="10">
        <v>36678</v>
      </c>
      <c r="C7" s="116">
        <v>1774.01</v>
      </c>
      <c r="D7" s="116">
        <v>1766.75</v>
      </c>
      <c r="E7" s="4"/>
      <c r="F7" s="4"/>
      <c r="G7" s="4"/>
      <c r="H7" s="4"/>
      <c r="I7" s="4"/>
      <c r="J7" s="4"/>
      <c r="K7" s="4"/>
      <c r="L7" s="4"/>
      <c r="M7" s="4"/>
      <c r="N7" s="4"/>
      <c r="O7" s="4"/>
      <c r="P7" s="4"/>
      <c r="Q7" s="4"/>
      <c r="R7" s="4"/>
      <c r="S7" s="4"/>
      <c r="T7" s="4"/>
      <c r="U7" s="4"/>
      <c r="V7" s="4"/>
      <c r="W7" s="4"/>
      <c r="X7" s="4"/>
      <c r="Y7" s="4"/>
      <c r="Z7" s="4"/>
    </row>
    <row r="8" spans="2:26">
      <c r="B8" s="10">
        <v>36770</v>
      </c>
      <c r="C8" s="116">
        <v>1800.6890000000001</v>
      </c>
      <c r="D8" s="116">
        <v>1794.2139999999999</v>
      </c>
      <c r="E8" s="4"/>
      <c r="F8" s="4"/>
      <c r="G8" s="4"/>
      <c r="H8" s="4"/>
      <c r="I8" s="4"/>
      <c r="J8" s="4"/>
      <c r="K8" s="4"/>
      <c r="L8" s="4"/>
      <c r="M8" s="4"/>
      <c r="N8" s="4"/>
      <c r="O8" s="4"/>
      <c r="P8" s="4"/>
      <c r="Q8" s="4"/>
      <c r="R8" s="4"/>
      <c r="S8" s="4"/>
      <c r="T8" s="4"/>
      <c r="U8" s="4"/>
      <c r="V8" s="4"/>
      <c r="W8" s="4"/>
      <c r="X8" s="4"/>
      <c r="Y8" s="4"/>
      <c r="Z8" s="4"/>
    </row>
    <row r="9" spans="2:26">
      <c r="B9" s="10">
        <v>36861</v>
      </c>
      <c r="C9" s="116">
        <v>1811.838</v>
      </c>
      <c r="D9" s="116">
        <v>1806.6679999999999</v>
      </c>
      <c r="E9" s="4"/>
      <c r="F9" s="4"/>
      <c r="G9" s="4"/>
      <c r="H9" s="4"/>
      <c r="I9" s="4"/>
      <c r="J9" s="4"/>
      <c r="K9" s="4"/>
      <c r="L9" s="4"/>
      <c r="M9" s="4"/>
      <c r="N9" s="4"/>
      <c r="O9" s="4"/>
      <c r="P9" s="4"/>
      <c r="Q9" s="4"/>
      <c r="R9" s="4"/>
      <c r="S9" s="4"/>
      <c r="T9" s="4"/>
      <c r="U9" s="4"/>
      <c r="V9" s="4"/>
      <c r="W9" s="4"/>
      <c r="X9" s="4"/>
      <c r="Y9" s="4"/>
      <c r="Z9" s="4"/>
    </row>
    <row r="10" spans="2:26">
      <c r="B10" s="10">
        <v>36951</v>
      </c>
      <c r="C10" s="116">
        <v>1845.82</v>
      </c>
      <c r="D10" s="116">
        <v>1842.2070000000001</v>
      </c>
      <c r="E10" s="4"/>
      <c r="F10" s="4"/>
      <c r="G10" s="4"/>
      <c r="H10" s="4"/>
      <c r="I10" s="4"/>
      <c r="J10" s="4"/>
      <c r="K10" s="4"/>
      <c r="L10" s="4"/>
      <c r="M10" s="4"/>
      <c r="N10" s="4"/>
      <c r="O10" s="4"/>
      <c r="P10" s="4"/>
      <c r="Q10" s="4"/>
      <c r="R10" s="4"/>
      <c r="S10" s="4"/>
      <c r="T10" s="4"/>
      <c r="U10" s="4"/>
      <c r="V10" s="4"/>
      <c r="W10" s="4"/>
      <c r="X10" s="4"/>
      <c r="Y10" s="4"/>
      <c r="Z10" s="4"/>
    </row>
    <row r="11" spans="2:26">
      <c r="B11" s="10">
        <v>37043</v>
      </c>
      <c r="C11" s="116">
        <v>1869.8430000000001</v>
      </c>
      <c r="D11" s="116">
        <v>1868.5540000000001</v>
      </c>
      <c r="E11" s="4"/>
      <c r="F11" s="4"/>
      <c r="G11" s="4"/>
      <c r="H11" s="4"/>
      <c r="I11" s="4"/>
      <c r="J11" s="4"/>
      <c r="K11" s="4"/>
      <c r="L11" s="4"/>
      <c r="M11" s="4"/>
      <c r="N11" s="4"/>
      <c r="O11" s="4"/>
      <c r="P11" s="4"/>
      <c r="Q11" s="4"/>
      <c r="R11" s="4"/>
      <c r="S11" s="4"/>
      <c r="T11" s="4"/>
      <c r="U11" s="4"/>
      <c r="V11" s="4"/>
      <c r="W11" s="4"/>
      <c r="X11" s="4"/>
      <c r="Y11" s="4"/>
      <c r="Z11" s="4"/>
    </row>
    <row r="12" spans="2:26">
      <c r="B12" s="10">
        <v>37135</v>
      </c>
      <c r="C12" s="116">
        <v>1866.56</v>
      </c>
      <c r="D12" s="116">
        <v>1867.3320000000001</v>
      </c>
      <c r="E12" s="4"/>
      <c r="F12" s="4"/>
      <c r="G12" s="4"/>
      <c r="H12" s="4"/>
      <c r="I12" s="4"/>
      <c r="J12" s="4"/>
      <c r="K12" s="4"/>
      <c r="L12" s="4"/>
      <c r="M12" s="4"/>
      <c r="N12" s="4"/>
      <c r="O12" s="4"/>
      <c r="P12" s="4"/>
      <c r="Q12" s="4"/>
      <c r="R12" s="4"/>
      <c r="S12" s="4"/>
      <c r="T12" s="4"/>
      <c r="U12" s="4"/>
      <c r="V12" s="4"/>
      <c r="W12" s="4"/>
      <c r="X12" s="4"/>
      <c r="Y12" s="4"/>
      <c r="Z12" s="4"/>
    </row>
    <row r="13" spans="2:26">
      <c r="B13" s="10">
        <v>37226</v>
      </c>
      <c r="C13" s="116">
        <v>1856.47</v>
      </c>
      <c r="D13" s="116">
        <v>1858.2619999999999</v>
      </c>
      <c r="E13" s="4"/>
      <c r="F13" s="4"/>
      <c r="G13" s="4"/>
      <c r="H13" s="4"/>
      <c r="I13" s="4"/>
      <c r="J13" s="4"/>
      <c r="K13" s="4"/>
      <c r="L13" s="4"/>
      <c r="M13" s="4"/>
      <c r="N13" s="4"/>
      <c r="O13" s="4"/>
      <c r="P13" s="4"/>
      <c r="Q13" s="4"/>
      <c r="R13" s="4"/>
      <c r="S13" s="4"/>
      <c r="T13" s="4"/>
      <c r="U13" s="4"/>
      <c r="V13" s="4"/>
      <c r="W13" s="4"/>
      <c r="X13" s="4"/>
      <c r="Y13" s="4"/>
      <c r="Z13" s="4"/>
    </row>
    <row r="14" spans="2:26">
      <c r="B14" s="10">
        <v>37316</v>
      </c>
      <c r="C14" s="116">
        <v>1856.8989999999999</v>
      </c>
      <c r="D14" s="116">
        <v>1859.192</v>
      </c>
      <c r="E14" s="4"/>
      <c r="F14" s="4"/>
      <c r="G14" s="4"/>
      <c r="H14" s="4"/>
      <c r="I14" s="4"/>
      <c r="J14" s="4"/>
      <c r="K14" s="4"/>
      <c r="L14" s="4"/>
      <c r="M14" s="4"/>
      <c r="N14" s="4"/>
      <c r="O14" s="4"/>
      <c r="P14" s="4"/>
      <c r="Q14" s="4"/>
      <c r="R14" s="4"/>
      <c r="S14" s="4"/>
      <c r="T14" s="4"/>
      <c r="U14" s="4"/>
      <c r="V14" s="4"/>
      <c r="W14" s="4"/>
      <c r="X14" s="4"/>
      <c r="Y14" s="4"/>
      <c r="Z14" s="4"/>
    </row>
    <row r="15" spans="2:26">
      <c r="B15" s="10">
        <v>37408</v>
      </c>
      <c r="C15" s="116">
        <v>1866.011</v>
      </c>
      <c r="D15" s="116">
        <v>1868.04</v>
      </c>
      <c r="E15" s="4"/>
      <c r="F15" s="4"/>
      <c r="G15" s="4"/>
      <c r="H15" s="4"/>
      <c r="I15" s="4"/>
      <c r="J15" s="4"/>
      <c r="K15" s="4"/>
      <c r="L15" s="4"/>
      <c r="M15" s="4"/>
      <c r="N15" s="4"/>
      <c r="O15" s="4"/>
      <c r="P15" s="4"/>
      <c r="Q15" s="4"/>
      <c r="R15" s="4"/>
      <c r="S15" s="4"/>
      <c r="T15" s="4"/>
      <c r="U15" s="4"/>
      <c r="V15" s="4"/>
      <c r="W15" s="4"/>
      <c r="X15" s="4"/>
      <c r="Y15" s="4"/>
      <c r="Z15" s="4"/>
    </row>
    <row r="16" spans="2:26">
      <c r="B16" s="10">
        <v>37500</v>
      </c>
      <c r="C16" s="116">
        <v>1862.809</v>
      </c>
      <c r="D16" s="116">
        <v>1863.3150000000001</v>
      </c>
      <c r="E16" s="4"/>
      <c r="F16" s="4"/>
      <c r="G16" s="4"/>
      <c r="H16" s="4"/>
      <c r="I16" s="4"/>
      <c r="J16" s="4"/>
      <c r="K16" s="4"/>
      <c r="L16" s="4"/>
      <c r="M16" s="4"/>
      <c r="N16" s="4"/>
      <c r="O16" s="4"/>
      <c r="P16" s="4"/>
      <c r="Q16" s="4"/>
      <c r="R16" s="4"/>
      <c r="S16" s="4"/>
      <c r="T16" s="4"/>
      <c r="U16" s="4"/>
      <c r="V16" s="4"/>
      <c r="W16" s="4"/>
      <c r="X16" s="4"/>
      <c r="Y16" s="4"/>
      <c r="Z16" s="4"/>
    </row>
    <row r="17" spans="2:26">
      <c r="B17" s="10">
        <v>37591</v>
      </c>
      <c r="C17" s="116">
        <v>1853.9179999999999</v>
      </c>
      <c r="D17" s="116">
        <v>1851.9079999999999</v>
      </c>
      <c r="E17" s="4"/>
      <c r="F17" s="4"/>
      <c r="G17" s="4"/>
      <c r="H17" s="4"/>
      <c r="I17" s="4"/>
      <c r="J17" s="4"/>
      <c r="K17" s="4"/>
      <c r="L17" s="4"/>
      <c r="M17" s="4"/>
      <c r="N17" s="4"/>
      <c r="O17" s="4"/>
      <c r="P17" s="4"/>
      <c r="Q17" s="4"/>
      <c r="R17" s="4"/>
      <c r="S17" s="4"/>
      <c r="T17" s="4"/>
      <c r="U17" s="4"/>
      <c r="V17" s="4"/>
      <c r="W17" s="4"/>
      <c r="X17" s="4"/>
      <c r="Y17" s="4"/>
      <c r="Z17" s="4"/>
    </row>
    <row r="18" spans="2:26">
      <c r="B18" s="10">
        <v>37681</v>
      </c>
      <c r="C18" s="116">
        <v>1848.6030000000001</v>
      </c>
      <c r="D18" s="116">
        <v>1842.855</v>
      </c>
      <c r="E18" s="4"/>
      <c r="F18" s="4"/>
      <c r="G18" s="4"/>
      <c r="H18" s="4"/>
      <c r="I18" s="4"/>
      <c r="J18" s="4"/>
      <c r="K18" s="4"/>
      <c r="L18" s="4"/>
      <c r="M18" s="4"/>
      <c r="N18" s="4"/>
      <c r="O18" s="4"/>
      <c r="P18" s="4"/>
      <c r="Q18" s="4"/>
      <c r="R18" s="4"/>
      <c r="S18" s="4"/>
      <c r="T18" s="4"/>
      <c r="U18" s="4"/>
      <c r="V18" s="4"/>
      <c r="W18" s="4"/>
      <c r="X18" s="4"/>
      <c r="Y18" s="4"/>
      <c r="Z18" s="4"/>
    </row>
    <row r="19" spans="2:26">
      <c r="B19" s="10">
        <v>37773</v>
      </c>
      <c r="C19" s="116">
        <v>1873.2429999999999</v>
      </c>
      <c r="D19" s="116">
        <v>1862.548</v>
      </c>
      <c r="E19" s="4"/>
      <c r="F19" s="4"/>
      <c r="G19" s="4"/>
      <c r="H19" s="4"/>
      <c r="I19" s="4"/>
      <c r="J19" s="4"/>
      <c r="K19" s="4"/>
      <c r="L19" s="4"/>
      <c r="M19" s="4"/>
      <c r="N19" s="4"/>
      <c r="O19" s="4"/>
      <c r="P19" s="4"/>
      <c r="Q19" s="4"/>
      <c r="R19" s="4"/>
      <c r="S19" s="4"/>
      <c r="T19" s="4"/>
      <c r="U19" s="4"/>
      <c r="V19" s="4"/>
      <c r="W19" s="4"/>
      <c r="X19" s="4"/>
      <c r="Y19" s="4"/>
      <c r="Z19" s="4"/>
    </row>
    <row r="20" spans="2:26">
      <c r="B20" s="10">
        <v>37865</v>
      </c>
      <c r="C20" s="116">
        <v>1920.018</v>
      </c>
      <c r="D20" s="116">
        <v>1905.1510000000001</v>
      </c>
      <c r="E20" s="4"/>
      <c r="F20" s="4"/>
      <c r="G20" s="4"/>
      <c r="H20" s="4"/>
      <c r="I20" s="4"/>
      <c r="J20" s="4"/>
      <c r="K20" s="4"/>
      <c r="L20" s="4"/>
      <c r="M20" s="4"/>
      <c r="N20" s="4"/>
      <c r="O20" s="4"/>
      <c r="P20" s="4"/>
      <c r="Q20" s="4"/>
      <c r="R20" s="4"/>
      <c r="S20" s="4"/>
      <c r="T20" s="4"/>
      <c r="U20" s="4"/>
      <c r="V20" s="4"/>
      <c r="W20" s="4"/>
      <c r="X20" s="4"/>
      <c r="Y20" s="4"/>
      <c r="Z20" s="4"/>
    </row>
    <row r="21" spans="2:26">
      <c r="B21" s="10">
        <v>37956</v>
      </c>
      <c r="C21" s="116">
        <v>1940.7370000000001</v>
      </c>
      <c r="D21" s="116">
        <v>1923.4659999999999</v>
      </c>
      <c r="E21" s="4"/>
      <c r="F21" s="4"/>
      <c r="G21" s="4"/>
      <c r="H21" s="4"/>
      <c r="I21" s="4"/>
      <c r="J21" s="4"/>
      <c r="K21" s="4"/>
      <c r="L21" s="4"/>
      <c r="M21" s="4"/>
      <c r="N21" s="4"/>
      <c r="O21" s="4"/>
      <c r="P21" s="4"/>
      <c r="Q21" s="4"/>
      <c r="R21" s="4"/>
      <c r="S21" s="4"/>
      <c r="T21" s="4"/>
      <c r="U21" s="4"/>
      <c r="V21" s="4"/>
      <c r="W21" s="4"/>
      <c r="X21" s="4"/>
      <c r="Y21" s="4"/>
      <c r="Z21" s="4"/>
    </row>
    <row r="22" spans="2:26">
      <c r="B22" s="10">
        <v>38047</v>
      </c>
      <c r="C22" s="116">
        <v>1947.57</v>
      </c>
      <c r="D22" s="116">
        <v>1929.3889999999999</v>
      </c>
      <c r="E22" s="4"/>
      <c r="F22" s="4"/>
      <c r="G22" s="4"/>
      <c r="H22" s="4"/>
      <c r="I22" s="4"/>
      <c r="J22" s="4"/>
      <c r="K22" s="4"/>
      <c r="L22" s="4"/>
      <c r="M22" s="4"/>
      <c r="N22" s="4"/>
      <c r="O22" s="4"/>
      <c r="P22" s="4"/>
      <c r="Q22" s="4"/>
      <c r="R22" s="4"/>
      <c r="S22" s="4"/>
      <c r="T22" s="4"/>
      <c r="U22" s="4"/>
      <c r="V22" s="4"/>
      <c r="W22" s="4"/>
      <c r="X22" s="4"/>
      <c r="Y22" s="4"/>
      <c r="Z22" s="4"/>
    </row>
    <row r="23" spans="2:26">
      <c r="B23" s="10">
        <v>38139</v>
      </c>
      <c r="C23" s="116">
        <v>1954.152</v>
      </c>
      <c r="D23" s="116">
        <v>1936.519</v>
      </c>
      <c r="E23" s="4"/>
      <c r="F23" s="4"/>
      <c r="G23" s="4"/>
      <c r="H23" s="4"/>
      <c r="I23" s="4"/>
      <c r="J23" s="4"/>
      <c r="K23" s="4"/>
      <c r="L23" s="4"/>
      <c r="M23" s="4"/>
      <c r="N23" s="4"/>
      <c r="O23" s="4"/>
      <c r="P23" s="4"/>
      <c r="Q23" s="4"/>
      <c r="R23" s="4"/>
      <c r="S23" s="4"/>
      <c r="T23" s="4"/>
      <c r="U23" s="4"/>
      <c r="V23" s="4"/>
      <c r="W23" s="4"/>
      <c r="X23" s="4"/>
      <c r="Y23" s="4"/>
      <c r="Z23" s="4"/>
    </row>
    <row r="24" spans="2:26">
      <c r="B24" s="10">
        <v>38231</v>
      </c>
      <c r="C24" s="116">
        <v>1959.405</v>
      </c>
      <c r="D24" s="116">
        <v>1941.819</v>
      </c>
      <c r="E24" s="4"/>
      <c r="F24" s="4"/>
      <c r="G24" s="4"/>
      <c r="H24" s="4"/>
      <c r="I24" s="4"/>
      <c r="J24" s="4"/>
      <c r="K24" s="4"/>
      <c r="L24" s="4"/>
      <c r="M24" s="4"/>
      <c r="N24" s="4"/>
      <c r="O24" s="4"/>
      <c r="P24" s="4"/>
      <c r="Q24" s="4"/>
      <c r="R24" s="4"/>
      <c r="S24" s="4"/>
      <c r="T24" s="4"/>
      <c r="U24" s="4"/>
      <c r="V24" s="4"/>
      <c r="W24" s="4"/>
      <c r="X24" s="4"/>
      <c r="Y24" s="4"/>
      <c r="Z24" s="4"/>
    </row>
    <row r="25" spans="2:26">
      <c r="B25" s="10">
        <v>38322</v>
      </c>
      <c r="C25" s="116">
        <v>1991.9659999999999</v>
      </c>
      <c r="D25" s="116">
        <v>1973.95</v>
      </c>
      <c r="E25" s="4"/>
      <c r="F25" s="4"/>
      <c r="G25" s="4"/>
      <c r="H25" s="4"/>
      <c r="I25" s="4"/>
      <c r="J25" s="4"/>
      <c r="K25" s="4"/>
      <c r="L25" s="4"/>
      <c r="M25" s="4"/>
      <c r="N25" s="4"/>
      <c r="O25" s="4"/>
      <c r="P25" s="4"/>
      <c r="Q25" s="4"/>
      <c r="R25" s="4"/>
      <c r="S25" s="4"/>
      <c r="T25" s="4"/>
      <c r="U25" s="4"/>
      <c r="V25" s="4"/>
      <c r="W25" s="4"/>
      <c r="X25" s="4"/>
      <c r="Y25" s="4"/>
      <c r="Z25" s="4"/>
    </row>
    <row r="26" spans="2:26">
      <c r="B26" s="10">
        <v>38412</v>
      </c>
      <c r="C26" s="116">
        <v>2025.9680000000001</v>
      </c>
      <c r="D26" s="116">
        <v>2007.2809999999999</v>
      </c>
      <c r="E26" s="4"/>
      <c r="F26" s="4"/>
      <c r="G26" s="4"/>
      <c r="H26" s="4"/>
      <c r="I26" s="4"/>
      <c r="J26" s="4"/>
      <c r="K26" s="4"/>
      <c r="L26" s="4"/>
      <c r="M26" s="4"/>
      <c r="N26" s="4"/>
      <c r="O26" s="4"/>
      <c r="P26" s="4"/>
      <c r="Q26" s="4"/>
      <c r="R26" s="4"/>
      <c r="S26" s="4"/>
      <c r="T26" s="4"/>
      <c r="U26" s="4"/>
      <c r="V26" s="4"/>
      <c r="W26" s="4"/>
      <c r="X26" s="4"/>
      <c r="Y26" s="4"/>
      <c r="Z26" s="4"/>
    </row>
    <row r="27" spans="2:26">
      <c r="B27" s="10">
        <v>38504</v>
      </c>
      <c r="C27" s="116">
        <v>2071.0859999999998</v>
      </c>
      <c r="D27" s="116">
        <v>2051.232</v>
      </c>
      <c r="E27" s="4"/>
      <c r="F27" s="4"/>
      <c r="G27" s="4"/>
      <c r="H27" s="4"/>
      <c r="I27" s="4"/>
      <c r="J27" s="4"/>
      <c r="K27" s="4"/>
      <c r="L27" s="4"/>
      <c r="M27" s="4"/>
      <c r="N27" s="4"/>
      <c r="O27" s="4"/>
      <c r="P27" s="4"/>
      <c r="Q27" s="4"/>
      <c r="R27" s="4"/>
      <c r="S27" s="4"/>
      <c r="T27" s="4"/>
      <c r="U27" s="4"/>
      <c r="V27" s="4"/>
      <c r="W27" s="4"/>
      <c r="X27" s="4"/>
      <c r="Y27" s="4"/>
      <c r="Z27" s="4"/>
    </row>
    <row r="28" spans="2:26">
      <c r="B28" s="10">
        <v>38596</v>
      </c>
      <c r="C28" s="116">
        <v>2071.0650000000001</v>
      </c>
      <c r="D28" s="116">
        <v>2051.982</v>
      </c>
      <c r="E28" s="4"/>
      <c r="F28" s="4"/>
      <c r="G28" s="4"/>
      <c r="H28" s="4"/>
      <c r="I28" s="4"/>
      <c r="J28" s="4"/>
      <c r="K28" s="4"/>
      <c r="L28" s="4"/>
      <c r="M28" s="4"/>
      <c r="N28" s="4"/>
      <c r="O28" s="4"/>
      <c r="P28" s="4"/>
      <c r="Q28" s="4"/>
      <c r="R28" s="4"/>
      <c r="S28" s="4"/>
      <c r="T28" s="4"/>
      <c r="U28" s="4"/>
      <c r="V28" s="4"/>
      <c r="W28" s="4"/>
      <c r="X28" s="4"/>
      <c r="Y28" s="4"/>
      <c r="Z28" s="4"/>
    </row>
    <row r="29" spans="2:26">
      <c r="B29" s="10">
        <v>38687</v>
      </c>
      <c r="C29" s="116">
        <v>2087.6370000000002</v>
      </c>
      <c r="D29" s="116">
        <v>2070.7840000000001</v>
      </c>
      <c r="E29" s="4"/>
      <c r="F29" s="4"/>
      <c r="G29" s="4"/>
      <c r="H29" s="4"/>
      <c r="I29" s="4"/>
      <c r="J29" s="4"/>
      <c r="K29" s="4"/>
      <c r="L29" s="4"/>
      <c r="M29" s="4"/>
      <c r="N29" s="4"/>
      <c r="O29" s="4"/>
      <c r="P29" s="4"/>
      <c r="Q29" s="4"/>
      <c r="R29" s="4"/>
      <c r="S29" s="4"/>
      <c r="T29" s="4"/>
      <c r="U29" s="4"/>
      <c r="V29" s="4"/>
      <c r="W29" s="4"/>
      <c r="X29" s="4"/>
      <c r="Y29" s="4"/>
      <c r="Z29" s="4"/>
    </row>
    <row r="30" spans="2:26">
      <c r="B30" s="10">
        <v>38777</v>
      </c>
      <c r="C30" s="116">
        <v>2099.556</v>
      </c>
      <c r="D30" s="116">
        <v>2086.1219999999998</v>
      </c>
      <c r="E30" s="4"/>
      <c r="F30" s="4"/>
      <c r="G30" s="4"/>
      <c r="H30" s="4"/>
      <c r="I30" s="4"/>
      <c r="J30" s="4"/>
      <c r="K30" s="4"/>
      <c r="L30" s="4"/>
      <c r="M30" s="4"/>
      <c r="N30" s="4"/>
      <c r="O30" s="4"/>
      <c r="P30" s="4"/>
      <c r="Q30" s="4"/>
      <c r="R30" s="4"/>
      <c r="S30" s="4"/>
      <c r="T30" s="4"/>
      <c r="U30" s="4"/>
      <c r="V30" s="4"/>
      <c r="W30" s="4"/>
      <c r="X30" s="4"/>
      <c r="Y30" s="4"/>
      <c r="Z30" s="4"/>
    </row>
    <row r="31" spans="2:26">
      <c r="B31" s="10">
        <v>38869</v>
      </c>
      <c r="C31" s="116">
        <v>2099.1320000000001</v>
      </c>
      <c r="D31" s="116">
        <v>2090.2809999999999</v>
      </c>
      <c r="E31" s="4"/>
      <c r="F31" s="4"/>
      <c r="G31" s="4"/>
      <c r="H31" s="4"/>
      <c r="I31" s="4"/>
      <c r="J31" s="4"/>
      <c r="K31" s="4"/>
      <c r="L31" s="4"/>
      <c r="M31" s="4"/>
      <c r="N31" s="4"/>
      <c r="O31" s="4"/>
      <c r="P31" s="4"/>
      <c r="Q31" s="4"/>
      <c r="R31" s="4"/>
      <c r="S31" s="4"/>
      <c r="T31" s="4"/>
      <c r="U31" s="4"/>
      <c r="V31" s="4"/>
      <c r="W31" s="4"/>
      <c r="X31" s="4"/>
      <c r="Y31" s="4"/>
      <c r="Z31" s="4"/>
    </row>
    <row r="32" spans="2:26">
      <c r="B32" s="10">
        <v>38961</v>
      </c>
      <c r="C32" s="116">
        <v>2115.752</v>
      </c>
      <c r="D32" s="116">
        <v>2110.0239999999999</v>
      </c>
      <c r="E32" s="4"/>
      <c r="F32" s="4"/>
      <c r="G32" s="4"/>
      <c r="H32" s="4"/>
      <c r="I32" s="4"/>
      <c r="J32" s="4"/>
      <c r="K32" s="4"/>
      <c r="L32" s="4"/>
      <c r="M32" s="4"/>
      <c r="N32" s="4"/>
      <c r="O32" s="4"/>
      <c r="P32" s="4"/>
      <c r="Q32" s="4"/>
      <c r="R32" s="4"/>
      <c r="S32" s="4"/>
      <c r="T32" s="4"/>
      <c r="U32" s="4"/>
      <c r="V32" s="4"/>
      <c r="W32" s="4"/>
      <c r="X32" s="4"/>
      <c r="Y32" s="4"/>
      <c r="Z32" s="4"/>
    </row>
    <row r="33" spans="2:26">
      <c r="B33" s="10">
        <v>39052</v>
      </c>
      <c r="C33" s="116">
        <v>2120.0300000000002</v>
      </c>
      <c r="D33" s="116">
        <v>2115.27</v>
      </c>
      <c r="E33" s="4"/>
      <c r="F33" s="4"/>
      <c r="G33" s="4"/>
      <c r="H33" s="4"/>
      <c r="I33" s="4"/>
      <c r="J33" s="4"/>
      <c r="K33" s="4"/>
      <c r="L33" s="4"/>
      <c r="M33" s="4"/>
      <c r="N33" s="4"/>
      <c r="O33" s="4"/>
      <c r="P33" s="4"/>
      <c r="Q33" s="4"/>
      <c r="R33" s="4"/>
      <c r="S33" s="4"/>
      <c r="T33" s="4"/>
      <c r="U33" s="4"/>
      <c r="V33" s="4"/>
      <c r="W33" s="4"/>
      <c r="X33" s="4"/>
      <c r="Y33" s="4"/>
      <c r="Z33" s="4"/>
    </row>
    <row r="34" spans="2:26">
      <c r="B34" s="10">
        <v>39142</v>
      </c>
      <c r="C34" s="116">
        <v>2127.2809999999999</v>
      </c>
      <c r="D34" s="116">
        <v>2121.8229999999999</v>
      </c>
      <c r="E34" s="4"/>
      <c r="F34" s="4"/>
      <c r="G34" s="4"/>
      <c r="H34" s="4"/>
      <c r="I34" s="4"/>
      <c r="J34" s="4"/>
      <c r="K34" s="4"/>
      <c r="L34" s="4"/>
      <c r="M34" s="4"/>
      <c r="N34" s="4"/>
      <c r="O34" s="4"/>
      <c r="P34" s="4"/>
      <c r="Q34" s="4"/>
      <c r="R34" s="4"/>
      <c r="S34" s="4"/>
      <c r="T34" s="4"/>
      <c r="U34" s="4"/>
      <c r="V34" s="4"/>
      <c r="W34" s="4"/>
      <c r="X34" s="4"/>
      <c r="Y34" s="4"/>
      <c r="Z34" s="4"/>
    </row>
    <row r="35" spans="2:26">
      <c r="B35" s="10">
        <v>39234</v>
      </c>
      <c r="C35" s="116">
        <v>2176.1889999999999</v>
      </c>
      <c r="D35" s="116">
        <v>2167.8980000000001</v>
      </c>
      <c r="E35" s="4"/>
      <c r="F35" s="4"/>
      <c r="G35" s="4"/>
      <c r="H35" s="4"/>
      <c r="I35" s="4"/>
      <c r="J35" s="4"/>
      <c r="K35" s="4"/>
      <c r="L35" s="4"/>
      <c r="M35" s="4"/>
      <c r="N35" s="4"/>
      <c r="O35" s="4"/>
      <c r="P35" s="4"/>
      <c r="Q35" s="4"/>
      <c r="R35" s="4"/>
      <c r="S35" s="4"/>
      <c r="T35" s="4"/>
      <c r="U35" s="4"/>
      <c r="V35" s="4"/>
      <c r="W35" s="4"/>
      <c r="X35" s="4"/>
      <c r="Y35" s="4"/>
      <c r="Z35" s="4"/>
    </row>
    <row r="36" spans="2:26">
      <c r="B36" s="10">
        <v>39326</v>
      </c>
      <c r="C36" s="116">
        <v>2194.136</v>
      </c>
      <c r="D36" s="116">
        <v>2185.3870000000002</v>
      </c>
      <c r="E36" s="4"/>
      <c r="F36" s="4"/>
      <c r="G36" s="4"/>
      <c r="H36" s="4"/>
      <c r="I36" s="4"/>
      <c r="J36" s="4"/>
      <c r="K36" s="4"/>
      <c r="L36" s="4"/>
      <c r="M36" s="4"/>
      <c r="N36" s="4"/>
      <c r="O36" s="4"/>
      <c r="P36" s="4"/>
      <c r="Q36" s="4"/>
      <c r="R36" s="4"/>
      <c r="S36" s="4"/>
      <c r="T36" s="4"/>
      <c r="U36" s="4"/>
      <c r="V36" s="4"/>
      <c r="W36" s="4"/>
      <c r="X36" s="4"/>
      <c r="Y36" s="4"/>
      <c r="Z36" s="4"/>
    </row>
    <row r="37" spans="2:26">
      <c r="B37" s="10">
        <v>39417</v>
      </c>
      <c r="C37" s="116">
        <v>2191.038</v>
      </c>
      <c r="D37" s="116">
        <v>2184.1979999999999</v>
      </c>
      <c r="E37" s="4"/>
      <c r="F37" s="4"/>
      <c r="G37" s="4"/>
      <c r="H37" s="4"/>
      <c r="I37" s="4"/>
      <c r="J37" s="4"/>
      <c r="K37" s="4"/>
      <c r="L37" s="4"/>
      <c r="M37" s="4"/>
      <c r="N37" s="4"/>
      <c r="O37" s="4"/>
      <c r="P37" s="4"/>
      <c r="Q37" s="4"/>
      <c r="R37" s="4"/>
      <c r="S37" s="4"/>
      <c r="T37" s="4"/>
      <c r="U37" s="4"/>
      <c r="V37" s="4"/>
      <c r="W37" s="4"/>
      <c r="X37" s="4"/>
      <c r="Y37" s="4"/>
      <c r="Z37" s="4"/>
    </row>
    <row r="38" spans="2:26">
      <c r="B38" s="10">
        <v>39508</v>
      </c>
      <c r="C38" s="116">
        <v>2217.9879999999998</v>
      </c>
      <c r="D38" s="116">
        <v>2214.4589999999998</v>
      </c>
      <c r="E38" s="4"/>
      <c r="F38" s="4"/>
      <c r="G38" s="4"/>
      <c r="H38" s="4"/>
      <c r="I38" s="4"/>
      <c r="J38" s="4"/>
      <c r="K38" s="4"/>
      <c r="L38" s="4"/>
      <c r="M38" s="4"/>
      <c r="N38" s="4"/>
      <c r="O38" s="4"/>
      <c r="P38" s="4"/>
      <c r="Q38" s="4"/>
      <c r="R38" s="4"/>
      <c r="S38" s="4"/>
      <c r="T38" s="4"/>
      <c r="U38" s="4"/>
      <c r="V38" s="4"/>
      <c r="W38" s="4"/>
      <c r="X38" s="4"/>
      <c r="Y38" s="4"/>
      <c r="Z38" s="4"/>
    </row>
    <row r="39" spans="2:26">
      <c r="B39" s="10">
        <v>39600</v>
      </c>
      <c r="C39" s="116">
        <v>2233.1309999999999</v>
      </c>
      <c r="D39" s="116">
        <v>2234.7750000000001</v>
      </c>
      <c r="E39" s="4"/>
      <c r="F39" s="4"/>
      <c r="G39" s="4"/>
      <c r="H39" s="4"/>
      <c r="I39" s="4"/>
      <c r="J39" s="4"/>
      <c r="K39" s="4"/>
      <c r="L39" s="4"/>
      <c r="M39" s="4"/>
      <c r="N39" s="4"/>
      <c r="O39" s="4"/>
      <c r="P39" s="4"/>
      <c r="Q39" s="4"/>
      <c r="R39" s="4"/>
      <c r="S39" s="4"/>
      <c r="T39" s="4"/>
      <c r="U39" s="4"/>
      <c r="V39" s="4"/>
      <c r="W39" s="4"/>
      <c r="X39" s="4"/>
      <c r="Y39" s="4"/>
      <c r="Z39" s="4"/>
    </row>
    <row r="40" spans="2:26">
      <c r="B40" s="10">
        <v>39692</v>
      </c>
      <c r="C40" s="116">
        <v>2244.7069999999999</v>
      </c>
      <c r="D40" s="116">
        <v>2250.569</v>
      </c>
      <c r="E40" s="4"/>
      <c r="F40" s="4"/>
      <c r="G40" s="4"/>
      <c r="H40" s="4"/>
      <c r="I40" s="4"/>
      <c r="J40" s="4"/>
      <c r="K40" s="4"/>
      <c r="L40" s="4"/>
      <c r="M40" s="4"/>
      <c r="N40" s="4"/>
      <c r="O40" s="4"/>
      <c r="P40" s="4"/>
      <c r="Q40" s="4"/>
      <c r="R40" s="4"/>
      <c r="S40" s="4"/>
      <c r="T40" s="4"/>
      <c r="U40" s="4"/>
      <c r="V40" s="4"/>
      <c r="W40" s="4"/>
      <c r="X40" s="4"/>
      <c r="Y40" s="4"/>
      <c r="Z40" s="4"/>
    </row>
    <row r="41" spans="2:26">
      <c r="B41" s="10">
        <v>39783</v>
      </c>
      <c r="C41" s="116">
        <v>2287.3049999999998</v>
      </c>
      <c r="D41" s="116">
        <v>2294.3229999999999</v>
      </c>
      <c r="E41" s="4"/>
      <c r="F41" s="4"/>
      <c r="G41" s="4"/>
      <c r="H41" s="4"/>
      <c r="I41" s="4"/>
      <c r="J41" s="4"/>
      <c r="K41" s="4"/>
      <c r="L41" s="4"/>
      <c r="M41" s="4"/>
      <c r="N41" s="4"/>
      <c r="O41" s="4"/>
      <c r="P41" s="4"/>
      <c r="Q41" s="4"/>
      <c r="R41" s="4"/>
      <c r="S41" s="4"/>
      <c r="T41" s="4"/>
      <c r="U41" s="4"/>
      <c r="V41" s="4"/>
      <c r="W41" s="4"/>
      <c r="X41" s="4"/>
      <c r="Y41" s="4"/>
      <c r="Z41" s="4"/>
    </row>
    <row r="42" spans="2:26">
      <c r="B42" s="10">
        <v>39873</v>
      </c>
      <c r="C42" s="116">
        <v>2276.2370000000001</v>
      </c>
      <c r="D42" s="116">
        <v>2282.3020000000001</v>
      </c>
      <c r="E42" s="4"/>
      <c r="F42" s="4"/>
      <c r="G42" s="4"/>
      <c r="H42" s="4"/>
      <c r="I42" s="4"/>
      <c r="J42" s="4"/>
      <c r="K42" s="4"/>
      <c r="L42" s="4"/>
      <c r="M42" s="4"/>
      <c r="N42" s="4"/>
      <c r="O42" s="4"/>
      <c r="P42" s="4"/>
      <c r="Q42" s="4"/>
      <c r="R42" s="4"/>
      <c r="S42" s="4"/>
      <c r="T42" s="4"/>
      <c r="U42" s="4"/>
      <c r="V42" s="4"/>
      <c r="W42" s="4"/>
      <c r="X42" s="4"/>
      <c r="Y42" s="4"/>
      <c r="Z42" s="4"/>
    </row>
    <row r="43" spans="2:26">
      <c r="B43" s="10">
        <v>39965</v>
      </c>
      <c r="C43" s="116">
        <v>2226.6170000000002</v>
      </c>
      <c r="D43" s="116">
        <v>2228.4780000000001</v>
      </c>
      <c r="E43" s="4"/>
      <c r="F43" s="4"/>
      <c r="G43" s="4"/>
      <c r="H43" s="4"/>
      <c r="I43" s="4"/>
      <c r="J43" s="4"/>
      <c r="K43" s="4"/>
      <c r="L43" s="4"/>
      <c r="M43" s="4"/>
      <c r="N43" s="4"/>
      <c r="O43" s="4"/>
      <c r="P43" s="4"/>
      <c r="Q43" s="4"/>
      <c r="R43" s="4"/>
      <c r="S43" s="4"/>
      <c r="T43" s="4"/>
      <c r="U43" s="4"/>
      <c r="V43" s="4"/>
      <c r="W43" s="4"/>
      <c r="X43" s="4"/>
      <c r="Y43" s="4"/>
      <c r="Z43" s="4"/>
    </row>
    <row r="44" spans="2:26">
      <c r="B44" s="10">
        <v>40057</v>
      </c>
      <c r="C44" s="116">
        <v>2241.5830000000001</v>
      </c>
      <c r="D44" s="116">
        <v>2241.3510000000001</v>
      </c>
      <c r="E44" s="4"/>
      <c r="F44" s="4"/>
      <c r="G44" s="4"/>
      <c r="H44" s="4"/>
      <c r="I44" s="4"/>
      <c r="J44" s="4"/>
      <c r="K44" s="4"/>
      <c r="L44" s="4"/>
      <c r="M44" s="4"/>
      <c r="N44" s="4"/>
      <c r="O44" s="4"/>
      <c r="P44" s="4"/>
      <c r="Q44" s="4"/>
      <c r="R44" s="4"/>
      <c r="S44" s="4"/>
      <c r="T44" s="4"/>
      <c r="U44" s="4"/>
      <c r="V44" s="4"/>
      <c r="W44" s="4"/>
      <c r="X44" s="4"/>
      <c r="Y44" s="4"/>
      <c r="Z44" s="4"/>
    </row>
    <row r="45" spans="2:26">
      <c r="B45" s="10">
        <v>40148</v>
      </c>
      <c r="C45" s="116">
        <v>2226.0500000000002</v>
      </c>
      <c r="D45" s="116">
        <v>2224.8939999999998</v>
      </c>
      <c r="E45" s="4"/>
      <c r="F45" s="4"/>
      <c r="G45" s="4"/>
      <c r="H45" s="4"/>
      <c r="I45" s="4"/>
      <c r="J45" s="4"/>
      <c r="K45" s="4"/>
      <c r="L45" s="4"/>
      <c r="M45" s="4"/>
      <c r="N45" s="4"/>
      <c r="O45" s="4"/>
      <c r="P45" s="4"/>
      <c r="Q45" s="4"/>
      <c r="R45" s="4"/>
      <c r="S45" s="4"/>
      <c r="T45" s="4"/>
      <c r="U45" s="4"/>
      <c r="V45" s="4"/>
      <c r="W45" s="4"/>
      <c r="X45" s="4"/>
      <c r="Y45" s="4"/>
      <c r="Z45" s="4"/>
    </row>
    <row r="46" spans="2:26">
      <c r="B46" s="10">
        <v>40238</v>
      </c>
      <c r="C46" s="116">
        <v>2206.7809999999999</v>
      </c>
      <c r="D46" s="116">
        <v>2205.8589999999999</v>
      </c>
      <c r="E46" s="4"/>
      <c r="F46" s="4"/>
      <c r="G46" s="4"/>
      <c r="H46" s="4"/>
      <c r="I46" s="4"/>
      <c r="J46" s="4"/>
      <c r="K46" s="4"/>
      <c r="L46" s="4"/>
      <c r="M46" s="4"/>
      <c r="N46" s="4"/>
      <c r="O46" s="4"/>
      <c r="P46" s="4"/>
      <c r="Q46" s="4"/>
      <c r="R46" s="4"/>
      <c r="S46" s="4"/>
      <c r="T46" s="4"/>
      <c r="U46" s="4"/>
      <c r="V46" s="4"/>
      <c r="W46" s="4"/>
      <c r="X46" s="4"/>
      <c r="Y46" s="4"/>
      <c r="Z46" s="4"/>
    </row>
    <row r="47" spans="2:26">
      <c r="B47" s="10">
        <v>40330</v>
      </c>
      <c r="C47" s="116">
        <v>2224.5990000000002</v>
      </c>
      <c r="D47" s="116">
        <v>2225.0590000000002</v>
      </c>
      <c r="E47" s="4"/>
      <c r="F47" s="4"/>
      <c r="G47" s="4"/>
      <c r="H47" s="4"/>
      <c r="I47" s="4"/>
      <c r="J47" s="4"/>
      <c r="K47" s="4"/>
      <c r="L47" s="4"/>
      <c r="M47" s="4"/>
      <c r="N47" s="4"/>
      <c r="O47" s="4"/>
      <c r="P47" s="4"/>
      <c r="Q47" s="4"/>
      <c r="R47" s="4"/>
      <c r="S47" s="4"/>
      <c r="T47" s="4"/>
      <c r="U47" s="4"/>
      <c r="V47" s="4"/>
      <c r="W47" s="4"/>
      <c r="X47" s="4"/>
      <c r="Y47" s="4"/>
      <c r="Z47" s="4"/>
    </row>
    <row r="48" spans="2:26">
      <c r="B48" s="10">
        <v>40422</v>
      </c>
      <c r="C48" s="116">
        <v>2247.5729999999999</v>
      </c>
      <c r="D48" s="116">
        <v>2249.8679999999999</v>
      </c>
      <c r="E48" s="4"/>
      <c r="F48" s="4"/>
      <c r="G48" s="4"/>
      <c r="H48" s="4"/>
      <c r="I48" s="4"/>
      <c r="J48" s="4"/>
      <c r="K48" s="4"/>
      <c r="L48" s="4"/>
      <c r="M48" s="4"/>
      <c r="N48" s="4"/>
      <c r="O48" s="4"/>
      <c r="P48" s="4"/>
      <c r="Q48" s="4"/>
      <c r="R48" s="4"/>
      <c r="S48" s="4"/>
      <c r="T48" s="4"/>
      <c r="U48" s="4"/>
      <c r="V48" s="4"/>
      <c r="W48" s="4"/>
      <c r="X48" s="4"/>
      <c r="Y48" s="4"/>
      <c r="Z48" s="4"/>
    </row>
    <row r="49" spans="2:26">
      <c r="B49" s="10">
        <v>40513</v>
      </c>
      <c r="C49" s="116">
        <v>2241.6039999999998</v>
      </c>
      <c r="D49" s="116">
        <v>2244.3510000000001</v>
      </c>
      <c r="E49" s="4"/>
      <c r="F49" s="4"/>
      <c r="G49" s="4"/>
      <c r="H49" s="4"/>
      <c r="I49" s="4"/>
      <c r="J49" s="4"/>
      <c r="K49" s="4"/>
      <c r="L49" s="4"/>
      <c r="M49" s="4"/>
      <c r="N49" s="4"/>
      <c r="O49" s="4"/>
      <c r="P49" s="4"/>
      <c r="Q49" s="4"/>
      <c r="R49" s="4"/>
      <c r="S49" s="4"/>
      <c r="T49" s="4"/>
      <c r="U49" s="4"/>
      <c r="V49" s="4"/>
      <c r="W49" s="4"/>
      <c r="X49" s="4"/>
      <c r="Y49" s="4"/>
      <c r="Z49" s="4"/>
    </row>
    <row r="50" spans="2:26">
      <c r="B50" s="10">
        <v>40603</v>
      </c>
      <c r="C50" s="116">
        <v>2274.6790000000001</v>
      </c>
      <c r="D50" s="116">
        <v>2277.6480000000001</v>
      </c>
      <c r="E50" s="4"/>
      <c r="F50" s="4"/>
      <c r="G50" s="4"/>
      <c r="H50" s="4"/>
      <c r="I50" s="4"/>
      <c r="J50" s="4"/>
      <c r="K50" s="4"/>
      <c r="L50" s="4"/>
      <c r="M50" s="4"/>
      <c r="N50" s="4"/>
      <c r="O50" s="4"/>
      <c r="P50" s="4"/>
      <c r="Q50" s="4"/>
      <c r="R50" s="4"/>
      <c r="S50" s="4"/>
      <c r="T50" s="4"/>
      <c r="U50" s="4"/>
      <c r="V50" s="4"/>
      <c r="W50" s="4"/>
      <c r="X50" s="4"/>
      <c r="Y50" s="4"/>
      <c r="Z50" s="4"/>
    </row>
    <row r="51" spans="2:26">
      <c r="B51" s="10">
        <v>40695</v>
      </c>
      <c r="C51" s="116">
        <v>2278.9290000000001</v>
      </c>
      <c r="D51" s="116">
        <v>2281.4380000000001</v>
      </c>
      <c r="E51" s="4"/>
      <c r="F51" s="4"/>
      <c r="G51" s="4"/>
      <c r="H51" s="4"/>
      <c r="I51" s="4"/>
      <c r="J51" s="4"/>
      <c r="K51" s="4"/>
      <c r="L51" s="4"/>
      <c r="M51" s="4"/>
      <c r="N51" s="4"/>
      <c r="O51" s="4"/>
      <c r="P51" s="4"/>
      <c r="Q51" s="4"/>
      <c r="R51" s="4"/>
      <c r="S51" s="4"/>
      <c r="T51" s="4"/>
      <c r="U51" s="4"/>
      <c r="V51" s="4"/>
      <c r="W51" s="4"/>
      <c r="X51" s="4"/>
      <c r="Y51" s="4"/>
      <c r="Z51" s="4"/>
    </row>
    <row r="52" spans="2:26">
      <c r="B52" s="10">
        <v>40787</v>
      </c>
      <c r="C52" s="116">
        <v>2258.66</v>
      </c>
      <c r="D52" s="116">
        <v>2261.395</v>
      </c>
      <c r="E52" s="4"/>
      <c r="F52" s="4"/>
      <c r="G52" s="4"/>
      <c r="H52" s="4"/>
      <c r="I52" s="4"/>
      <c r="J52" s="4"/>
      <c r="K52" s="4"/>
      <c r="L52" s="4"/>
      <c r="M52" s="4"/>
      <c r="N52" s="4"/>
      <c r="O52" s="4"/>
      <c r="P52" s="4"/>
      <c r="Q52" s="4"/>
      <c r="R52" s="4"/>
      <c r="S52" s="4"/>
      <c r="T52" s="4"/>
      <c r="U52" s="4"/>
      <c r="V52" s="4"/>
      <c r="W52" s="4"/>
      <c r="X52" s="4"/>
      <c r="Y52" s="4"/>
      <c r="Z52" s="4"/>
    </row>
    <row r="53" spans="2:26">
      <c r="B53" s="10">
        <v>40878</v>
      </c>
      <c r="C53" s="116">
        <v>2275.8609999999999</v>
      </c>
      <c r="D53" s="116">
        <v>2278.3629999999998</v>
      </c>
      <c r="E53" s="4"/>
      <c r="F53" s="4"/>
      <c r="G53" s="4"/>
      <c r="H53" s="4"/>
      <c r="I53" s="4"/>
      <c r="J53" s="4"/>
      <c r="K53" s="4"/>
      <c r="L53" s="4"/>
      <c r="M53" s="4"/>
      <c r="N53" s="4"/>
      <c r="O53" s="4"/>
      <c r="P53" s="4"/>
      <c r="Q53" s="4"/>
      <c r="R53" s="4"/>
      <c r="S53" s="4"/>
      <c r="T53" s="4"/>
      <c r="U53" s="4"/>
      <c r="V53" s="4"/>
      <c r="W53" s="4"/>
      <c r="X53" s="4"/>
      <c r="Y53" s="4"/>
      <c r="Z53" s="4"/>
    </row>
    <row r="54" spans="2:26">
      <c r="B54" s="10">
        <v>40969</v>
      </c>
      <c r="C54" s="116">
        <v>2255.7860000000001</v>
      </c>
      <c r="D54" s="116">
        <v>2258.2840000000001</v>
      </c>
      <c r="E54" s="4"/>
      <c r="F54" s="4"/>
      <c r="G54" s="4"/>
      <c r="H54" s="4"/>
      <c r="I54" s="4"/>
      <c r="J54" s="4"/>
      <c r="K54" s="4"/>
      <c r="L54" s="4"/>
      <c r="M54" s="4"/>
      <c r="N54" s="4"/>
      <c r="O54" s="4"/>
      <c r="P54" s="4"/>
      <c r="Q54" s="4"/>
      <c r="R54" s="4"/>
      <c r="S54" s="4"/>
      <c r="T54" s="4"/>
      <c r="U54" s="4"/>
      <c r="V54" s="4"/>
      <c r="W54" s="4"/>
      <c r="X54" s="4"/>
      <c r="Y54" s="4"/>
      <c r="Z54" s="4"/>
    </row>
    <row r="55" spans="2:26">
      <c r="B55" s="10">
        <v>41061</v>
      </c>
      <c r="C55" s="116">
        <v>2253.3069999999998</v>
      </c>
      <c r="D55" s="116">
        <v>2255.8029999999999</v>
      </c>
      <c r="E55" s="4"/>
      <c r="F55" s="4"/>
      <c r="G55" s="4"/>
      <c r="H55" s="4"/>
      <c r="I55" s="4"/>
      <c r="J55" s="4"/>
      <c r="K55" s="4"/>
      <c r="L55" s="4"/>
      <c r="M55" s="4"/>
      <c r="N55" s="4"/>
      <c r="O55" s="4"/>
      <c r="P55" s="4"/>
      <c r="Q55" s="4"/>
      <c r="R55" s="4"/>
      <c r="S55" s="4"/>
      <c r="T55" s="4"/>
      <c r="U55" s="4"/>
      <c r="V55" s="4"/>
      <c r="W55" s="4"/>
      <c r="X55" s="4"/>
      <c r="Y55" s="4"/>
      <c r="Z55" s="4"/>
    </row>
    <row r="56" spans="2:26">
      <c r="B56" s="10">
        <v>41153</v>
      </c>
      <c r="C56" s="116">
        <v>2241.942</v>
      </c>
      <c r="D56" s="116">
        <v>2244.6619999999998</v>
      </c>
      <c r="E56" s="4"/>
      <c r="F56" s="4"/>
      <c r="G56" s="4"/>
      <c r="H56" s="4"/>
      <c r="I56" s="4"/>
      <c r="J56" s="4"/>
      <c r="K56" s="4"/>
      <c r="L56" s="4"/>
      <c r="M56" s="4"/>
      <c r="N56" s="4"/>
      <c r="O56" s="4"/>
      <c r="P56" s="4"/>
      <c r="Q56" s="4"/>
      <c r="R56" s="4"/>
      <c r="S56" s="4"/>
      <c r="T56" s="4"/>
      <c r="U56" s="4"/>
      <c r="V56" s="4"/>
      <c r="W56" s="4"/>
      <c r="X56" s="4"/>
      <c r="Y56" s="4"/>
      <c r="Z56" s="4"/>
    </row>
    <row r="57" spans="2:26">
      <c r="B57" s="10">
        <v>41244</v>
      </c>
      <c r="C57" s="116">
        <v>2246.9290000000001</v>
      </c>
      <c r="D57" s="116">
        <v>2249.87</v>
      </c>
      <c r="E57" s="4"/>
      <c r="F57" s="4"/>
      <c r="G57" s="4"/>
      <c r="H57" s="4"/>
      <c r="I57" s="4"/>
      <c r="J57" s="4"/>
      <c r="K57" s="4"/>
      <c r="L57" s="4"/>
      <c r="M57" s="4"/>
      <c r="N57" s="4"/>
      <c r="O57" s="4"/>
      <c r="P57" s="4"/>
      <c r="Q57" s="4"/>
      <c r="R57" s="4"/>
      <c r="S57" s="4"/>
      <c r="T57" s="4"/>
      <c r="U57" s="4"/>
      <c r="V57" s="4"/>
      <c r="W57" s="4"/>
      <c r="X57" s="4"/>
      <c r="Y57" s="4"/>
      <c r="Z57" s="4"/>
    </row>
    <row r="58" spans="2:26">
      <c r="B58" s="10">
        <v>41334</v>
      </c>
      <c r="C58" s="116">
        <v>2251.4609999999998</v>
      </c>
      <c r="D58" s="116">
        <v>2254.8470000000002</v>
      </c>
      <c r="E58" s="4"/>
      <c r="F58" s="4"/>
      <c r="G58" s="4"/>
      <c r="H58" s="4"/>
      <c r="I58" s="4"/>
      <c r="J58" s="4"/>
      <c r="K58" s="4"/>
      <c r="L58" s="4"/>
      <c r="M58" s="4"/>
      <c r="N58" s="4"/>
      <c r="O58" s="4"/>
      <c r="P58" s="4"/>
      <c r="Q58" s="4"/>
      <c r="R58" s="4"/>
      <c r="S58" s="4"/>
      <c r="T58" s="4"/>
      <c r="U58" s="4"/>
      <c r="V58" s="4"/>
      <c r="W58" s="4"/>
      <c r="X58" s="4"/>
      <c r="Y58" s="4"/>
      <c r="Z58" s="4"/>
    </row>
    <row r="59" spans="2:26">
      <c r="B59" s="10">
        <v>41426</v>
      </c>
      <c r="C59" s="116">
        <v>2239.694</v>
      </c>
      <c r="D59" s="116">
        <v>2243.5230000000001</v>
      </c>
      <c r="E59" s="4"/>
      <c r="F59" s="4"/>
      <c r="G59" s="4"/>
      <c r="H59" s="4"/>
      <c r="I59" s="4"/>
      <c r="J59" s="4"/>
      <c r="K59" s="4"/>
      <c r="L59" s="4"/>
      <c r="M59" s="4"/>
      <c r="N59" s="4"/>
      <c r="O59" s="4"/>
      <c r="P59" s="4"/>
      <c r="Q59" s="4"/>
      <c r="R59" s="4"/>
      <c r="S59" s="4"/>
      <c r="T59" s="4"/>
      <c r="U59" s="4"/>
      <c r="V59" s="4"/>
      <c r="W59" s="4"/>
      <c r="X59" s="4"/>
      <c r="Y59" s="4"/>
      <c r="Z59" s="4"/>
    </row>
    <row r="60" spans="2:26">
      <c r="B60" s="10">
        <v>41518</v>
      </c>
      <c r="C60" s="116">
        <v>2267.4160000000002</v>
      </c>
      <c r="D60" s="116">
        <v>2271.91</v>
      </c>
      <c r="E60" s="4"/>
      <c r="F60" s="4"/>
      <c r="G60" s="4"/>
      <c r="H60" s="4"/>
      <c r="I60" s="4"/>
      <c r="J60" s="4"/>
      <c r="K60" s="4"/>
      <c r="L60" s="4"/>
      <c r="M60" s="4"/>
      <c r="N60" s="4"/>
      <c r="O60" s="4"/>
      <c r="P60" s="4"/>
      <c r="Q60" s="4"/>
      <c r="R60" s="4"/>
      <c r="S60" s="4"/>
      <c r="T60" s="4"/>
      <c r="U60" s="4"/>
      <c r="V60" s="4"/>
      <c r="W60" s="4"/>
      <c r="X60" s="4"/>
      <c r="Y60" s="4"/>
      <c r="Z60" s="4"/>
    </row>
    <row r="61" spans="2:26">
      <c r="B61" s="10">
        <v>41609</v>
      </c>
      <c r="C61" s="116">
        <v>2284.4479999999999</v>
      </c>
      <c r="D61" s="116">
        <v>2290.0439999999999</v>
      </c>
      <c r="E61" s="4"/>
      <c r="F61" s="4"/>
      <c r="G61" s="4"/>
      <c r="H61" s="4"/>
      <c r="I61" s="4"/>
      <c r="J61" s="4"/>
      <c r="K61" s="4"/>
      <c r="L61" s="4"/>
      <c r="M61" s="4"/>
      <c r="N61" s="4"/>
      <c r="O61" s="4"/>
      <c r="P61" s="4"/>
      <c r="Q61" s="4"/>
      <c r="R61" s="4"/>
      <c r="S61" s="4"/>
      <c r="T61" s="4"/>
      <c r="U61" s="4"/>
      <c r="V61" s="4"/>
      <c r="W61" s="4"/>
      <c r="X61" s="4"/>
      <c r="Y61" s="4"/>
      <c r="Z61" s="4"/>
    </row>
    <row r="62" spans="2:26">
      <c r="B62" s="10">
        <v>41699</v>
      </c>
      <c r="C62" s="116">
        <v>2288.6039999999998</v>
      </c>
      <c r="D62" s="116">
        <v>2295.9549999999999</v>
      </c>
      <c r="E62" s="4"/>
      <c r="F62" s="4"/>
      <c r="G62" s="4"/>
      <c r="H62" s="4"/>
      <c r="I62" s="4"/>
      <c r="J62" s="4"/>
      <c r="K62" s="4"/>
      <c r="L62" s="4"/>
      <c r="M62" s="4"/>
      <c r="N62" s="4"/>
      <c r="O62" s="4"/>
      <c r="P62" s="4"/>
      <c r="Q62" s="4"/>
      <c r="R62" s="4"/>
      <c r="S62" s="4"/>
      <c r="T62" s="4"/>
      <c r="U62" s="4"/>
      <c r="V62" s="4"/>
      <c r="W62" s="4"/>
      <c r="X62" s="4"/>
      <c r="Y62" s="4"/>
      <c r="Z62" s="4"/>
    </row>
    <row r="63" spans="2:26">
      <c r="B63" s="10">
        <v>41791</v>
      </c>
      <c r="C63" s="116">
        <v>2284.1999999999998</v>
      </c>
      <c r="D63" s="116">
        <v>2293.5149999999999</v>
      </c>
      <c r="E63" s="4"/>
      <c r="F63" s="4"/>
      <c r="G63" s="4"/>
      <c r="H63" s="4"/>
      <c r="I63" s="4"/>
      <c r="J63" s="4"/>
      <c r="K63" s="4"/>
      <c r="L63" s="4"/>
      <c r="M63" s="4"/>
      <c r="N63" s="4"/>
      <c r="O63" s="4"/>
      <c r="P63" s="4"/>
      <c r="Q63" s="4"/>
      <c r="R63" s="4"/>
      <c r="S63" s="4"/>
      <c r="T63" s="4"/>
      <c r="U63" s="4"/>
      <c r="V63" s="4"/>
      <c r="W63" s="4"/>
      <c r="X63" s="4"/>
      <c r="Y63" s="4"/>
      <c r="Z63" s="4"/>
    </row>
    <row r="64" spans="2:26">
      <c r="B64" s="10">
        <v>41883</v>
      </c>
      <c r="C64" s="116">
        <v>2304.125</v>
      </c>
      <c r="D64" s="116">
        <v>2314.9459999999999</v>
      </c>
      <c r="E64" s="4"/>
      <c r="F64" s="4"/>
      <c r="G64" s="4"/>
      <c r="H64" s="4"/>
      <c r="I64" s="4"/>
      <c r="J64" s="4"/>
      <c r="K64" s="4"/>
      <c r="L64" s="4"/>
      <c r="M64" s="4"/>
      <c r="N64" s="4"/>
      <c r="O64" s="4"/>
      <c r="P64" s="4"/>
      <c r="Q64" s="4"/>
      <c r="R64" s="4"/>
      <c r="S64" s="4"/>
      <c r="T64" s="4"/>
      <c r="U64" s="4"/>
      <c r="V64" s="4"/>
      <c r="W64" s="4"/>
      <c r="X64" s="4"/>
      <c r="Y64" s="4"/>
      <c r="Z64" s="4"/>
    </row>
    <row r="65" spans="2:26">
      <c r="B65" s="10">
        <v>41974</v>
      </c>
      <c r="C65" s="116">
        <v>2303.2310000000002</v>
      </c>
      <c r="D65" s="116">
        <v>2314.8739999999998</v>
      </c>
      <c r="E65" s="4"/>
      <c r="F65" s="4"/>
      <c r="G65" s="4"/>
      <c r="H65" s="4"/>
      <c r="I65" s="4"/>
      <c r="J65" s="4"/>
      <c r="K65" s="4"/>
      <c r="L65" s="4"/>
      <c r="M65" s="4"/>
      <c r="N65" s="4"/>
      <c r="O65" s="4"/>
      <c r="P65" s="4"/>
      <c r="Q65" s="4"/>
      <c r="R65" s="4"/>
      <c r="S65" s="4"/>
      <c r="T65" s="4"/>
      <c r="U65" s="4"/>
      <c r="V65" s="4"/>
      <c r="W65" s="4"/>
      <c r="X65" s="4"/>
      <c r="Y65" s="4"/>
      <c r="Z65" s="4"/>
    </row>
    <row r="66" spans="2:26">
      <c r="B66" s="10">
        <v>42064</v>
      </c>
      <c r="C66" s="116">
        <v>2298.3330000000001</v>
      </c>
      <c r="D66" s="116">
        <v>2310.5659999999998</v>
      </c>
      <c r="E66" s="4"/>
      <c r="F66" s="4"/>
      <c r="G66" s="4"/>
      <c r="H66" s="4"/>
      <c r="I66" s="4"/>
      <c r="J66" s="4"/>
      <c r="K66" s="4"/>
      <c r="L66" s="4"/>
      <c r="M66" s="4"/>
      <c r="N66" s="4"/>
      <c r="O66" s="4"/>
      <c r="P66" s="4"/>
      <c r="Q66" s="4"/>
      <c r="R66" s="4"/>
      <c r="S66" s="4"/>
      <c r="T66" s="4"/>
      <c r="U66" s="4"/>
      <c r="V66" s="4"/>
      <c r="W66" s="4"/>
      <c r="X66" s="4"/>
      <c r="Y66" s="4"/>
      <c r="Z66" s="4"/>
    </row>
    <row r="67" spans="2:26">
      <c r="B67" s="10">
        <v>42156</v>
      </c>
      <c r="C67" s="116">
        <v>2322.5230000000001</v>
      </c>
      <c r="D67" s="116">
        <v>2334.6950000000002</v>
      </c>
      <c r="E67" s="4"/>
      <c r="F67" s="4"/>
      <c r="G67" s="4"/>
      <c r="H67" s="4"/>
      <c r="I67" s="4"/>
      <c r="J67" s="4"/>
      <c r="K67" s="4"/>
      <c r="L67" s="4"/>
      <c r="M67" s="4"/>
      <c r="N67" s="4"/>
      <c r="O67" s="4"/>
      <c r="P67" s="4"/>
      <c r="Q67" s="4"/>
      <c r="R67" s="4"/>
      <c r="S67" s="4"/>
      <c r="T67" s="4"/>
      <c r="U67" s="4"/>
      <c r="V67" s="4"/>
      <c r="W67" s="4"/>
      <c r="X67" s="4"/>
      <c r="Y67" s="4"/>
      <c r="Z67" s="4"/>
    </row>
    <row r="68" spans="2:26">
      <c r="B68" s="10">
        <v>42248</v>
      </c>
      <c r="C68" s="116">
        <v>2296.011</v>
      </c>
      <c r="D68" s="116">
        <v>2308.558</v>
      </c>
      <c r="E68" s="4"/>
      <c r="F68" s="4"/>
      <c r="G68" s="4"/>
      <c r="H68" s="4"/>
      <c r="I68" s="4"/>
      <c r="J68" s="4"/>
      <c r="K68" s="4"/>
      <c r="L68" s="4"/>
      <c r="M68" s="4"/>
      <c r="N68" s="4"/>
      <c r="O68" s="4"/>
      <c r="P68" s="4"/>
      <c r="Q68" s="4"/>
      <c r="R68" s="4"/>
      <c r="S68" s="4"/>
      <c r="T68" s="4"/>
      <c r="U68" s="4"/>
      <c r="V68" s="4"/>
      <c r="W68" s="4"/>
      <c r="X68" s="4"/>
      <c r="Y68" s="4"/>
      <c r="Z68" s="4"/>
    </row>
    <row r="69" spans="2:26">
      <c r="B69" s="10">
        <v>42339</v>
      </c>
      <c r="C69" s="116">
        <v>2276.5590000000002</v>
      </c>
      <c r="D69" s="116">
        <v>2289.8919999999998</v>
      </c>
      <c r="E69" s="4"/>
      <c r="F69" s="4"/>
      <c r="G69" s="4"/>
      <c r="H69" s="4"/>
      <c r="I69" s="4"/>
      <c r="J69" s="4"/>
      <c r="K69" s="4"/>
      <c r="L69" s="4"/>
      <c r="M69" s="4"/>
      <c r="N69" s="4"/>
      <c r="O69" s="4"/>
      <c r="P69" s="4"/>
      <c r="Q69" s="4"/>
      <c r="R69" s="4"/>
      <c r="S69" s="4"/>
      <c r="T69" s="4"/>
      <c r="U69" s="4"/>
      <c r="V69" s="4"/>
      <c r="W69" s="4"/>
      <c r="X69" s="4"/>
      <c r="Y69" s="4"/>
      <c r="Z69" s="4"/>
    </row>
    <row r="70" spans="2:26">
      <c r="B70" s="10">
        <v>42430</v>
      </c>
      <c r="C70" s="116">
        <v>2284.4810000000002</v>
      </c>
      <c r="D70" s="116">
        <v>2299.2260000000001</v>
      </c>
      <c r="E70" s="4"/>
      <c r="F70" s="4"/>
      <c r="G70" s="4"/>
      <c r="H70" s="4"/>
      <c r="I70" s="4"/>
      <c r="J70" s="4"/>
      <c r="K70" s="4"/>
      <c r="L70" s="4"/>
      <c r="M70" s="4"/>
      <c r="N70" s="4"/>
      <c r="O70" s="4"/>
      <c r="P70" s="4"/>
      <c r="Q70" s="4"/>
      <c r="R70" s="4"/>
      <c r="S70" s="4"/>
      <c r="T70" s="4"/>
      <c r="U70" s="4"/>
      <c r="V70" s="4"/>
      <c r="W70" s="4"/>
      <c r="X70" s="4"/>
      <c r="Y70" s="4"/>
      <c r="Z70" s="4"/>
    </row>
    <row r="71" spans="2:26">
      <c r="B71" s="10">
        <v>42522</v>
      </c>
      <c r="C71" s="116">
        <v>2273.3069999999998</v>
      </c>
      <c r="D71" s="116">
        <v>2289.4609999999998</v>
      </c>
      <c r="E71" s="4"/>
      <c r="F71" s="4"/>
      <c r="G71" s="4"/>
      <c r="H71" s="4"/>
      <c r="I71" s="4"/>
      <c r="J71" s="4"/>
      <c r="K71" s="4"/>
      <c r="L71" s="4"/>
      <c r="M71" s="4"/>
      <c r="N71" s="4"/>
      <c r="O71" s="4"/>
      <c r="P71" s="4"/>
      <c r="Q71" s="4"/>
      <c r="R71" s="4"/>
      <c r="S71" s="4"/>
      <c r="T71" s="4"/>
      <c r="U71" s="4"/>
      <c r="V71" s="4"/>
      <c r="W71" s="4"/>
      <c r="X71" s="4"/>
      <c r="Y71" s="4"/>
      <c r="Z71" s="4"/>
    </row>
    <row r="72" spans="2:26">
      <c r="B72" s="10">
        <v>42614</v>
      </c>
      <c r="C72" s="116">
        <v>2285.0430000000001</v>
      </c>
      <c r="D72" s="116">
        <v>2302.8110000000001</v>
      </c>
      <c r="E72" s="4"/>
      <c r="F72" s="4"/>
      <c r="G72" s="4"/>
      <c r="H72" s="4"/>
      <c r="I72" s="4"/>
      <c r="J72" s="4"/>
      <c r="K72" s="4"/>
      <c r="L72" s="4"/>
      <c r="M72" s="4"/>
      <c r="N72" s="4"/>
      <c r="O72" s="4"/>
      <c r="P72" s="4"/>
      <c r="Q72" s="4"/>
      <c r="R72" s="4"/>
      <c r="S72" s="4"/>
      <c r="T72" s="4"/>
      <c r="U72" s="4"/>
      <c r="V72" s="4"/>
      <c r="W72" s="4"/>
      <c r="X72" s="4"/>
      <c r="Y72" s="4"/>
      <c r="Z72" s="4"/>
    </row>
    <row r="73" spans="2:26">
      <c r="B73" s="10">
        <v>42705</v>
      </c>
      <c r="C73" s="116">
        <v>2289.4580000000001</v>
      </c>
      <c r="D73" s="116">
        <v>2308.3879999999999</v>
      </c>
      <c r="E73" s="4"/>
      <c r="F73" s="4"/>
      <c r="G73" s="4"/>
      <c r="H73" s="4"/>
      <c r="I73" s="4"/>
      <c r="J73" s="4"/>
      <c r="K73" s="4"/>
      <c r="L73" s="4"/>
      <c r="M73" s="4"/>
      <c r="N73" s="4"/>
      <c r="O73" s="4"/>
      <c r="P73" s="4"/>
      <c r="Q73" s="4"/>
      <c r="R73" s="4"/>
      <c r="S73" s="4"/>
      <c r="T73" s="4"/>
      <c r="U73" s="4"/>
      <c r="V73" s="4"/>
      <c r="W73" s="4"/>
      <c r="X73" s="4"/>
      <c r="Y73" s="4"/>
      <c r="Z73" s="4"/>
    </row>
    <row r="74" spans="2:26">
      <c r="B74" s="10">
        <v>42795</v>
      </c>
      <c r="C74" s="116">
        <v>2297.6869999999999</v>
      </c>
      <c r="D74" s="116">
        <v>2317.5529999999999</v>
      </c>
      <c r="E74" s="4"/>
      <c r="F74" s="4"/>
      <c r="G74" s="4"/>
      <c r="H74" s="4"/>
      <c r="I74" s="4"/>
      <c r="J74" s="4"/>
      <c r="K74" s="4"/>
      <c r="L74" s="4"/>
      <c r="M74" s="4"/>
      <c r="N74" s="4"/>
      <c r="O74" s="4"/>
      <c r="P74" s="4"/>
      <c r="Q74" s="4"/>
      <c r="R74" s="4"/>
      <c r="S74" s="4"/>
      <c r="T74" s="4"/>
      <c r="U74" s="4"/>
      <c r="V74" s="4"/>
      <c r="W74" s="4"/>
      <c r="X74" s="4"/>
      <c r="Y74" s="4"/>
      <c r="Z74" s="4"/>
    </row>
    <row r="75" spans="2:26">
      <c r="B75" s="10">
        <v>42887</v>
      </c>
      <c r="C75" s="116">
        <v>2296.6790000000001</v>
      </c>
      <c r="D75" s="116">
        <v>2316.6570000000002</v>
      </c>
      <c r="E75" s="4"/>
      <c r="F75" s="4"/>
      <c r="G75" s="4"/>
      <c r="H75" s="4"/>
      <c r="I75" s="4"/>
      <c r="J75" s="4"/>
      <c r="K75" s="4"/>
      <c r="L75" s="4"/>
      <c r="M75" s="4"/>
      <c r="N75" s="4"/>
      <c r="O75" s="4"/>
      <c r="P75" s="4"/>
      <c r="Q75" s="4"/>
      <c r="R75" s="4"/>
      <c r="S75" s="4"/>
      <c r="T75" s="4"/>
      <c r="U75" s="4"/>
      <c r="V75" s="4"/>
      <c r="W75" s="4"/>
      <c r="X75" s="4"/>
      <c r="Y75" s="4"/>
      <c r="Z75" s="4"/>
    </row>
    <row r="76" spans="2:26">
      <c r="B76" s="10">
        <v>42979</v>
      </c>
      <c r="C76" s="116">
        <v>2348.2350000000001</v>
      </c>
      <c r="D76" s="116">
        <v>2369.3760000000002</v>
      </c>
      <c r="E76" s="4"/>
      <c r="F76" s="4"/>
      <c r="G76" s="4"/>
      <c r="H76" s="4"/>
      <c r="I76" s="4"/>
      <c r="J76" s="4"/>
      <c r="K76" s="4"/>
      <c r="L76" s="4"/>
      <c r="M76" s="4"/>
      <c r="N76" s="4"/>
      <c r="O76" s="4"/>
      <c r="P76" s="4"/>
      <c r="Q76" s="4"/>
      <c r="R76" s="4"/>
      <c r="S76" s="4"/>
      <c r="T76" s="4"/>
      <c r="U76" s="4"/>
      <c r="V76" s="4"/>
      <c r="W76" s="4"/>
      <c r="X76" s="4"/>
      <c r="Y76" s="4"/>
      <c r="Z76" s="4"/>
    </row>
    <row r="77" spans="2:26">
      <c r="B77" s="10">
        <v>43070</v>
      </c>
      <c r="C77" s="116">
        <v>2327.8119999999999</v>
      </c>
      <c r="D77" s="116">
        <v>2350.09</v>
      </c>
      <c r="E77" s="4"/>
      <c r="F77" s="4"/>
      <c r="G77" s="4"/>
      <c r="H77" s="4"/>
      <c r="I77" s="4"/>
      <c r="J77" s="4"/>
      <c r="K77" s="4"/>
      <c r="L77" s="4"/>
      <c r="M77" s="4"/>
      <c r="N77" s="4"/>
      <c r="O77" s="4"/>
      <c r="P77" s="4"/>
      <c r="Q77" s="4"/>
      <c r="R77" s="4"/>
      <c r="S77" s="4"/>
      <c r="T77" s="4"/>
      <c r="U77" s="4"/>
      <c r="V77" s="4"/>
      <c r="W77" s="4"/>
      <c r="X77" s="4"/>
      <c r="Y77" s="4"/>
      <c r="Z77" s="4"/>
    </row>
    <row r="78" spans="2:26">
      <c r="B78" s="10">
        <v>43160</v>
      </c>
      <c r="C78" s="116">
        <v>2331.308</v>
      </c>
      <c r="D78" s="116">
        <v>2355.319</v>
      </c>
      <c r="E78" s="4"/>
      <c r="F78" s="4"/>
      <c r="G78" s="4"/>
      <c r="H78" s="4"/>
      <c r="I78" s="4"/>
      <c r="J78" s="4"/>
      <c r="K78" s="4"/>
      <c r="L78" s="4"/>
      <c r="M78" s="4"/>
      <c r="N78" s="4"/>
      <c r="O78" s="4"/>
      <c r="P78" s="4"/>
      <c r="Q78" s="4"/>
      <c r="R78" s="4"/>
      <c r="S78" s="4"/>
      <c r="T78" s="4"/>
      <c r="U78" s="4"/>
      <c r="V78" s="4"/>
      <c r="W78" s="4"/>
      <c r="X78" s="4"/>
      <c r="Y78" s="4"/>
      <c r="Z78" s="4"/>
    </row>
    <row r="79" spans="2:26">
      <c r="B79" s="10">
        <v>43252</v>
      </c>
      <c r="C79" s="116">
        <v>2356.4389999999999</v>
      </c>
      <c r="D79" s="116">
        <v>2382.1880000000001</v>
      </c>
      <c r="E79" s="4"/>
      <c r="F79" s="4"/>
      <c r="G79" s="4"/>
      <c r="H79" s="4"/>
      <c r="I79" s="4"/>
      <c r="J79" s="4"/>
      <c r="K79" s="4"/>
      <c r="L79" s="4"/>
      <c r="M79" s="4"/>
      <c r="N79" s="4"/>
      <c r="O79" s="4"/>
      <c r="P79" s="4"/>
      <c r="Q79" s="4"/>
      <c r="R79" s="4"/>
      <c r="S79" s="4"/>
      <c r="T79" s="4"/>
      <c r="U79" s="4"/>
      <c r="V79" s="4"/>
      <c r="W79" s="4"/>
      <c r="X79" s="4"/>
      <c r="Y79" s="4"/>
      <c r="Z79" s="4"/>
    </row>
    <row r="80" spans="2:26">
      <c r="B80" s="10">
        <v>43344</v>
      </c>
      <c r="C80" s="116">
        <v>2356.1390000000001</v>
      </c>
      <c r="D80" s="116">
        <v>2381.7959999999998</v>
      </c>
      <c r="E80" s="4"/>
      <c r="F80" s="4"/>
      <c r="G80" s="4"/>
      <c r="H80" s="4"/>
      <c r="I80" s="4"/>
      <c r="J80" s="4"/>
      <c r="K80" s="4"/>
      <c r="L80" s="4"/>
      <c r="M80" s="4"/>
      <c r="N80" s="4"/>
      <c r="O80" s="4"/>
      <c r="P80" s="4"/>
      <c r="Q80" s="4"/>
      <c r="R80" s="4"/>
      <c r="S80" s="4"/>
      <c r="T80" s="4"/>
      <c r="U80" s="4"/>
      <c r="V80" s="4"/>
      <c r="W80" s="4"/>
      <c r="X80" s="4"/>
      <c r="Y80" s="4"/>
      <c r="Z80" s="4"/>
    </row>
    <row r="81" spans="2:26">
      <c r="B81" s="10">
        <v>43435</v>
      </c>
      <c r="C81" s="116">
        <v>2355.8159999999998</v>
      </c>
      <c r="D81" s="116">
        <v>2380.3539999999998</v>
      </c>
      <c r="E81" s="4"/>
      <c r="F81" s="4"/>
      <c r="G81" s="4"/>
      <c r="H81" s="4"/>
      <c r="I81" s="4"/>
      <c r="J81" s="4"/>
      <c r="K81" s="4"/>
      <c r="L81" s="4"/>
      <c r="M81" s="4"/>
      <c r="N81" s="4"/>
      <c r="O81" s="4"/>
      <c r="P81" s="4"/>
      <c r="Q81" s="4"/>
      <c r="R81" s="4"/>
      <c r="S81" s="4"/>
      <c r="T81" s="4"/>
      <c r="U81" s="4"/>
      <c r="V81" s="4"/>
      <c r="W81" s="4"/>
      <c r="X81" s="4"/>
      <c r="Y81" s="4"/>
      <c r="Z81" s="4"/>
    </row>
    <row r="82" spans="2:26">
      <c r="B82" s="10">
        <v>43525</v>
      </c>
      <c r="C82" s="116">
        <v>2377.8090000000002</v>
      </c>
      <c r="D82" s="116">
        <v>2400.2179999999998</v>
      </c>
      <c r="E82" s="4"/>
      <c r="F82" s="4"/>
      <c r="G82" s="4"/>
      <c r="H82" s="4"/>
      <c r="I82" s="4"/>
      <c r="J82" s="4"/>
      <c r="K82" s="4"/>
      <c r="L82" s="4"/>
      <c r="M82" s="4"/>
      <c r="N82" s="4"/>
      <c r="O82" s="4"/>
      <c r="P82" s="4"/>
      <c r="Q82" s="4"/>
      <c r="R82" s="4"/>
      <c r="S82" s="4"/>
      <c r="T82" s="4"/>
      <c r="U82" s="4"/>
      <c r="V82" s="4"/>
      <c r="W82" s="4"/>
      <c r="X82" s="4"/>
      <c r="Y82" s="4"/>
      <c r="Z82" s="4"/>
    </row>
    <row r="83" spans="2:26">
      <c r="B83" s="10">
        <v>43617</v>
      </c>
      <c r="C83" s="116">
        <v>2406.9340000000002</v>
      </c>
      <c r="D83" s="116">
        <v>2425.0349999999999</v>
      </c>
      <c r="E83" s="4"/>
      <c r="F83" s="4"/>
      <c r="G83" s="4"/>
      <c r="H83" s="4"/>
      <c r="I83" s="4"/>
      <c r="J83" s="4"/>
      <c r="K83" s="4"/>
      <c r="L83" s="4"/>
      <c r="M83" s="4"/>
      <c r="N83" s="4"/>
      <c r="O83" s="4"/>
      <c r="P83" s="4"/>
      <c r="Q83" s="4"/>
      <c r="R83" s="4"/>
      <c r="S83" s="4"/>
      <c r="T83" s="4"/>
      <c r="U83" s="4"/>
      <c r="V83" s="4"/>
      <c r="W83" s="4"/>
      <c r="X83" s="4"/>
      <c r="Y83" s="4"/>
      <c r="Z83" s="4"/>
    </row>
    <row r="84" spans="2:26">
      <c r="B84" s="10">
        <v>43709</v>
      </c>
      <c r="C84" s="116">
        <v>2445.5749999999998</v>
      </c>
      <c r="D84" s="116">
        <v>2459.9949999999999</v>
      </c>
      <c r="E84" s="4"/>
      <c r="F84" s="4"/>
      <c r="G84" s="4"/>
      <c r="H84" s="4"/>
      <c r="I84" s="4"/>
      <c r="J84" s="4"/>
      <c r="K84" s="4"/>
      <c r="L84" s="4"/>
      <c r="M84" s="4"/>
      <c r="N84" s="4"/>
      <c r="O84" s="4"/>
      <c r="P84" s="4"/>
      <c r="Q84" s="4"/>
      <c r="R84" s="4"/>
      <c r="S84" s="4"/>
      <c r="T84" s="4"/>
      <c r="U84" s="4"/>
      <c r="V84" s="4"/>
      <c r="W84" s="4"/>
      <c r="X84" s="4"/>
      <c r="Y84" s="4"/>
      <c r="Z84" s="4"/>
    </row>
    <row r="85" spans="2:26">
      <c r="B85" s="10">
        <v>43800</v>
      </c>
      <c r="C85" s="116">
        <v>2475.4659999999999</v>
      </c>
      <c r="D85" s="116">
        <v>2494.1779999999999</v>
      </c>
      <c r="E85" s="4"/>
      <c r="F85" s="4"/>
      <c r="G85" s="4"/>
      <c r="H85" s="4"/>
      <c r="I85" s="4"/>
      <c r="J85" s="4"/>
      <c r="K85" s="4"/>
      <c r="L85" s="4"/>
      <c r="M85" s="4"/>
      <c r="N85" s="4"/>
      <c r="O85" s="4"/>
      <c r="P85" s="4"/>
      <c r="Q85" s="4"/>
      <c r="R85" s="4"/>
      <c r="S85" s="4"/>
      <c r="T85" s="4"/>
      <c r="U85" s="4"/>
      <c r="V85" s="4"/>
      <c r="W85" s="4"/>
      <c r="X85" s="4"/>
      <c r="Y85" s="4"/>
      <c r="Z85" s="4"/>
    </row>
    <row r="86" spans="2:26">
      <c r="B86" s="10">
        <v>43891</v>
      </c>
      <c r="C86" s="116">
        <v>2484.59</v>
      </c>
      <c r="D86" s="116">
        <v>2506.915</v>
      </c>
      <c r="E86" s="4"/>
      <c r="F86" s="4"/>
      <c r="G86" s="4"/>
      <c r="H86" s="4"/>
      <c r="I86" s="4"/>
      <c r="J86" s="4"/>
      <c r="K86" s="4"/>
      <c r="L86" s="4"/>
      <c r="M86" s="4"/>
      <c r="N86" s="4"/>
      <c r="O86" s="4"/>
      <c r="P86" s="4"/>
      <c r="Q86" s="4"/>
      <c r="R86" s="4"/>
      <c r="S86" s="4"/>
      <c r="T86" s="4"/>
      <c r="U86" s="4"/>
      <c r="V86" s="4"/>
      <c r="W86" s="4"/>
      <c r="X86" s="4"/>
      <c r="Y86" s="4"/>
      <c r="Z86" s="4"/>
    </row>
    <row r="87" spans="2:26">
      <c r="B87" s="10">
        <v>43983</v>
      </c>
      <c r="C87" s="116">
        <v>2517.0549999999998</v>
      </c>
      <c r="D87" s="116">
        <v>2546.348</v>
      </c>
      <c r="E87" s="4"/>
      <c r="F87" s="4"/>
      <c r="G87" s="4"/>
      <c r="H87" s="4"/>
      <c r="I87" s="4"/>
      <c r="J87" s="4"/>
      <c r="K87" s="4"/>
      <c r="L87" s="4"/>
      <c r="M87" s="4"/>
      <c r="N87" s="4"/>
      <c r="O87" s="4"/>
      <c r="P87" s="4"/>
      <c r="Q87" s="4"/>
      <c r="R87" s="4"/>
      <c r="S87" s="4"/>
      <c r="T87" s="4"/>
      <c r="U87" s="4"/>
      <c r="V87" s="4"/>
      <c r="W87" s="4"/>
      <c r="X87" s="4"/>
      <c r="Y87" s="4"/>
      <c r="Z87" s="4"/>
    </row>
    <row r="88" spans="2:26">
      <c r="B88" s="10">
        <v>44075</v>
      </c>
      <c r="C88" s="116">
        <v>2548.4349999999999</v>
      </c>
      <c r="D88" s="116">
        <v>2579.252</v>
      </c>
      <c r="E88" s="4"/>
      <c r="F88" s="4"/>
      <c r="G88" s="4"/>
      <c r="H88" s="4"/>
      <c r="I88" s="4"/>
      <c r="J88" s="4"/>
      <c r="K88" s="4"/>
      <c r="L88" s="4"/>
      <c r="M88" s="4"/>
      <c r="N88" s="4"/>
      <c r="O88" s="4"/>
      <c r="P88" s="4"/>
      <c r="Q88" s="4"/>
      <c r="R88" s="4"/>
      <c r="S88" s="4"/>
      <c r="T88" s="4"/>
      <c r="U88" s="4"/>
      <c r="V88" s="4"/>
      <c r="W88" s="4"/>
      <c r="X88" s="4"/>
      <c r="Y88" s="4"/>
      <c r="Z88" s="4"/>
    </row>
    <row r="89" spans="2:26">
      <c r="B89" s="10">
        <v>44166</v>
      </c>
      <c r="C89" s="116">
        <v>2597.6239999999998</v>
      </c>
      <c r="D89" s="116">
        <v>2639.3789999999999</v>
      </c>
      <c r="E89" s="4"/>
      <c r="F89" s="4"/>
      <c r="G89" s="4"/>
      <c r="H89" s="4"/>
      <c r="I89" s="4"/>
      <c r="J89" s="4"/>
      <c r="K89" s="4"/>
      <c r="L89" s="4"/>
      <c r="M89" s="4"/>
      <c r="N89" s="4"/>
      <c r="O89" s="4"/>
      <c r="P89" s="4"/>
      <c r="Q89" s="4"/>
      <c r="R89" s="4"/>
      <c r="S89" s="4"/>
      <c r="T89" s="4"/>
      <c r="U89" s="4"/>
      <c r="V89" s="4"/>
      <c r="W89" s="4"/>
      <c r="X89" s="4"/>
      <c r="Y89" s="4"/>
      <c r="Z89" s="4"/>
    </row>
    <row r="90" spans="2:26">
      <c r="B90" s="10">
        <v>44256</v>
      </c>
      <c r="C90" s="116">
        <v>2654.0410000000002</v>
      </c>
      <c r="D90" s="116">
        <v>2697.7159999999999</v>
      </c>
      <c r="E90" s="4"/>
      <c r="F90" s="4"/>
      <c r="G90" s="4"/>
      <c r="H90" s="4"/>
      <c r="I90" s="4"/>
      <c r="J90" s="4"/>
      <c r="K90" s="4"/>
      <c r="L90" s="4"/>
      <c r="M90" s="4"/>
      <c r="N90" s="4"/>
      <c r="O90" s="4"/>
      <c r="P90" s="4"/>
      <c r="Q90" s="4"/>
      <c r="R90" s="4"/>
      <c r="S90" s="4"/>
      <c r="T90" s="4"/>
      <c r="U90" s="4"/>
      <c r="V90" s="4"/>
      <c r="W90" s="4"/>
      <c r="X90" s="4"/>
      <c r="Y90" s="4"/>
      <c r="Z90" s="4"/>
    </row>
    <row r="91" spans="2:26">
      <c r="B91" s="10">
        <v>44348</v>
      </c>
      <c r="C91" s="116">
        <v>2687.0990000000002</v>
      </c>
      <c r="D91" s="116">
        <v>2730.5459999999998</v>
      </c>
      <c r="E91" s="4"/>
      <c r="F91" s="4"/>
      <c r="G91" s="4"/>
      <c r="H91" s="4"/>
      <c r="I91" s="4"/>
      <c r="J91" s="4"/>
      <c r="K91" s="4"/>
      <c r="L91" s="4"/>
      <c r="M91" s="4"/>
      <c r="N91" s="4"/>
      <c r="O91" s="4"/>
      <c r="P91" s="4"/>
      <c r="Q91" s="4"/>
      <c r="R91" s="4"/>
      <c r="S91" s="4"/>
      <c r="T91" s="4"/>
      <c r="U91" s="4"/>
      <c r="V91" s="4"/>
      <c r="W91" s="4"/>
      <c r="X91" s="4"/>
      <c r="Y91" s="4"/>
      <c r="Z91" s="4"/>
    </row>
    <row r="92" spans="2:26">
      <c r="B92" s="10">
        <v>44440</v>
      </c>
      <c r="C92" s="116">
        <v>2721.779</v>
      </c>
      <c r="D92" s="116">
        <v>2759.72</v>
      </c>
      <c r="E92" s="4"/>
      <c r="F92" s="4"/>
      <c r="G92" s="4"/>
      <c r="H92" s="4"/>
      <c r="I92" s="4"/>
      <c r="J92" s="4"/>
      <c r="K92" s="4"/>
      <c r="L92" s="4"/>
      <c r="M92" s="4"/>
      <c r="N92" s="4"/>
      <c r="O92" s="4"/>
      <c r="P92" s="4"/>
      <c r="Q92" s="4"/>
      <c r="R92" s="4"/>
      <c r="S92" s="4"/>
      <c r="T92" s="4"/>
      <c r="U92" s="4"/>
      <c r="V92" s="4"/>
      <c r="W92" s="4"/>
      <c r="X92" s="4"/>
      <c r="Y92" s="4"/>
      <c r="Z92" s="4"/>
    </row>
    <row r="93" spans="2:26">
      <c r="B93" s="10">
        <v>44531</v>
      </c>
      <c r="C93" s="116">
        <v>2825.8110000000001</v>
      </c>
      <c r="D93" s="116">
        <v>2873.3119999999999</v>
      </c>
      <c r="E93" s="4"/>
      <c r="F93" s="4"/>
      <c r="G93" s="4"/>
      <c r="H93" s="4"/>
      <c r="I93" s="4"/>
      <c r="J93" s="4"/>
      <c r="K93" s="4"/>
      <c r="L93" s="4"/>
      <c r="M93" s="4"/>
      <c r="N93" s="4"/>
      <c r="O93" s="4"/>
      <c r="P93" s="4"/>
      <c r="Q93" s="4"/>
      <c r="R93" s="4"/>
      <c r="S93" s="4"/>
      <c r="T93" s="4"/>
      <c r="U93" s="4"/>
      <c r="V93" s="4"/>
      <c r="W93" s="4"/>
      <c r="X93" s="4"/>
      <c r="Y93" s="4"/>
      <c r="Z93" s="4"/>
    </row>
    <row r="94" spans="2:26">
      <c r="B94" s="10">
        <v>44621</v>
      </c>
      <c r="C94" s="116">
        <v>2864.9059999999999</v>
      </c>
      <c r="D94" s="116">
        <v>2907.3249999999998</v>
      </c>
      <c r="E94" s="4"/>
      <c r="F94" s="4"/>
      <c r="G94" s="4"/>
      <c r="H94" s="4"/>
      <c r="I94" s="4"/>
      <c r="J94" s="4"/>
      <c r="K94" s="4"/>
      <c r="L94" s="4"/>
      <c r="M94" s="4"/>
      <c r="N94" s="4"/>
      <c r="O94" s="4"/>
      <c r="P94" s="4"/>
      <c r="Q94" s="4"/>
      <c r="R94" s="4"/>
      <c r="S94" s="4"/>
      <c r="T94" s="4"/>
      <c r="U94" s="4"/>
      <c r="V94" s="4"/>
      <c r="W94" s="4"/>
      <c r="X94" s="4"/>
      <c r="Y94" s="4"/>
      <c r="Z94" s="4"/>
    </row>
    <row r="95" spans="2:26">
      <c r="B95" s="10">
        <v>44713</v>
      </c>
      <c r="C95" s="116">
        <v>2866.4969999999998</v>
      </c>
      <c r="D95" s="116">
        <v>2910.2249999999999</v>
      </c>
      <c r="E95" s="4"/>
      <c r="F95" s="4"/>
      <c r="G95" s="4"/>
      <c r="H95" s="4"/>
      <c r="I95" s="4"/>
      <c r="J95" s="4"/>
      <c r="K95" s="4"/>
      <c r="L95" s="4"/>
      <c r="M95" s="4"/>
      <c r="N95" s="4"/>
      <c r="O95" s="4"/>
      <c r="P95" s="4"/>
      <c r="Q95" s="4"/>
      <c r="R95" s="4"/>
      <c r="S95" s="4"/>
      <c r="T95" s="4"/>
      <c r="U95" s="4"/>
      <c r="V95" s="4"/>
      <c r="W95" s="4"/>
      <c r="X95" s="4"/>
      <c r="Y95" s="4"/>
      <c r="Z95" s="4"/>
    </row>
    <row r="96" spans="2:26">
      <c r="B96" s="10">
        <v>44805</v>
      </c>
      <c r="C96" s="116">
        <v>2868.6010000000001</v>
      </c>
      <c r="D96" s="116">
        <v>2902.59</v>
      </c>
      <c r="E96" s="4"/>
      <c r="F96" s="4"/>
      <c r="G96" s="4"/>
      <c r="H96" s="4"/>
      <c r="I96" s="4"/>
      <c r="J96" s="4"/>
      <c r="K96" s="4"/>
      <c r="L96" s="4"/>
      <c r="M96" s="4"/>
      <c r="N96" s="4"/>
      <c r="O96" s="4"/>
      <c r="P96" s="4"/>
      <c r="Q96" s="4"/>
      <c r="R96" s="4"/>
      <c r="S96" s="4"/>
      <c r="T96" s="4"/>
      <c r="U96" s="4"/>
      <c r="V96" s="4"/>
      <c r="W96" s="4"/>
      <c r="X96" s="4"/>
      <c r="Y96" s="4"/>
      <c r="Z96" s="4"/>
    </row>
    <row r="97" spans="2:26">
      <c r="B97" s="10">
        <v>44896</v>
      </c>
      <c r="C97" s="116">
        <v>2787.462</v>
      </c>
      <c r="D97" s="116">
        <v>2816.7040000000002</v>
      </c>
      <c r="E97" s="4"/>
      <c r="F97" s="4"/>
      <c r="G97" s="4"/>
      <c r="H97" s="4"/>
      <c r="I97" s="4"/>
      <c r="J97" s="4"/>
      <c r="K97" s="4"/>
      <c r="L97" s="4"/>
      <c r="M97" s="4"/>
      <c r="N97" s="4"/>
      <c r="O97" s="4"/>
      <c r="P97" s="4"/>
      <c r="Q97" s="4"/>
      <c r="R97" s="4"/>
      <c r="S97" s="4"/>
      <c r="T97" s="4"/>
      <c r="U97" s="4"/>
      <c r="V97" s="4"/>
      <c r="W97" s="4"/>
      <c r="X97" s="4"/>
      <c r="Y97" s="4"/>
      <c r="Z97" s="4"/>
    </row>
    <row r="98" spans="2:26">
      <c r="B98" s="10">
        <v>44986</v>
      </c>
      <c r="C98" s="116">
        <v>2735.5709999999999</v>
      </c>
      <c r="D98" s="116">
        <v>2797.8209999999999</v>
      </c>
      <c r="E98" s="4"/>
      <c r="F98" s="4"/>
      <c r="G98" s="4"/>
      <c r="H98" s="4"/>
      <c r="I98" s="4"/>
      <c r="J98" s="4"/>
      <c r="K98" s="4"/>
      <c r="L98" s="4"/>
      <c r="M98" s="4"/>
      <c r="N98" s="4"/>
      <c r="O98" s="4"/>
      <c r="P98" s="4"/>
      <c r="Q98" s="4"/>
      <c r="R98" s="4"/>
      <c r="S98" s="4"/>
      <c r="T98" s="4"/>
      <c r="U98" s="4"/>
      <c r="V98" s="4"/>
      <c r="W98" s="4"/>
      <c r="X98" s="4"/>
      <c r="Y98" s="4"/>
      <c r="Z98" s="4"/>
    </row>
    <row r="99" spans="2:26">
      <c r="B99" s="10">
        <v>45078</v>
      </c>
      <c r="C99" s="116">
        <v>2807.6759999999999</v>
      </c>
      <c r="D99" s="116">
        <v>2834.99</v>
      </c>
      <c r="E99" s="4"/>
      <c r="F99" s="4"/>
      <c r="G99" s="4"/>
      <c r="H99" s="4"/>
      <c r="I99" s="4"/>
      <c r="J99" s="4"/>
      <c r="K99" s="4"/>
      <c r="L99" s="4"/>
      <c r="M99" s="4"/>
      <c r="N99" s="4"/>
      <c r="O99" s="4"/>
      <c r="P99" s="4"/>
      <c r="Q99" s="4"/>
      <c r="R99" s="4"/>
      <c r="S99" s="4"/>
      <c r="T99" s="4"/>
      <c r="U99" s="4"/>
      <c r="V99" s="4"/>
      <c r="W99" s="4"/>
      <c r="X99" s="4"/>
      <c r="Y99" s="4"/>
      <c r="Z99" s="4"/>
    </row>
    <row r="100" spans="2:26">
      <c r="B100" s="10">
        <v>45170</v>
      </c>
      <c r="C100" s="116">
        <v>2741.1350000000002</v>
      </c>
      <c r="D100" s="116">
        <v>2804.6759999999999</v>
      </c>
      <c r="E100" s="4"/>
      <c r="F100" s="4"/>
      <c r="G100" s="4"/>
      <c r="H100" s="4"/>
      <c r="I100" s="4"/>
      <c r="J100" s="4"/>
      <c r="K100" s="4"/>
      <c r="L100" s="4"/>
      <c r="M100" s="4"/>
      <c r="N100" s="4"/>
      <c r="O100" s="4"/>
      <c r="P100" s="4"/>
      <c r="Q100" s="4"/>
      <c r="R100" s="4"/>
      <c r="S100" s="4"/>
      <c r="T100" s="4"/>
      <c r="U100" s="4"/>
      <c r="V100" s="4"/>
      <c r="W100" s="4"/>
      <c r="X100" s="4"/>
      <c r="Y100" s="4"/>
      <c r="Z100" s="4"/>
    </row>
    <row r="101" spans="2:26">
      <c r="B101" s="96">
        <v>45261</v>
      </c>
      <c r="C101" s="117">
        <v>2728.6640000000002</v>
      </c>
      <c r="D101" s="117">
        <v>2778.71</v>
      </c>
      <c r="E101" s="7"/>
      <c r="F101" s="4"/>
      <c r="G101" s="4"/>
      <c r="H101" s="4"/>
      <c r="I101" s="4"/>
      <c r="J101" s="4"/>
      <c r="K101" s="4"/>
      <c r="L101" s="4"/>
      <c r="M101" s="4"/>
      <c r="N101" s="4"/>
      <c r="O101" s="4"/>
      <c r="P101" s="4"/>
      <c r="Q101" s="4"/>
      <c r="R101" s="4"/>
      <c r="S101" s="4"/>
      <c r="T101" s="4"/>
      <c r="U101" s="4"/>
      <c r="V101" s="4"/>
      <c r="W101" s="4"/>
      <c r="X101" s="4"/>
      <c r="Y101" s="4"/>
      <c r="Z101" s="4"/>
    </row>
    <row r="102" spans="2:26">
      <c r="B102" s="10">
        <v>45352</v>
      </c>
      <c r="C102" s="116">
        <v>2663.317</v>
      </c>
      <c r="D102" s="116">
        <v>2748.471</v>
      </c>
      <c r="E102" s="4" t="s">
        <v>2</v>
      </c>
      <c r="F102" s="4"/>
      <c r="G102" s="4"/>
      <c r="H102" s="4"/>
      <c r="I102" s="4"/>
      <c r="J102" s="4"/>
      <c r="K102" s="4"/>
      <c r="L102" s="4"/>
      <c r="M102" s="4"/>
      <c r="N102" s="4"/>
      <c r="O102" s="4"/>
      <c r="P102" s="4"/>
      <c r="Q102" s="4"/>
      <c r="R102" s="4"/>
      <c r="S102" s="4"/>
      <c r="T102" s="4"/>
      <c r="U102" s="4"/>
      <c r="V102" s="4"/>
      <c r="W102" s="4"/>
      <c r="X102" s="4"/>
      <c r="Y102" s="4"/>
      <c r="Z102" s="4"/>
    </row>
    <row r="103" spans="2:26">
      <c r="B103" s="10">
        <v>45444</v>
      </c>
      <c r="C103" s="116">
        <v>2632.9659999999999</v>
      </c>
      <c r="D103" s="116">
        <v>2722.0419999999999</v>
      </c>
      <c r="E103" s="4"/>
      <c r="F103" s="4"/>
      <c r="G103" s="4"/>
      <c r="H103" s="4"/>
      <c r="I103" s="4"/>
      <c r="J103" s="4"/>
      <c r="K103" s="4"/>
      <c r="L103" s="4"/>
      <c r="M103" s="4"/>
      <c r="N103" s="4"/>
      <c r="O103" s="4"/>
      <c r="P103" s="4"/>
      <c r="Q103" s="4"/>
      <c r="R103" s="4"/>
      <c r="S103" s="4"/>
      <c r="T103" s="4"/>
      <c r="U103" s="4"/>
      <c r="V103" s="4"/>
      <c r="W103" s="4"/>
      <c r="X103" s="4"/>
      <c r="Y103" s="4"/>
      <c r="Z103" s="4"/>
    </row>
    <row r="104" spans="2:26">
      <c r="B104" s="10">
        <v>45536</v>
      </c>
      <c r="C104" s="116">
        <v>2607.9740000000002</v>
      </c>
      <c r="D104" s="116">
        <v>2687.4870000000001</v>
      </c>
      <c r="E104" s="4"/>
      <c r="F104" s="4"/>
      <c r="G104" s="4"/>
      <c r="H104" s="4"/>
      <c r="I104" s="4"/>
      <c r="J104" s="4"/>
      <c r="K104" s="4"/>
      <c r="L104" s="4"/>
      <c r="M104" s="4"/>
      <c r="N104" s="4"/>
      <c r="O104" s="4"/>
      <c r="P104" s="4"/>
      <c r="Q104" s="4"/>
      <c r="R104" s="4"/>
      <c r="S104" s="4"/>
      <c r="T104" s="4"/>
      <c r="U104" s="4"/>
      <c r="V104" s="4"/>
      <c r="W104" s="4"/>
      <c r="X104" s="4"/>
      <c r="Y104" s="4"/>
      <c r="Z104" s="4"/>
    </row>
    <row r="105" spans="2:26">
      <c r="B105" s="10">
        <v>45627</v>
      </c>
      <c r="C105" s="116">
        <v>2587.8649999999998</v>
      </c>
      <c r="D105" s="116">
        <v>2660.1210000000001</v>
      </c>
      <c r="E105" s="4"/>
      <c r="F105" s="4"/>
      <c r="G105" s="4"/>
      <c r="H105" s="4"/>
      <c r="I105" s="4"/>
      <c r="J105" s="4"/>
      <c r="K105" s="4"/>
      <c r="L105" s="4"/>
      <c r="M105" s="4"/>
      <c r="N105" s="4"/>
      <c r="O105" s="4"/>
      <c r="P105" s="4"/>
      <c r="Q105" s="4"/>
      <c r="R105" s="4"/>
      <c r="S105" s="4"/>
      <c r="T105" s="4"/>
      <c r="U105" s="4"/>
      <c r="V105" s="4"/>
      <c r="W105" s="4"/>
      <c r="X105" s="4"/>
      <c r="Y105" s="4"/>
      <c r="Z105" s="4"/>
    </row>
    <row r="106" spans="2:26">
      <c r="B106" s="10">
        <v>45717</v>
      </c>
      <c r="C106" s="116">
        <v>2576.8069999999998</v>
      </c>
      <c r="D106" s="116">
        <v>2641.8609999999999</v>
      </c>
      <c r="E106" s="4"/>
      <c r="F106" s="4"/>
      <c r="G106" s="4"/>
      <c r="H106" s="4"/>
      <c r="I106" s="4"/>
      <c r="J106" s="4"/>
      <c r="K106" s="4"/>
      <c r="L106" s="4"/>
      <c r="M106" s="4"/>
      <c r="N106" s="4"/>
      <c r="O106" s="4"/>
      <c r="P106" s="4"/>
      <c r="Q106" s="4"/>
      <c r="R106" s="4"/>
      <c r="S106" s="4"/>
      <c r="T106" s="4"/>
      <c r="U106" s="4"/>
      <c r="V106" s="4"/>
      <c r="W106" s="4"/>
      <c r="X106" s="4"/>
      <c r="Y106" s="4"/>
      <c r="Z106" s="4"/>
    </row>
    <row r="107" spans="2:26">
      <c r="B107" s="10">
        <v>45809</v>
      </c>
      <c r="C107" s="116">
        <v>2572.9119999999998</v>
      </c>
      <c r="D107" s="116">
        <v>2631.8</v>
      </c>
      <c r="E107" s="4"/>
      <c r="F107" s="4"/>
      <c r="G107" s="4"/>
      <c r="H107" s="4"/>
      <c r="I107" s="4"/>
      <c r="J107" s="4"/>
      <c r="K107" s="4"/>
      <c r="L107" s="4"/>
      <c r="M107" s="4"/>
      <c r="N107" s="4"/>
      <c r="O107" s="4"/>
      <c r="P107" s="4"/>
      <c r="Q107" s="4"/>
      <c r="R107" s="4"/>
      <c r="S107" s="4"/>
      <c r="T107" s="4"/>
      <c r="U107" s="4"/>
      <c r="V107" s="4"/>
      <c r="W107" s="4"/>
      <c r="X107" s="4"/>
      <c r="Y107" s="4"/>
      <c r="Z107" s="4"/>
    </row>
    <row r="108" spans="2:26">
      <c r="B108" s="10">
        <v>45901</v>
      </c>
      <c r="C108" s="116">
        <v>2574.799</v>
      </c>
      <c r="D108" s="116">
        <v>2634.4789999999998</v>
      </c>
      <c r="E108" s="4"/>
      <c r="F108" s="4"/>
      <c r="G108" s="4"/>
      <c r="H108" s="4"/>
      <c r="I108" s="4"/>
      <c r="J108" s="4"/>
      <c r="K108" s="4"/>
      <c r="L108" s="4"/>
      <c r="M108" s="4"/>
      <c r="N108" s="4"/>
      <c r="O108" s="4"/>
      <c r="P108" s="4"/>
      <c r="Q108" s="4"/>
      <c r="R108" s="4"/>
      <c r="S108" s="4"/>
      <c r="T108" s="4"/>
      <c r="U108" s="4"/>
      <c r="V108" s="4"/>
      <c r="W108" s="4"/>
      <c r="X108" s="4"/>
      <c r="Y108" s="4"/>
      <c r="Z108" s="4"/>
    </row>
    <row r="109" spans="2:26">
      <c r="B109" s="10">
        <v>45992</v>
      </c>
      <c r="C109" s="116">
        <v>2576.5100000000002</v>
      </c>
      <c r="D109" s="116">
        <v>2637.7939999999999</v>
      </c>
      <c r="E109" s="4"/>
      <c r="F109" s="4"/>
      <c r="G109" s="4"/>
      <c r="H109" s="4"/>
      <c r="I109" s="4"/>
      <c r="J109" s="4"/>
      <c r="K109" s="4"/>
      <c r="L109" s="4"/>
      <c r="M109" s="4"/>
      <c r="N109" s="4"/>
      <c r="O109" s="4"/>
      <c r="P109" s="4"/>
      <c r="Q109" s="4"/>
      <c r="R109" s="4"/>
      <c r="S109" s="4"/>
      <c r="T109" s="4"/>
      <c r="U109" s="4"/>
      <c r="V109" s="4"/>
      <c r="W109" s="4"/>
      <c r="X109" s="4"/>
      <c r="Y109" s="4"/>
      <c r="Z109" s="4"/>
    </row>
    <row r="110" spans="2:26">
      <c r="B110" s="10">
        <v>46082</v>
      </c>
      <c r="C110" s="116">
        <v>2578.3580000000002</v>
      </c>
      <c r="D110" s="116">
        <v>2640.4409999999998</v>
      </c>
      <c r="E110" s="4"/>
      <c r="F110" s="4"/>
      <c r="G110" s="4"/>
      <c r="H110" s="4"/>
      <c r="I110" s="4"/>
      <c r="J110" s="4"/>
      <c r="K110" s="4"/>
      <c r="L110" s="4"/>
      <c r="M110" s="4"/>
      <c r="N110" s="4"/>
      <c r="O110" s="4"/>
      <c r="P110" s="4"/>
      <c r="Q110" s="4"/>
      <c r="R110" s="4"/>
      <c r="S110" s="4"/>
      <c r="T110" s="4"/>
      <c r="U110" s="4"/>
      <c r="V110" s="4"/>
      <c r="W110" s="4"/>
      <c r="X110" s="4"/>
      <c r="Y110" s="4"/>
      <c r="Z110" s="4"/>
    </row>
    <row r="111" spans="2:26">
      <c r="B111" s="10">
        <v>46174</v>
      </c>
      <c r="C111" s="116">
        <v>2579.0079999999998</v>
      </c>
      <c r="D111" s="116">
        <v>2634.672</v>
      </c>
      <c r="E111" s="4"/>
      <c r="F111" s="4"/>
      <c r="G111" s="4"/>
      <c r="H111" s="4"/>
      <c r="I111" s="4"/>
      <c r="J111" s="4"/>
      <c r="K111" s="4"/>
      <c r="L111" s="4"/>
      <c r="M111" s="4"/>
      <c r="N111" s="4"/>
      <c r="O111" s="4"/>
      <c r="P111" s="4"/>
      <c r="Q111" s="4"/>
      <c r="R111" s="4"/>
      <c r="S111" s="4"/>
      <c r="T111" s="4"/>
      <c r="U111" s="4"/>
      <c r="V111" s="4"/>
      <c r="W111" s="4"/>
      <c r="X111" s="4"/>
      <c r="Y111" s="4"/>
      <c r="Z111" s="4"/>
    </row>
    <row r="112" spans="2:26">
      <c r="B112" s="10">
        <v>46266</v>
      </c>
      <c r="C112" s="116">
        <v>2580.2829999999999</v>
      </c>
      <c r="D112" s="116">
        <v>2626.8760000000002</v>
      </c>
      <c r="E112" s="4"/>
      <c r="F112" s="4"/>
      <c r="G112" s="4"/>
      <c r="H112" s="4"/>
      <c r="I112" s="4"/>
      <c r="J112" s="4"/>
      <c r="K112" s="4"/>
      <c r="L112" s="4"/>
      <c r="M112" s="4"/>
      <c r="N112" s="4"/>
      <c r="O112" s="4"/>
      <c r="P112" s="4"/>
      <c r="Q112" s="4"/>
      <c r="R112" s="4"/>
      <c r="S112" s="4"/>
      <c r="T112" s="4"/>
      <c r="U112" s="4"/>
      <c r="V112" s="4"/>
      <c r="W112" s="4"/>
      <c r="X112" s="4"/>
      <c r="Y112" s="4"/>
      <c r="Z112" s="4"/>
    </row>
    <row r="113" spans="2:26">
      <c r="B113" s="10">
        <v>46357</v>
      </c>
      <c r="C113" s="116">
        <v>2582.1550000000002</v>
      </c>
      <c r="D113" s="116">
        <v>2619.5059999999999</v>
      </c>
      <c r="E113" s="4"/>
      <c r="F113" s="4"/>
      <c r="G113" s="4"/>
      <c r="H113" s="4"/>
      <c r="I113" s="4"/>
      <c r="J113" s="4"/>
      <c r="K113" s="4"/>
      <c r="L113" s="4"/>
      <c r="M113" s="4"/>
      <c r="N113" s="4"/>
      <c r="O113" s="4"/>
      <c r="P113" s="4"/>
      <c r="Q113" s="4"/>
      <c r="R113" s="4"/>
      <c r="S113" s="4"/>
      <c r="T113" s="4"/>
      <c r="U113" s="4"/>
      <c r="V113" s="4"/>
      <c r="W113" s="4"/>
      <c r="X113" s="4"/>
      <c r="Y113" s="4"/>
      <c r="Z113" s="4"/>
    </row>
    <row r="114" spans="2:26">
      <c r="B114" s="10">
        <v>46447</v>
      </c>
      <c r="C114" s="116">
        <v>2583.866</v>
      </c>
      <c r="D114" s="116">
        <v>2609.6930000000002</v>
      </c>
      <c r="E114" s="4"/>
      <c r="F114" s="4"/>
      <c r="G114" s="4"/>
      <c r="H114" s="4"/>
      <c r="I114" s="4"/>
      <c r="J114" s="4"/>
      <c r="K114" s="4"/>
      <c r="L114" s="4"/>
      <c r="M114" s="4"/>
      <c r="N114" s="4"/>
      <c r="O114" s="4"/>
      <c r="P114" s="4"/>
      <c r="Q114" s="4"/>
      <c r="R114" s="4"/>
      <c r="S114" s="4"/>
      <c r="T114" s="4"/>
      <c r="U114" s="4"/>
      <c r="V114" s="4"/>
      <c r="W114" s="4"/>
      <c r="X114" s="4"/>
      <c r="Y114" s="4"/>
      <c r="Z114" s="4"/>
    </row>
    <row r="115" spans="2:26">
      <c r="B115" s="10">
        <v>46539</v>
      </c>
      <c r="C115" s="116">
        <v>2585.6149999999998</v>
      </c>
      <c r="D115" s="116">
        <v>2600.1579999999999</v>
      </c>
      <c r="E115" s="4"/>
      <c r="F115" s="4"/>
      <c r="G115" s="4"/>
      <c r="H115" s="4"/>
      <c r="I115" s="4"/>
      <c r="J115" s="4"/>
      <c r="K115" s="4"/>
      <c r="L115" s="4"/>
      <c r="M115" s="4"/>
      <c r="N115" s="4"/>
      <c r="O115" s="4"/>
      <c r="P115" s="4"/>
      <c r="Q115" s="4"/>
      <c r="R115" s="4"/>
      <c r="S115" s="4"/>
      <c r="T115" s="4"/>
      <c r="U115" s="4"/>
      <c r="V115" s="4"/>
      <c r="W115" s="4"/>
      <c r="X115" s="4"/>
      <c r="Y115" s="4"/>
      <c r="Z115" s="4"/>
    </row>
    <row r="116" spans="2:26">
      <c r="B116" s="10">
        <v>46631</v>
      </c>
      <c r="C116" s="116">
        <v>2587.6660000000002</v>
      </c>
      <c r="D116" s="116">
        <v>2593.355</v>
      </c>
      <c r="E116" s="4"/>
      <c r="F116" s="4"/>
      <c r="G116" s="4"/>
      <c r="H116" s="4"/>
      <c r="I116" s="4"/>
      <c r="J116" s="4"/>
      <c r="K116" s="4"/>
      <c r="L116" s="4"/>
      <c r="M116" s="4"/>
      <c r="N116" s="4"/>
      <c r="O116" s="4"/>
      <c r="P116" s="4"/>
      <c r="Q116" s="4"/>
      <c r="R116" s="4"/>
      <c r="S116" s="4"/>
      <c r="T116" s="4"/>
      <c r="U116" s="4"/>
      <c r="V116" s="4"/>
      <c r="W116" s="4"/>
      <c r="X116" s="4"/>
      <c r="Y116" s="4"/>
      <c r="Z116" s="4"/>
    </row>
    <row r="117" spans="2:26">
      <c r="B117" s="10">
        <v>46722</v>
      </c>
      <c r="C117" s="116">
        <v>2590.4050000000002</v>
      </c>
      <c r="D117" s="116">
        <v>2586.8739999999998</v>
      </c>
      <c r="E117" s="4"/>
      <c r="F117" s="4"/>
      <c r="G117" s="4"/>
      <c r="H117" s="4"/>
      <c r="I117" s="4"/>
      <c r="J117" s="4"/>
      <c r="K117" s="4"/>
      <c r="L117" s="4"/>
      <c r="M117" s="4"/>
      <c r="N117" s="4"/>
      <c r="O117" s="4"/>
      <c r="P117" s="4"/>
      <c r="Q117" s="4"/>
      <c r="R117" s="4"/>
      <c r="S117" s="4"/>
      <c r="T117" s="4"/>
      <c r="U117" s="4"/>
      <c r="V117" s="4"/>
      <c r="W117" s="4"/>
      <c r="X117" s="4"/>
      <c r="Y117" s="4"/>
      <c r="Z117" s="4"/>
    </row>
    <row r="118" spans="2:26">
      <c r="B118" s="10">
        <v>46813</v>
      </c>
      <c r="C118" s="116">
        <v>2593.797</v>
      </c>
      <c r="D118" s="116">
        <v>2580.4740000000002</v>
      </c>
      <c r="E118" s="4"/>
      <c r="F118" s="4"/>
      <c r="G118" s="4"/>
      <c r="H118" s="4"/>
      <c r="I118" s="4"/>
      <c r="J118" s="4"/>
      <c r="K118" s="4"/>
      <c r="L118" s="4"/>
      <c r="M118" s="4"/>
      <c r="N118" s="4"/>
      <c r="O118" s="4"/>
      <c r="P118" s="4"/>
      <c r="Q118" s="4"/>
      <c r="R118" s="4"/>
      <c r="S118" s="4"/>
      <c r="T118" s="4"/>
      <c r="U118" s="4"/>
      <c r="V118" s="4"/>
      <c r="W118" s="4"/>
      <c r="X118" s="4"/>
      <c r="Y118" s="4"/>
      <c r="Z118" s="4"/>
    </row>
    <row r="119" spans="2:26">
      <c r="B119" s="10">
        <v>46905</v>
      </c>
      <c r="C119" s="116">
        <v>2597.1999999999998</v>
      </c>
      <c r="D119" s="116">
        <v>2574.3420000000001</v>
      </c>
      <c r="E119" s="4"/>
      <c r="F119" s="4"/>
      <c r="G119" s="4"/>
      <c r="H119" s="4"/>
      <c r="I119" s="4"/>
      <c r="J119" s="4"/>
      <c r="K119" s="4"/>
      <c r="L119" s="4"/>
      <c r="M119" s="4"/>
      <c r="N119" s="4"/>
      <c r="O119" s="4"/>
      <c r="P119" s="4"/>
      <c r="Q119" s="4"/>
      <c r="R119" s="4"/>
      <c r="S119" s="4"/>
      <c r="T119" s="4"/>
      <c r="U119" s="4"/>
      <c r="V119" s="4"/>
      <c r="W119" s="4"/>
      <c r="X119" s="4"/>
      <c r="Y119" s="4"/>
      <c r="Z119" s="4"/>
    </row>
    <row r="120" spans="2:26">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2:26">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2:26">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2:26">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2:26">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2:26">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2:26">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2:26">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2:26">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2:26">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2:26">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2:26">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2:26">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2:26">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2:26">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2:26">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2:26">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2:26">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2:26">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2:26">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2:26">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2:26">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2:26">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2:26">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2:26">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2:26">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2:26">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2:26">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2:26">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2:26">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2:26">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2:26">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2:26">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2:26">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2:26">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2:26">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2:26">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2:26">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2:26">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2:26">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2:26">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2:26">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2:26">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2:26">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2:26">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2:26">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2:26">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2:26">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2:26">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2:26">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2:26">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2:26">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2:26">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2:26">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2:26">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2:26">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2:26">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2:26">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2:26">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2:26">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2:26">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2:26">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2:26">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2:26">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2:26">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2:26">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2:26">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2:26">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2:26">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2:26">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2:26">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2:26">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2:26">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2:26">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2:26">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2:26">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2:26">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2:26">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2:26">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2:26">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2:26">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2:26">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2:26">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2:26">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2:26">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2:26">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2:26">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2:26">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2:26">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2:26">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2:26">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2:26">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2:26">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2:26">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2:26">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2:26">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2:26">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2:26">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2:26">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2:26">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2:26">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2:26">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2:26">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2:26">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2:26">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2:26">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2:26">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2:26">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2:26">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2:26">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2:26">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2:26">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2:26">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2:26">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2:26">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2:26">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2:26">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2:26">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2:26">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2:26">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2:26">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2:26">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2:26">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2:26">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2:26">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2:26">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2:26">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2:26">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2:26">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2:26">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2:26">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2:26">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2:26">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2:26">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2:26">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2:26">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2:26">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2:26">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2:26">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2:26">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2:26">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2:26">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2:26">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2:26">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2:26">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2:26">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2:26">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2:26">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2:26">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2:26">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2:26">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2:26">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2:26">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2:26">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2:26">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2:26">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2:26">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2:26">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2:26">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2:26">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2:26">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2:26">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2:26">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2:26">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2:26">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2:26">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2:26">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2:26">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2:26">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2:26">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2:26">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2:26">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2:26">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2:26">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2:26">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2:26">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2:26">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2:26">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2:26">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2:26">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2:26">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2:26">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2:26">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2:26">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2:26">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2:26">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2:26">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2:26">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2:26">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2:26">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2:26">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2:26">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2:26">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2:26">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2:26">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2:26">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2:26">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2:26">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2:26">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2:26">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2:26">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2:26">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2:26">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2:26">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2:26">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2:26">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2:26">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2:26">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2:26">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2:26">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2:26">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2:26">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2:26">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2:26">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2:26">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2:26">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2:26">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2:26">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2:26">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2:26">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2:26">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2:26">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2:26">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2:26">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2:26">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2:26">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2:26">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2:26">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2:26">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2:26">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2:26">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2:26">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2:26">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2:26">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2:26">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2:26">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2:26">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2:26">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2:26">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2:26">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2:26">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2:26">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2:26">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2:26">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2:26">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2:26">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2:26">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2:26">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2:26">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2:26">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2:26">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2:26">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2:26">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2:26">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2:26">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2:26">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2:26">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2:26">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2:26">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2:26">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2:26">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2:26">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2:26">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2:26">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2:26">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2:26">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2:26">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2:26">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2:26">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2:26">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2:26">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2:26">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2:26">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2:26">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2:26">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2:26">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2:26">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2:26">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2:26">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2:26">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2:26">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2:26">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2:26">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2:26">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2:26">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2:26">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2:26">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2:26">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2:26">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2:26">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2:26">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2:26">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2:26">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2:26">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2:26">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2:26">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2:26">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2:26">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2:26">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2:26">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2:26">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2:26">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2:26">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2:26">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2:26">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2:26">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2:26">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2:26">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2:26">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2:26">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2:26">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2:26">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2:26">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2:26">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2:26">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2:26">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2:26">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2:26">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2:26">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2:26">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2:26">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2:26">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2:26">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2:26">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2:26">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2:26">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2:26">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2:26">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2:26">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2:26">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2:26">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2:26">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2:26">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2:26">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2:26">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2:26">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2:26">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2:26">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2:26">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2:26">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2:26">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2:26">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2:26">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2:26">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2:26">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2:26">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2:26">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2:26">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2:26">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2:26">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2:26">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2:26">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2:26">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2:26">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2:26">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2:26">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2:26">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2:26">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2:26">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2:26">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2:26">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2:26">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2:26">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2:26">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2:26">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2:26">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2:26">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2:26">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2:26">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2:26">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2:26">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2:26">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2:26">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2:26">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2:26">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2:26">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2:26">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2:26">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2:26">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2:26">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2:26">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2:26">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2:26">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2:26">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2:26">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2:26">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2:26">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2:26">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2:26">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2:26">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2:26">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2:26">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2:26">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2:26">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2:26">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2:26">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2:26">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2:26">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2:26">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2:26">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2:26">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2:26">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2:26">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2:26">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2:26">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2:26">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2:26">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2:26">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2:26">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2:26">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2:26">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2:26">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2:26">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2:26">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2:26">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2:26">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2:26">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2:26">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2:26">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2:26">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2:26">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2:26">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2:26">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2:26">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2:26">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2:26">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2:26">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2:26">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2:26">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2:26">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2:26">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2:26">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2:26">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2:26">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2:26">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2:26">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2:26">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2:26">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2:26">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2:26">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2:26">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2:26">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2:26">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2:26">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2:26">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2:26">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2:26">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2:26">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2:26">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2:26">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2:26">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2:26">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2:26">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2:26">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2:26">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2:26">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2:26">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2:26">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2:26">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2:26">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2:26">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2:26">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2:26">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2:26">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2:26">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2:26">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2:26">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2:26">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2:26">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2:26">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2:26">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2:26">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2:26">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2:26">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2:26">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2:26">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2:26">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2:26">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2:26">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2:26">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2:26">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2:26">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2:26">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2:26">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2:26">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2:26">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2:26">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2:26">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2:26">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2:26">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2:26">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2:26">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2:26">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2:26">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2:26">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2:26">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2:26">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2:26">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2:26">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2:26">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2:26">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2:26">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2:26">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2:26">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2:26">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2:26">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2:26">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2:26">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2:26">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2:26">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2:26">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2:26">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2:26">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2:26">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2:26">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2:26">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2:26">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2:26">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2:26">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2:26">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2:26">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2:26">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2:26">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2:26">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2:26">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2:26">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2:26">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2:26">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2:26">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2:26">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2:26">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2:26">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2:26">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2:26">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2:26">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2:26">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2:26">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2:26">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2:26">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2:26">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2:26">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2:26">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2:26">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2:26">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2:26">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2:26">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2:26">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2:26">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2:26">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2:26">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2:26">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2:26">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2:26">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2:26">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2:26">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2:26">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2:26">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2:26">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2:26">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2:26">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2:26">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2:26">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2:26">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2:26">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2:26">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2:26">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2:26">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2:26">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2:26">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2:26">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2:26">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2:26">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2:26">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2:26">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2:26">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2:26">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2:26">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2:26">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2:26">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2:26">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2:26">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2:26">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2:26">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2:26">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2:26">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2:26">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2:26">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2:26">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2:26">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2:26">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2:26">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2:26">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2:26">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2:26">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2:26">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2:26">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2:26">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2:26">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2:26">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2:26">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2:26">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2:26">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2:26">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2:26">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2:26">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2:26">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2:26">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2:26">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2:26">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2:26">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2:26">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2:26">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2:26">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2:26">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2:26">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2:26">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2:26">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2:26">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2:26">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2:26">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2:26">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2:26">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2:26">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2:26">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2:26">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2:26">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2:26">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2:26">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2:26">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2:26">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2:26">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2:26">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2:26">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2:26">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2:26">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2:26">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2:26">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2:26">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2:26">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2:26">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2:26">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2:26">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2:26">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2:26">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2:26">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2:26">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2:26">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2:26">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2:26">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2:26">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2:26">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2:26">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2:26">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2:26">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2:26">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2:26">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2:26">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2:26">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2:26">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2:26">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2:26">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2:26">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2:26">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2:26">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2:26">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2:26">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2:26">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2:26">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2:26">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2:26">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2:26">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2:26">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2:26">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2:26">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2:26">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2:26">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2:26">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2:26">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2:26">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2:26">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2:26">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2:26">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2:26">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2:26">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2:26">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2:26">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2:26">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2:26">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2:26">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2:26">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2:26">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2:26">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2:26">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2:26">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2:26">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2:26">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2:26">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2:26">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2:26">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2:26">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2:26">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2:26">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2:26">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2:26">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2:26">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2:26">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2:26">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2:26">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2:26">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2:26">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2:26">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2:26">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2:26">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2:26">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2:26">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2:26">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2:26">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2:26">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2:26">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2:26">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2:26">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2:26">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2:26">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2:26">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2:26">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2:26">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2:26">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2:26">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2:26">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2:26">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2:26">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2:26">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2:26">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2:26">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2:26">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2:26">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2:26">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2:26">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2:26">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2:26">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2:26">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2:26">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2:26">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2:26">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2:26">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2:26">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2:26">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2:26">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2:26">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2:26">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2:26">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2:26">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2:26">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2:26">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2:26">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2:26">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2:26">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2:26">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2:26">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2:26">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2:26">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2:26">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2:26">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2:26">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2:26">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2:26">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2:26">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2:26">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2:26">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2:26">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2:26">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2:26">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2:26">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2:26">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2:26">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2:26">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2:26">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2:26">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2:26">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2:26">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2:26">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2:26">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2:26">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2:26">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2:26">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2:26">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2:26">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2:26">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2:26">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2:26">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2:26">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2:26">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2:26">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2:26">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2:26">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2:26">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2:26">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2:26">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2:26">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2:26">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2:26">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2:26">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2:26">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2:26">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2:26">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2:26">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2:26">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2:26">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2:26">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2:26">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2:26">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2:26">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2:26">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2:26">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2:26">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2:26">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2:26">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2:26">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2:26">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2:26">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2:26">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2:26">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2:26">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2:26">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2:26">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2:26">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2:26">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2:26">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2:26">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2:26">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2:26">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2:26">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2:26">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2:26">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2:26">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2:26">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2:26">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2:26">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2:26">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2:26">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2:26">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2:26">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2:26">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2:26">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2:26">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2:26">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2:26">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2:26">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2:26">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2:26">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2:26">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2:26">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2:26">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2:26">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2:26">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2:26">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2:26">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2:26">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2:26">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2:26">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2:26">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2:26">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2:26">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2:26">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2:26">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2:26">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2:26">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2:26">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2:26">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2:26">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2:26">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2:26">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2:26">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2:26">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2:26">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2:26">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2:26">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2:26">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2:26">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2:26">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2:26">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2:26">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sheetData>
  <pageMargins left="0.75" right="0.75" top="1" bottom="1" header="0.5" footer="0.5"/>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60049-8138-44A0-8518-5B7921F23F67}">
  <dimension ref="A1:Z1001"/>
  <sheetViews>
    <sheetView showGridLines="0" workbookViewId="0">
      <selection activeCell="I27" sqref="I27"/>
    </sheetView>
  </sheetViews>
  <sheetFormatPr defaultRowHeight="14.5"/>
  <cols>
    <col min="3" max="3" width="13.54296875" customWidth="1"/>
    <col min="4" max="4" width="15.81640625" customWidth="1"/>
  </cols>
  <sheetData>
    <row r="1" spans="2:26">
      <c r="B1" s="1" t="s">
        <v>170</v>
      </c>
      <c r="C1" s="2"/>
      <c r="D1" s="2"/>
      <c r="E1" s="2"/>
      <c r="F1" s="2"/>
      <c r="G1" s="2"/>
      <c r="H1" s="8"/>
      <c r="I1" s="8"/>
      <c r="J1" s="8"/>
      <c r="K1" s="8"/>
      <c r="L1" s="8"/>
      <c r="M1" s="8"/>
      <c r="N1" s="8"/>
      <c r="O1" s="8"/>
      <c r="P1" s="8"/>
      <c r="Q1" s="8"/>
      <c r="R1" s="8"/>
      <c r="S1" s="8"/>
      <c r="T1" s="8"/>
      <c r="U1" s="8"/>
      <c r="V1" s="8"/>
      <c r="W1" s="8"/>
      <c r="X1" s="8"/>
      <c r="Y1" s="8"/>
      <c r="Z1" s="8"/>
    </row>
    <row r="2" spans="2:26">
      <c r="B2" s="2" t="s">
        <v>0</v>
      </c>
      <c r="C2" s="2"/>
      <c r="D2" s="2"/>
      <c r="E2" s="2"/>
      <c r="F2" s="2"/>
      <c r="G2" s="2"/>
      <c r="H2" s="8"/>
      <c r="I2" s="8"/>
      <c r="J2" s="8"/>
      <c r="K2" s="8"/>
      <c r="L2" s="8"/>
      <c r="M2" s="8"/>
      <c r="N2" s="8"/>
      <c r="O2" s="8"/>
      <c r="P2" s="8"/>
      <c r="Q2" s="8"/>
      <c r="R2" s="8"/>
      <c r="S2" s="8"/>
      <c r="T2" s="8"/>
      <c r="U2" s="8"/>
      <c r="V2" s="8"/>
      <c r="W2" s="8"/>
      <c r="X2" s="8"/>
      <c r="Y2" s="8"/>
      <c r="Z2" s="8"/>
    </row>
    <row r="3" spans="2:26">
      <c r="B3" s="8"/>
      <c r="C3" s="8"/>
      <c r="D3" s="8"/>
      <c r="E3" s="8"/>
      <c r="F3" s="8"/>
      <c r="G3" s="8"/>
      <c r="H3" s="8"/>
      <c r="I3" s="8"/>
      <c r="J3" s="8"/>
      <c r="K3" s="8"/>
      <c r="L3" s="8"/>
      <c r="M3" s="8"/>
      <c r="N3" s="8"/>
      <c r="O3" s="8"/>
      <c r="P3" s="8"/>
      <c r="Q3" s="8"/>
      <c r="R3" s="8"/>
      <c r="S3" s="8"/>
      <c r="T3" s="8"/>
      <c r="U3" s="8"/>
      <c r="V3" s="8"/>
      <c r="W3" s="8"/>
      <c r="X3" s="8"/>
      <c r="Y3" s="8"/>
      <c r="Z3" s="8"/>
    </row>
    <row r="4" spans="2:26" ht="28.5">
      <c r="B4" s="9"/>
      <c r="C4" s="114" t="s">
        <v>15</v>
      </c>
      <c r="D4" s="114" t="s">
        <v>100</v>
      </c>
      <c r="E4" s="9"/>
      <c r="F4" s="9"/>
      <c r="G4" s="9"/>
      <c r="H4" s="9"/>
      <c r="I4" s="9"/>
      <c r="J4" s="9"/>
      <c r="K4" s="9"/>
      <c r="L4" s="9"/>
      <c r="M4" s="9"/>
      <c r="N4" s="9"/>
      <c r="O4" s="9"/>
      <c r="P4" s="9"/>
      <c r="Q4" s="9"/>
      <c r="R4" s="9"/>
      <c r="S4" s="9"/>
      <c r="T4" s="9"/>
      <c r="U4" s="9"/>
      <c r="V4" s="9"/>
      <c r="W4" s="9"/>
      <c r="X4" s="9"/>
      <c r="Y4" s="9"/>
      <c r="Z4" s="9"/>
    </row>
    <row r="5" spans="2:26" ht="28.5">
      <c r="B5" s="9"/>
      <c r="C5" s="114" t="s">
        <v>104</v>
      </c>
      <c r="D5" s="114" t="s">
        <v>121</v>
      </c>
      <c r="E5" s="9"/>
      <c r="F5" s="9"/>
      <c r="G5" s="9"/>
      <c r="H5" s="9"/>
      <c r="I5" s="9"/>
      <c r="J5" s="9"/>
      <c r="K5" s="9"/>
      <c r="L5" s="9"/>
      <c r="M5" s="9"/>
      <c r="N5" s="9"/>
      <c r="O5" s="9"/>
      <c r="P5" s="9"/>
      <c r="Q5" s="9"/>
      <c r="R5" s="9"/>
      <c r="S5" s="9"/>
      <c r="T5" s="9"/>
      <c r="U5" s="9"/>
      <c r="V5" s="9"/>
      <c r="W5" s="9"/>
      <c r="X5" s="9"/>
      <c r="Y5" s="9"/>
      <c r="Z5" s="9"/>
    </row>
    <row r="6" spans="2:26">
      <c r="B6" s="10">
        <v>40330</v>
      </c>
      <c r="C6" s="11">
        <v>2.3940000000000001</v>
      </c>
      <c r="D6" s="116">
        <v>4160</v>
      </c>
      <c r="E6" s="4"/>
      <c r="F6" s="4"/>
      <c r="G6" s="4"/>
      <c r="H6" s="4"/>
      <c r="I6" s="4"/>
      <c r="J6" s="4"/>
      <c r="K6" s="4"/>
      <c r="L6" s="4"/>
      <c r="M6" s="4"/>
      <c r="N6" s="4"/>
      <c r="O6" s="4"/>
      <c r="P6" s="4"/>
      <c r="Q6" s="4"/>
      <c r="R6" s="4"/>
      <c r="S6" s="4"/>
      <c r="T6" s="4"/>
      <c r="U6" s="4"/>
      <c r="V6" s="4"/>
      <c r="W6" s="4"/>
      <c r="X6" s="4"/>
      <c r="Y6" s="4"/>
      <c r="Z6" s="4"/>
    </row>
    <row r="7" spans="2:26">
      <c r="B7" s="10">
        <v>40422</v>
      </c>
      <c r="C7" s="11">
        <v>2.2890000000000001</v>
      </c>
      <c r="D7" s="116">
        <v>3786</v>
      </c>
      <c r="E7" s="4"/>
      <c r="F7" s="4"/>
      <c r="G7" s="4"/>
      <c r="H7" s="4"/>
      <c r="I7" s="4"/>
      <c r="J7" s="4"/>
      <c r="K7" s="4"/>
      <c r="L7" s="4"/>
      <c r="M7" s="4"/>
      <c r="N7" s="4"/>
      <c r="O7" s="4"/>
      <c r="P7" s="4"/>
      <c r="Q7" s="4"/>
      <c r="R7" s="4"/>
      <c r="S7" s="4"/>
      <c r="T7" s="4"/>
      <c r="U7" s="4"/>
      <c r="V7" s="4"/>
      <c r="W7" s="4"/>
      <c r="X7" s="4"/>
      <c r="Y7" s="4"/>
      <c r="Z7" s="4"/>
    </row>
    <row r="8" spans="2:26">
      <c r="B8" s="10">
        <v>40513</v>
      </c>
      <c r="C8" s="11">
        <v>2.16</v>
      </c>
      <c r="D8" s="116">
        <v>3398</v>
      </c>
      <c r="E8" s="4"/>
      <c r="F8" s="4"/>
      <c r="G8" s="4"/>
      <c r="H8" s="4"/>
      <c r="I8" s="4"/>
      <c r="J8" s="4"/>
      <c r="K8" s="4"/>
      <c r="L8" s="4"/>
      <c r="M8" s="4"/>
      <c r="N8" s="4"/>
      <c r="O8" s="4"/>
      <c r="P8" s="4"/>
      <c r="Q8" s="4"/>
      <c r="R8" s="4"/>
      <c r="S8" s="4"/>
      <c r="T8" s="4"/>
      <c r="U8" s="4"/>
      <c r="V8" s="4"/>
      <c r="W8" s="4"/>
      <c r="X8" s="4"/>
      <c r="Y8" s="4"/>
      <c r="Z8" s="4"/>
    </row>
    <row r="9" spans="2:26">
      <c r="B9" s="10">
        <v>40603</v>
      </c>
      <c r="C9" s="11">
        <v>2.1669999999999998</v>
      </c>
      <c r="D9" s="116">
        <v>3168</v>
      </c>
      <c r="E9" s="4"/>
      <c r="F9" s="4"/>
      <c r="G9" s="4"/>
      <c r="H9" s="4"/>
      <c r="I9" s="4"/>
      <c r="J9" s="4"/>
      <c r="K9" s="4"/>
      <c r="L9" s="4"/>
      <c r="M9" s="4"/>
      <c r="N9" s="4"/>
      <c r="O9" s="4"/>
      <c r="P9" s="4"/>
      <c r="Q9" s="4"/>
      <c r="R9" s="4"/>
      <c r="S9" s="4"/>
      <c r="T9" s="4"/>
      <c r="U9" s="4"/>
      <c r="V9" s="4"/>
      <c r="W9" s="4"/>
      <c r="X9" s="4"/>
      <c r="Y9" s="4"/>
      <c r="Z9" s="4"/>
    </row>
    <row r="10" spans="2:26">
      <c r="B10" s="10">
        <v>40695</v>
      </c>
      <c r="C10" s="11">
        <v>2.1459999999999999</v>
      </c>
      <c r="D10" s="116">
        <v>3126</v>
      </c>
      <c r="E10" s="4"/>
      <c r="F10" s="4"/>
      <c r="G10" s="4"/>
      <c r="H10" s="4"/>
      <c r="I10" s="4"/>
      <c r="J10" s="4"/>
      <c r="K10" s="4"/>
      <c r="L10" s="4"/>
      <c r="M10" s="4"/>
      <c r="N10" s="4"/>
      <c r="O10" s="4"/>
      <c r="P10" s="4"/>
      <c r="Q10" s="4"/>
      <c r="R10" s="4"/>
      <c r="S10" s="4"/>
      <c r="T10" s="4"/>
      <c r="U10" s="4"/>
      <c r="V10" s="4"/>
      <c r="W10" s="4"/>
      <c r="X10" s="4"/>
      <c r="Y10" s="4"/>
      <c r="Z10" s="4"/>
    </row>
    <row r="11" spans="2:26">
      <c r="B11" s="10">
        <v>40787</v>
      </c>
      <c r="C11" s="11">
        <v>2.2759999999999998</v>
      </c>
      <c r="D11" s="116">
        <v>3717</v>
      </c>
      <c r="E11" s="4"/>
      <c r="F11" s="4"/>
      <c r="G11" s="4"/>
      <c r="H11" s="4"/>
      <c r="I11" s="4"/>
      <c r="J11" s="4"/>
      <c r="K11" s="4"/>
      <c r="L11" s="4"/>
      <c r="M11" s="4"/>
      <c r="N11" s="4"/>
      <c r="O11" s="4"/>
      <c r="P11" s="4"/>
      <c r="Q11" s="4"/>
      <c r="R11" s="4"/>
      <c r="S11" s="4"/>
      <c r="T11" s="4"/>
      <c r="U11" s="4"/>
      <c r="V11" s="4"/>
      <c r="W11" s="4"/>
      <c r="X11" s="4"/>
      <c r="Y11" s="4"/>
      <c r="Z11" s="4"/>
    </row>
    <row r="12" spans="2:26">
      <c r="B12" s="10">
        <v>40878</v>
      </c>
      <c r="C12" s="11">
        <v>2.415</v>
      </c>
      <c r="D12" s="116">
        <v>3633</v>
      </c>
      <c r="E12" s="4"/>
      <c r="F12" s="4"/>
      <c r="G12" s="4"/>
      <c r="H12" s="4"/>
      <c r="I12" s="4"/>
      <c r="J12" s="4"/>
      <c r="K12" s="4"/>
      <c r="L12" s="4"/>
      <c r="M12" s="4"/>
      <c r="N12" s="4"/>
      <c r="O12" s="4"/>
      <c r="P12" s="4"/>
      <c r="Q12" s="4"/>
      <c r="R12" s="4"/>
      <c r="S12" s="4"/>
      <c r="T12" s="4"/>
      <c r="U12" s="4"/>
      <c r="V12" s="4"/>
      <c r="W12" s="4"/>
      <c r="X12" s="4"/>
      <c r="Y12" s="4"/>
      <c r="Z12" s="4"/>
    </row>
    <row r="13" spans="2:26">
      <c r="B13" s="10">
        <v>40969</v>
      </c>
      <c r="C13" s="11">
        <v>2.4220000000000002</v>
      </c>
      <c r="D13" s="116">
        <v>4096</v>
      </c>
      <c r="E13" s="4"/>
      <c r="F13" s="4"/>
      <c r="G13" s="4"/>
      <c r="H13" s="4"/>
      <c r="I13" s="4"/>
      <c r="J13" s="4"/>
      <c r="K13" s="4"/>
      <c r="L13" s="4"/>
      <c r="M13" s="4"/>
      <c r="N13" s="4"/>
      <c r="O13" s="4"/>
      <c r="P13" s="4"/>
      <c r="Q13" s="4"/>
      <c r="R13" s="4"/>
      <c r="S13" s="4"/>
      <c r="T13" s="4"/>
      <c r="U13" s="4"/>
      <c r="V13" s="4"/>
      <c r="W13" s="4"/>
      <c r="X13" s="4"/>
      <c r="Y13" s="4"/>
      <c r="Z13" s="4"/>
    </row>
    <row r="14" spans="2:26">
      <c r="B14" s="10">
        <v>41061</v>
      </c>
      <c r="C14" s="11">
        <v>2.52</v>
      </c>
      <c r="D14" s="116">
        <v>3971</v>
      </c>
      <c r="E14" s="4"/>
      <c r="F14" s="4"/>
      <c r="G14" s="4"/>
      <c r="H14" s="4"/>
      <c r="I14" s="4"/>
      <c r="J14" s="4"/>
      <c r="K14" s="4"/>
      <c r="L14" s="4"/>
      <c r="M14" s="4"/>
      <c r="N14" s="4"/>
      <c r="O14" s="4"/>
      <c r="P14" s="4"/>
      <c r="Q14" s="4"/>
      <c r="R14" s="4"/>
      <c r="S14" s="4"/>
      <c r="T14" s="4"/>
      <c r="U14" s="4"/>
      <c r="V14" s="4"/>
      <c r="W14" s="4"/>
      <c r="X14" s="4"/>
      <c r="Y14" s="4"/>
      <c r="Z14" s="4"/>
    </row>
    <row r="15" spans="2:26">
      <c r="B15" s="10">
        <v>41153</v>
      </c>
      <c r="C15" s="11">
        <v>2.6080000000000001</v>
      </c>
      <c r="D15" s="116">
        <v>4388</v>
      </c>
      <c r="E15" s="4"/>
      <c r="F15" s="4"/>
      <c r="G15" s="4"/>
      <c r="H15" s="4"/>
      <c r="I15" s="4"/>
      <c r="J15" s="4"/>
      <c r="K15" s="4"/>
      <c r="L15" s="4"/>
      <c r="M15" s="4"/>
      <c r="N15" s="4"/>
      <c r="O15" s="4"/>
      <c r="P15" s="4"/>
      <c r="Q15" s="4"/>
      <c r="R15" s="4"/>
      <c r="S15" s="4"/>
      <c r="T15" s="4"/>
      <c r="U15" s="4"/>
      <c r="V15" s="4"/>
      <c r="W15" s="4"/>
      <c r="X15" s="4"/>
      <c r="Y15" s="4"/>
      <c r="Z15" s="4"/>
    </row>
    <row r="16" spans="2:26">
      <c r="B16" s="10">
        <v>41244</v>
      </c>
      <c r="C16" s="11">
        <v>2.8149999999999999</v>
      </c>
      <c r="D16" s="116">
        <v>4434</v>
      </c>
      <c r="E16" s="4"/>
      <c r="F16" s="4"/>
      <c r="G16" s="4"/>
      <c r="H16" s="4"/>
      <c r="I16" s="4"/>
      <c r="J16" s="4"/>
      <c r="K16" s="4"/>
      <c r="L16" s="4"/>
      <c r="M16" s="4"/>
      <c r="N16" s="4"/>
      <c r="O16" s="4"/>
      <c r="P16" s="4"/>
      <c r="Q16" s="4"/>
      <c r="R16" s="4"/>
      <c r="S16" s="4"/>
      <c r="T16" s="4"/>
      <c r="U16" s="4"/>
      <c r="V16" s="4"/>
      <c r="W16" s="4"/>
      <c r="X16" s="4"/>
      <c r="Y16" s="4"/>
      <c r="Z16" s="4"/>
    </row>
    <row r="17" spans="2:26">
      <c r="B17" s="10">
        <v>41334</v>
      </c>
      <c r="C17" s="11">
        <v>2.952</v>
      </c>
      <c r="D17" s="116">
        <v>4849</v>
      </c>
      <c r="E17" s="4"/>
      <c r="F17" s="4"/>
      <c r="G17" s="4"/>
      <c r="H17" s="4"/>
      <c r="I17" s="4"/>
      <c r="J17" s="4"/>
      <c r="K17" s="4"/>
      <c r="L17" s="4"/>
      <c r="M17" s="4"/>
      <c r="N17" s="4"/>
      <c r="O17" s="4"/>
      <c r="P17" s="4"/>
      <c r="Q17" s="4"/>
      <c r="R17" s="4"/>
      <c r="S17" s="4"/>
      <c r="T17" s="4"/>
      <c r="U17" s="4"/>
      <c r="V17" s="4"/>
      <c r="W17" s="4"/>
      <c r="X17" s="4"/>
      <c r="Y17" s="4"/>
      <c r="Z17" s="4"/>
    </row>
    <row r="18" spans="2:26">
      <c r="B18" s="10">
        <v>41426</v>
      </c>
      <c r="C18" s="11">
        <v>3.0110000000000001</v>
      </c>
      <c r="D18" s="116">
        <v>5213</v>
      </c>
      <c r="E18" s="4"/>
      <c r="F18" s="4"/>
      <c r="G18" s="4"/>
      <c r="H18" s="4"/>
      <c r="I18" s="4"/>
      <c r="J18" s="4"/>
      <c r="K18" s="4"/>
      <c r="L18" s="4"/>
      <c r="M18" s="4"/>
      <c r="N18" s="4"/>
      <c r="O18" s="4"/>
      <c r="P18" s="4"/>
      <c r="Q18" s="4"/>
      <c r="R18" s="4"/>
      <c r="S18" s="4"/>
      <c r="T18" s="4"/>
      <c r="U18" s="4"/>
      <c r="V18" s="4"/>
      <c r="W18" s="4"/>
      <c r="X18" s="4"/>
      <c r="Y18" s="4"/>
      <c r="Z18" s="4"/>
    </row>
    <row r="19" spans="2:26">
      <c r="B19" s="10">
        <v>41518</v>
      </c>
      <c r="C19" s="11">
        <v>3.077</v>
      </c>
      <c r="D19" s="116">
        <v>5276</v>
      </c>
      <c r="E19" s="4"/>
      <c r="F19" s="4"/>
      <c r="G19" s="4"/>
      <c r="H19" s="4"/>
      <c r="I19" s="4"/>
      <c r="J19" s="4"/>
      <c r="K19" s="4"/>
      <c r="L19" s="4"/>
      <c r="M19" s="4"/>
      <c r="N19" s="4"/>
      <c r="O19" s="4"/>
      <c r="P19" s="4"/>
      <c r="Q19" s="4"/>
      <c r="R19" s="4"/>
      <c r="S19" s="4"/>
      <c r="T19" s="4"/>
      <c r="U19" s="4"/>
      <c r="V19" s="4"/>
      <c r="W19" s="4"/>
      <c r="X19" s="4"/>
      <c r="Y19" s="4"/>
      <c r="Z19" s="4"/>
    </row>
    <row r="20" spans="2:26">
      <c r="B20" s="10">
        <v>41609</v>
      </c>
      <c r="C20" s="11">
        <v>3.1709999999999998</v>
      </c>
      <c r="D20" s="116">
        <v>5802</v>
      </c>
      <c r="E20" s="4"/>
      <c r="F20" s="4"/>
      <c r="G20" s="4"/>
      <c r="H20" s="4"/>
      <c r="I20" s="4"/>
      <c r="J20" s="4"/>
      <c r="K20" s="4"/>
      <c r="L20" s="4"/>
      <c r="M20" s="4"/>
      <c r="N20" s="4"/>
      <c r="O20" s="4"/>
      <c r="P20" s="4"/>
      <c r="Q20" s="4"/>
      <c r="R20" s="4"/>
      <c r="S20" s="4"/>
      <c r="T20" s="4"/>
      <c r="U20" s="4"/>
      <c r="V20" s="4"/>
      <c r="W20" s="4"/>
      <c r="X20" s="4"/>
      <c r="Y20" s="4"/>
      <c r="Z20" s="4"/>
    </row>
    <row r="21" spans="2:26">
      <c r="B21" s="10">
        <v>41699</v>
      </c>
      <c r="C21" s="11">
        <v>3.2890000000000001</v>
      </c>
      <c r="D21" s="116">
        <v>5983</v>
      </c>
      <c r="E21" s="4"/>
      <c r="F21" s="4"/>
      <c r="G21" s="4"/>
      <c r="H21" s="4"/>
      <c r="I21" s="4"/>
      <c r="J21" s="4"/>
      <c r="K21" s="4"/>
      <c r="L21" s="4"/>
      <c r="M21" s="4"/>
      <c r="N21" s="4"/>
      <c r="O21" s="4"/>
      <c r="P21" s="4"/>
      <c r="Q21" s="4"/>
      <c r="R21" s="4"/>
      <c r="S21" s="4"/>
      <c r="T21" s="4"/>
      <c r="U21" s="4"/>
      <c r="V21" s="4"/>
      <c r="W21" s="4"/>
      <c r="X21" s="4"/>
      <c r="Y21" s="4"/>
      <c r="Z21" s="4"/>
    </row>
    <row r="22" spans="2:26">
      <c r="B22" s="10">
        <v>41791</v>
      </c>
      <c r="C22" s="11">
        <v>3.351</v>
      </c>
      <c r="D22" s="116">
        <v>6344</v>
      </c>
      <c r="E22" s="4"/>
      <c r="F22" s="4"/>
      <c r="G22" s="4"/>
      <c r="H22" s="4"/>
      <c r="I22" s="4"/>
      <c r="J22" s="4"/>
      <c r="K22" s="4"/>
      <c r="L22" s="4"/>
      <c r="M22" s="4"/>
      <c r="N22" s="4"/>
      <c r="O22" s="4"/>
      <c r="P22" s="4"/>
      <c r="Q22" s="4"/>
      <c r="R22" s="4"/>
      <c r="S22" s="4"/>
      <c r="T22" s="4"/>
      <c r="U22" s="4"/>
      <c r="V22" s="4"/>
      <c r="W22" s="4"/>
      <c r="X22" s="4"/>
      <c r="Y22" s="4"/>
      <c r="Z22" s="4"/>
    </row>
    <row r="23" spans="2:26">
      <c r="B23" s="10">
        <v>41883</v>
      </c>
      <c r="C23" s="11">
        <v>3.3809999999999998</v>
      </c>
      <c r="D23" s="116">
        <v>5984</v>
      </c>
      <c r="E23" s="4"/>
      <c r="F23" s="4"/>
      <c r="G23" s="4"/>
      <c r="H23" s="4"/>
      <c r="I23" s="4"/>
      <c r="J23" s="4"/>
      <c r="K23" s="4"/>
      <c r="L23" s="4"/>
      <c r="M23" s="4"/>
      <c r="N23" s="4"/>
      <c r="O23" s="4"/>
      <c r="P23" s="4"/>
      <c r="Q23" s="4"/>
      <c r="R23" s="4"/>
      <c r="S23" s="4"/>
      <c r="T23" s="4"/>
      <c r="U23" s="4"/>
      <c r="V23" s="4"/>
      <c r="W23" s="4"/>
      <c r="X23" s="4"/>
      <c r="Y23" s="4"/>
      <c r="Z23" s="4"/>
    </row>
    <row r="24" spans="2:26">
      <c r="B24" s="10">
        <v>41974</v>
      </c>
      <c r="C24" s="11">
        <v>3.3980000000000001</v>
      </c>
      <c r="D24" s="116">
        <v>6374</v>
      </c>
      <c r="E24" s="4"/>
      <c r="F24" s="4"/>
      <c r="G24" s="4"/>
      <c r="H24" s="4"/>
      <c r="I24" s="4"/>
      <c r="J24" s="4"/>
      <c r="K24" s="4"/>
      <c r="L24" s="4"/>
      <c r="M24" s="4"/>
      <c r="N24" s="4"/>
      <c r="O24" s="4"/>
      <c r="P24" s="4"/>
      <c r="Q24" s="4"/>
      <c r="R24" s="4"/>
      <c r="S24" s="4"/>
      <c r="T24" s="4"/>
      <c r="U24" s="4"/>
      <c r="V24" s="4"/>
      <c r="W24" s="4"/>
      <c r="X24" s="4"/>
      <c r="Y24" s="4"/>
      <c r="Z24" s="4"/>
    </row>
    <row r="25" spans="2:26">
      <c r="B25" s="10">
        <v>42064</v>
      </c>
      <c r="C25" s="11">
        <v>3.4550000000000001</v>
      </c>
      <c r="D25" s="116">
        <v>6424</v>
      </c>
      <c r="E25" s="4"/>
      <c r="F25" s="4"/>
      <c r="G25" s="4"/>
      <c r="H25" s="4"/>
      <c r="I25" s="4"/>
      <c r="J25" s="4"/>
      <c r="K25" s="4"/>
      <c r="L25" s="4"/>
      <c r="M25" s="4"/>
      <c r="N25" s="4"/>
      <c r="O25" s="4"/>
      <c r="P25" s="4"/>
      <c r="Q25" s="4"/>
      <c r="R25" s="4"/>
      <c r="S25" s="4"/>
      <c r="T25" s="4"/>
      <c r="U25" s="4"/>
      <c r="V25" s="4"/>
      <c r="W25" s="4"/>
      <c r="X25" s="4"/>
      <c r="Y25" s="4"/>
      <c r="Z25" s="4"/>
    </row>
    <row r="26" spans="2:26">
      <c r="B26" s="10">
        <v>42156</v>
      </c>
      <c r="C26" s="11">
        <v>3.4670000000000001</v>
      </c>
      <c r="D26" s="116">
        <v>6355</v>
      </c>
      <c r="E26" s="4"/>
      <c r="F26" s="4"/>
      <c r="G26" s="4"/>
      <c r="H26" s="4"/>
      <c r="I26" s="4"/>
      <c r="J26" s="4"/>
      <c r="K26" s="4"/>
      <c r="L26" s="4"/>
      <c r="M26" s="4"/>
      <c r="N26" s="4"/>
      <c r="O26" s="4"/>
      <c r="P26" s="4"/>
      <c r="Q26" s="4"/>
      <c r="R26" s="4"/>
      <c r="S26" s="4"/>
      <c r="T26" s="4"/>
      <c r="U26" s="4"/>
      <c r="V26" s="4"/>
      <c r="W26" s="4"/>
      <c r="X26" s="4"/>
      <c r="Y26" s="4"/>
      <c r="Z26" s="4"/>
    </row>
    <row r="27" spans="2:26">
      <c r="B27" s="10">
        <v>42248</v>
      </c>
      <c r="C27" s="11">
        <v>3.5840000000000001</v>
      </c>
      <c r="D27" s="116">
        <v>6965</v>
      </c>
      <c r="E27" s="4"/>
      <c r="F27" s="4"/>
      <c r="G27" s="4"/>
      <c r="H27" s="4"/>
      <c r="I27" s="4"/>
      <c r="J27" s="4"/>
      <c r="K27" s="4"/>
      <c r="L27" s="4"/>
      <c r="M27" s="4"/>
      <c r="N27" s="4"/>
      <c r="O27" s="4"/>
      <c r="P27" s="4"/>
      <c r="Q27" s="4"/>
      <c r="R27" s="4"/>
      <c r="S27" s="4"/>
      <c r="T27" s="4"/>
      <c r="U27" s="4"/>
      <c r="V27" s="4"/>
      <c r="W27" s="4"/>
      <c r="X27" s="4"/>
      <c r="Y27" s="4"/>
      <c r="Z27" s="4"/>
    </row>
    <row r="28" spans="2:26">
      <c r="B28" s="10">
        <v>42339</v>
      </c>
      <c r="C28" s="11">
        <v>3.6579999999999999</v>
      </c>
      <c r="D28" s="116">
        <v>7349</v>
      </c>
      <c r="E28" s="4"/>
      <c r="F28" s="4"/>
      <c r="G28" s="4"/>
      <c r="H28" s="4"/>
      <c r="I28" s="4"/>
      <c r="J28" s="4"/>
      <c r="K28" s="4"/>
      <c r="L28" s="4"/>
      <c r="M28" s="4"/>
      <c r="N28" s="4"/>
      <c r="O28" s="4"/>
      <c r="P28" s="4"/>
      <c r="Q28" s="4"/>
      <c r="R28" s="4"/>
      <c r="S28" s="4"/>
      <c r="T28" s="4"/>
      <c r="U28" s="4"/>
      <c r="V28" s="4"/>
      <c r="W28" s="4"/>
      <c r="X28" s="4"/>
      <c r="Y28" s="4"/>
      <c r="Z28" s="4"/>
    </row>
    <row r="29" spans="2:26">
      <c r="B29" s="10">
        <v>42430</v>
      </c>
      <c r="C29" s="11">
        <v>3.8359999999999999</v>
      </c>
      <c r="D29" s="116">
        <v>7116</v>
      </c>
      <c r="E29" s="4"/>
      <c r="F29" s="4"/>
      <c r="G29" s="4"/>
      <c r="H29" s="4"/>
      <c r="I29" s="4"/>
      <c r="J29" s="4"/>
      <c r="K29" s="4"/>
      <c r="L29" s="4"/>
      <c r="M29" s="4"/>
      <c r="N29" s="4"/>
      <c r="O29" s="4"/>
      <c r="P29" s="4"/>
      <c r="Q29" s="4"/>
      <c r="R29" s="4"/>
      <c r="S29" s="4"/>
      <c r="T29" s="4"/>
      <c r="U29" s="4"/>
      <c r="V29" s="4"/>
      <c r="W29" s="4"/>
      <c r="X29" s="4"/>
      <c r="Y29" s="4"/>
      <c r="Z29" s="4"/>
    </row>
    <row r="30" spans="2:26">
      <c r="B30" s="10">
        <v>42522</v>
      </c>
      <c r="C30" s="11">
        <v>4.0069999999999997</v>
      </c>
      <c r="D30" s="116">
        <v>7551</v>
      </c>
      <c r="E30" s="4"/>
      <c r="F30" s="4"/>
      <c r="G30" s="4"/>
      <c r="H30" s="4"/>
      <c r="I30" s="4"/>
      <c r="J30" s="4"/>
      <c r="K30" s="4"/>
      <c r="L30" s="4"/>
      <c r="M30" s="4"/>
      <c r="N30" s="4"/>
      <c r="O30" s="4"/>
      <c r="P30" s="4"/>
      <c r="Q30" s="4"/>
      <c r="R30" s="4"/>
      <c r="S30" s="4"/>
      <c r="T30" s="4"/>
      <c r="U30" s="4"/>
      <c r="V30" s="4"/>
      <c r="W30" s="4"/>
      <c r="X30" s="4"/>
      <c r="Y30" s="4"/>
      <c r="Z30" s="4"/>
    </row>
    <row r="31" spans="2:26">
      <c r="B31" s="10">
        <v>42614</v>
      </c>
      <c r="C31" s="11">
        <v>3.9660000000000002</v>
      </c>
      <c r="D31" s="116">
        <v>7766</v>
      </c>
      <c r="E31" s="4"/>
      <c r="F31" s="4"/>
      <c r="G31" s="4"/>
      <c r="H31" s="4"/>
      <c r="I31" s="4"/>
      <c r="J31" s="4"/>
      <c r="K31" s="4"/>
      <c r="L31" s="4"/>
      <c r="M31" s="4"/>
      <c r="N31" s="4"/>
      <c r="O31" s="4"/>
      <c r="P31" s="4"/>
      <c r="Q31" s="4"/>
      <c r="R31" s="4"/>
      <c r="S31" s="4"/>
      <c r="T31" s="4"/>
      <c r="U31" s="4"/>
      <c r="V31" s="4"/>
      <c r="W31" s="4"/>
      <c r="X31" s="4"/>
      <c r="Y31" s="4"/>
      <c r="Z31" s="4"/>
    </row>
    <row r="32" spans="2:26">
      <c r="B32" s="10">
        <v>42705</v>
      </c>
      <c r="C32" s="11">
        <v>3.9510000000000001</v>
      </c>
      <c r="D32" s="116">
        <v>7552</v>
      </c>
      <c r="E32" s="4"/>
      <c r="F32" s="4"/>
      <c r="G32" s="4"/>
      <c r="H32" s="4"/>
      <c r="I32" s="4"/>
      <c r="J32" s="4"/>
      <c r="K32" s="4"/>
      <c r="L32" s="4"/>
      <c r="M32" s="4"/>
      <c r="N32" s="4"/>
      <c r="O32" s="4"/>
      <c r="P32" s="4"/>
      <c r="Q32" s="4"/>
      <c r="R32" s="4"/>
      <c r="S32" s="4"/>
      <c r="T32" s="4"/>
      <c r="U32" s="4"/>
      <c r="V32" s="4"/>
      <c r="W32" s="4"/>
      <c r="X32" s="4"/>
      <c r="Y32" s="4"/>
      <c r="Z32" s="4"/>
    </row>
    <row r="33" spans="2:26">
      <c r="B33" s="10">
        <v>42795</v>
      </c>
      <c r="C33" s="11">
        <v>3.8980000000000001</v>
      </c>
      <c r="D33" s="116">
        <v>7456</v>
      </c>
      <c r="E33" s="4"/>
      <c r="F33" s="4"/>
      <c r="G33" s="4"/>
      <c r="H33" s="4"/>
      <c r="I33" s="4"/>
      <c r="J33" s="4"/>
      <c r="K33" s="4"/>
      <c r="L33" s="4"/>
      <c r="M33" s="4"/>
      <c r="N33" s="4"/>
      <c r="O33" s="4"/>
      <c r="P33" s="4"/>
      <c r="Q33" s="4"/>
      <c r="R33" s="4"/>
      <c r="S33" s="4"/>
      <c r="T33" s="4"/>
      <c r="U33" s="4"/>
      <c r="V33" s="4"/>
      <c r="W33" s="4"/>
      <c r="X33" s="4"/>
      <c r="Y33" s="4"/>
      <c r="Z33" s="4"/>
    </row>
    <row r="34" spans="2:26">
      <c r="B34" s="10">
        <v>42887</v>
      </c>
      <c r="C34" s="11">
        <v>3.8559999999999999</v>
      </c>
      <c r="D34" s="116">
        <v>7484</v>
      </c>
      <c r="E34" s="4"/>
      <c r="F34" s="4"/>
      <c r="G34" s="4"/>
      <c r="H34" s="4"/>
      <c r="I34" s="4"/>
      <c r="J34" s="4"/>
      <c r="K34" s="4"/>
      <c r="L34" s="4"/>
      <c r="M34" s="4"/>
      <c r="N34" s="4"/>
      <c r="O34" s="4"/>
      <c r="P34" s="4"/>
      <c r="Q34" s="4"/>
      <c r="R34" s="4"/>
      <c r="S34" s="4"/>
      <c r="T34" s="4"/>
      <c r="U34" s="4"/>
      <c r="V34" s="4"/>
      <c r="W34" s="4"/>
      <c r="X34" s="4"/>
      <c r="Y34" s="4"/>
      <c r="Z34" s="4"/>
    </row>
    <row r="35" spans="2:26">
      <c r="B35" s="10">
        <v>42979</v>
      </c>
      <c r="C35" s="11">
        <v>3.9289999999999998</v>
      </c>
      <c r="D35" s="116">
        <v>8327</v>
      </c>
      <c r="E35" s="4"/>
      <c r="F35" s="4"/>
      <c r="G35" s="4"/>
      <c r="H35" s="4"/>
      <c r="I35" s="4"/>
      <c r="J35" s="4"/>
      <c r="K35" s="4"/>
      <c r="L35" s="4"/>
      <c r="M35" s="4"/>
      <c r="N35" s="4"/>
      <c r="O35" s="4"/>
      <c r="P35" s="4"/>
      <c r="Q35" s="4"/>
      <c r="R35" s="4"/>
      <c r="S35" s="4"/>
      <c r="T35" s="4"/>
      <c r="U35" s="4"/>
      <c r="V35" s="4"/>
      <c r="W35" s="4"/>
      <c r="X35" s="4"/>
      <c r="Y35" s="4"/>
      <c r="Z35" s="4"/>
    </row>
    <row r="36" spans="2:26">
      <c r="B36" s="10">
        <v>43070</v>
      </c>
      <c r="C36" s="11">
        <v>3.9049999999999998</v>
      </c>
      <c r="D36" s="116">
        <v>7804</v>
      </c>
      <c r="E36" s="4"/>
      <c r="F36" s="4"/>
      <c r="G36" s="4"/>
      <c r="H36" s="4"/>
      <c r="I36" s="4"/>
      <c r="J36" s="4"/>
      <c r="K36" s="4"/>
      <c r="L36" s="4"/>
      <c r="M36" s="4"/>
      <c r="N36" s="4"/>
      <c r="O36" s="4"/>
      <c r="P36" s="4"/>
      <c r="Q36" s="4"/>
      <c r="R36" s="4"/>
      <c r="S36" s="4"/>
      <c r="T36" s="4"/>
      <c r="U36" s="4"/>
      <c r="V36" s="4"/>
      <c r="W36" s="4"/>
      <c r="X36" s="4"/>
      <c r="Y36" s="4"/>
      <c r="Z36" s="4"/>
    </row>
    <row r="37" spans="2:26">
      <c r="B37" s="10">
        <v>43160</v>
      </c>
      <c r="C37" s="11">
        <v>3.85</v>
      </c>
      <c r="D37" s="116">
        <v>7981</v>
      </c>
      <c r="E37" s="4"/>
      <c r="F37" s="4"/>
      <c r="G37" s="4"/>
      <c r="H37" s="4"/>
      <c r="I37" s="4"/>
      <c r="J37" s="4"/>
      <c r="K37" s="4"/>
      <c r="L37" s="4"/>
      <c r="M37" s="4"/>
      <c r="N37" s="4"/>
      <c r="O37" s="4"/>
      <c r="P37" s="4"/>
      <c r="Q37" s="4"/>
      <c r="R37" s="4"/>
      <c r="S37" s="4"/>
      <c r="T37" s="4"/>
      <c r="U37" s="4"/>
      <c r="V37" s="4"/>
      <c r="W37" s="4"/>
      <c r="X37" s="4"/>
      <c r="Y37" s="4"/>
      <c r="Z37" s="4"/>
    </row>
    <row r="38" spans="2:26">
      <c r="B38" s="10">
        <v>43252</v>
      </c>
      <c r="C38" s="11">
        <v>3.83</v>
      </c>
      <c r="D38" s="116">
        <v>8685</v>
      </c>
      <c r="E38" s="4"/>
      <c r="F38" s="4"/>
      <c r="G38" s="4"/>
      <c r="H38" s="4"/>
      <c r="I38" s="4"/>
      <c r="J38" s="4"/>
      <c r="K38" s="4"/>
      <c r="L38" s="4"/>
      <c r="M38" s="4"/>
      <c r="N38" s="4"/>
      <c r="O38" s="4"/>
      <c r="P38" s="4"/>
      <c r="Q38" s="4"/>
      <c r="R38" s="4"/>
      <c r="S38" s="4"/>
      <c r="T38" s="4"/>
      <c r="U38" s="4"/>
      <c r="V38" s="4"/>
      <c r="W38" s="4"/>
      <c r="X38" s="4"/>
      <c r="Y38" s="4"/>
      <c r="Z38" s="4"/>
    </row>
    <row r="39" spans="2:26">
      <c r="B39" s="10">
        <v>43344</v>
      </c>
      <c r="C39" s="11">
        <v>3.806</v>
      </c>
      <c r="D39" s="116">
        <v>8028</v>
      </c>
      <c r="E39" s="4"/>
      <c r="F39" s="4"/>
      <c r="G39" s="4"/>
      <c r="H39" s="4"/>
      <c r="I39" s="4"/>
      <c r="J39" s="4"/>
      <c r="K39" s="4"/>
      <c r="L39" s="4"/>
      <c r="M39" s="4"/>
      <c r="N39" s="4"/>
      <c r="O39" s="4"/>
      <c r="P39" s="4"/>
      <c r="Q39" s="4"/>
      <c r="R39" s="4"/>
      <c r="S39" s="4"/>
      <c r="T39" s="4"/>
      <c r="U39" s="4"/>
      <c r="V39" s="4"/>
      <c r="W39" s="4"/>
      <c r="X39" s="4"/>
      <c r="Y39" s="4"/>
      <c r="Z39" s="4"/>
    </row>
    <row r="40" spans="2:26">
      <c r="B40" s="10">
        <v>43435</v>
      </c>
      <c r="C40" s="11">
        <v>3.8540000000000001</v>
      </c>
      <c r="D40" s="116">
        <v>8261</v>
      </c>
      <c r="E40" s="4"/>
      <c r="F40" s="4"/>
      <c r="G40" s="4"/>
      <c r="H40" s="4"/>
      <c r="I40" s="4"/>
      <c r="J40" s="4"/>
      <c r="K40" s="4"/>
      <c r="L40" s="4"/>
      <c r="M40" s="4"/>
      <c r="N40" s="4"/>
      <c r="O40" s="4"/>
      <c r="P40" s="4"/>
      <c r="Q40" s="4"/>
      <c r="R40" s="4"/>
      <c r="S40" s="4"/>
      <c r="T40" s="4"/>
      <c r="U40" s="4"/>
      <c r="V40" s="4"/>
      <c r="W40" s="4"/>
      <c r="X40" s="4"/>
      <c r="Y40" s="4"/>
      <c r="Z40" s="4"/>
    </row>
    <row r="41" spans="2:26">
      <c r="B41" s="10">
        <v>43525</v>
      </c>
      <c r="C41" s="11">
        <v>4.032</v>
      </c>
      <c r="D41" s="116">
        <v>9507</v>
      </c>
      <c r="E41" s="4"/>
      <c r="F41" s="4"/>
      <c r="G41" s="4"/>
      <c r="H41" s="4"/>
      <c r="I41" s="4"/>
      <c r="J41" s="4"/>
      <c r="K41" s="4"/>
      <c r="L41" s="4"/>
      <c r="M41" s="4"/>
      <c r="N41" s="4"/>
      <c r="O41" s="4"/>
      <c r="P41" s="4"/>
      <c r="Q41" s="4"/>
      <c r="R41" s="4"/>
      <c r="S41" s="4"/>
      <c r="T41" s="4"/>
      <c r="U41" s="4"/>
      <c r="V41" s="4"/>
      <c r="W41" s="4"/>
      <c r="X41" s="4"/>
      <c r="Y41" s="4"/>
      <c r="Z41" s="4"/>
    </row>
    <row r="42" spans="2:26">
      <c r="B42" s="10">
        <v>43617</v>
      </c>
      <c r="C42" s="11">
        <v>4.04</v>
      </c>
      <c r="D42" s="116">
        <v>9114</v>
      </c>
      <c r="E42" s="4"/>
      <c r="F42" s="4"/>
      <c r="G42" s="4"/>
      <c r="H42" s="4"/>
      <c r="I42" s="4"/>
      <c r="J42" s="4"/>
      <c r="K42" s="4"/>
      <c r="L42" s="4"/>
      <c r="M42" s="4"/>
      <c r="N42" s="4"/>
      <c r="O42" s="4"/>
      <c r="P42" s="4"/>
      <c r="Q42" s="4"/>
      <c r="R42" s="4"/>
      <c r="S42" s="4"/>
      <c r="T42" s="4"/>
      <c r="U42" s="4"/>
      <c r="V42" s="4"/>
      <c r="W42" s="4"/>
      <c r="X42" s="4"/>
      <c r="Y42" s="4"/>
      <c r="Z42" s="4"/>
    </row>
    <row r="43" spans="2:26">
      <c r="B43" s="10">
        <v>43709</v>
      </c>
      <c r="C43" s="11">
        <v>3.9980000000000002</v>
      </c>
      <c r="D43" s="116">
        <v>9540</v>
      </c>
      <c r="E43" s="4"/>
      <c r="F43" s="4"/>
      <c r="G43" s="4"/>
      <c r="H43" s="4"/>
      <c r="I43" s="4"/>
      <c r="J43" s="4"/>
      <c r="K43" s="4"/>
      <c r="L43" s="4"/>
      <c r="M43" s="4"/>
      <c r="N43" s="4"/>
      <c r="O43" s="4"/>
      <c r="P43" s="4"/>
      <c r="Q43" s="4"/>
      <c r="R43" s="4"/>
      <c r="S43" s="4"/>
      <c r="T43" s="4"/>
      <c r="U43" s="4"/>
      <c r="V43" s="4"/>
      <c r="W43" s="4"/>
      <c r="X43" s="4"/>
      <c r="Y43" s="4"/>
      <c r="Z43" s="4"/>
    </row>
    <row r="44" spans="2:26">
      <c r="B44" s="10">
        <v>43800</v>
      </c>
      <c r="C44" s="11">
        <v>4.0819999999999999</v>
      </c>
      <c r="D44" s="116">
        <v>9432</v>
      </c>
      <c r="E44" s="4"/>
      <c r="F44" s="4"/>
      <c r="G44" s="4"/>
      <c r="H44" s="4"/>
      <c r="I44" s="4"/>
      <c r="J44" s="4"/>
      <c r="K44" s="4"/>
      <c r="L44" s="4"/>
      <c r="M44" s="4"/>
      <c r="N44" s="4"/>
      <c r="O44" s="4"/>
      <c r="P44" s="4"/>
      <c r="Q44" s="4"/>
      <c r="R44" s="4"/>
      <c r="S44" s="4"/>
      <c r="T44" s="4"/>
      <c r="U44" s="4"/>
      <c r="V44" s="4"/>
      <c r="W44" s="4"/>
      <c r="X44" s="4"/>
      <c r="Y44" s="4"/>
      <c r="Z44" s="4"/>
    </row>
    <row r="45" spans="2:26">
      <c r="B45" s="10">
        <v>43891</v>
      </c>
      <c r="C45" s="11">
        <v>3.819</v>
      </c>
      <c r="D45" s="116">
        <v>9357</v>
      </c>
      <c r="E45" s="4"/>
      <c r="F45" s="4"/>
      <c r="G45" s="4"/>
      <c r="H45" s="4"/>
      <c r="I45" s="4"/>
      <c r="J45" s="4"/>
      <c r="K45" s="4"/>
      <c r="L45" s="4"/>
      <c r="M45" s="4"/>
      <c r="N45" s="4"/>
      <c r="O45" s="4"/>
      <c r="P45" s="4"/>
      <c r="Q45" s="4"/>
      <c r="R45" s="4"/>
      <c r="S45" s="4"/>
      <c r="T45" s="4"/>
      <c r="U45" s="4"/>
      <c r="V45" s="4"/>
      <c r="W45" s="4"/>
      <c r="X45" s="4"/>
      <c r="Y45" s="4"/>
      <c r="Z45" s="4"/>
    </row>
    <row r="46" spans="2:26">
      <c r="B46" s="10">
        <v>43983</v>
      </c>
      <c r="C46" s="11">
        <v>3.1440000000000001</v>
      </c>
      <c r="D46" s="116">
        <v>9070</v>
      </c>
      <c r="E46" s="4"/>
      <c r="F46" s="4"/>
      <c r="G46" s="4"/>
      <c r="H46" s="4"/>
      <c r="I46" s="4"/>
      <c r="J46" s="4"/>
      <c r="K46" s="4"/>
      <c r="L46" s="4"/>
      <c r="M46" s="4"/>
      <c r="N46" s="4"/>
      <c r="O46" s="4"/>
      <c r="P46" s="4"/>
      <c r="Q46" s="4"/>
      <c r="R46" s="4"/>
      <c r="S46" s="4"/>
      <c r="T46" s="4"/>
      <c r="U46" s="4"/>
      <c r="V46" s="4"/>
      <c r="W46" s="4"/>
      <c r="X46" s="4"/>
      <c r="Y46" s="4"/>
      <c r="Z46" s="4"/>
    </row>
    <row r="47" spans="2:26">
      <c r="B47" s="10">
        <v>44075</v>
      </c>
      <c r="C47" s="11">
        <v>4.2489999999999997</v>
      </c>
      <c r="D47" s="116">
        <v>9642</v>
      </c>
      <c r="E47" s="4"/>
      <c r="F47" s="4"/>
      <c r="G47" s="4"/>
      <c r="H47" s="4"/>
      <c r="I47" s="4"/>
      <c r="J47" s="4"/>
      <c r="K47" s="4"/>
      <c r="L47" s="4"/>
      <c r="M47" s="4"/>
      <c r="N47" s="4"/>
      <c r="O47" s="4"/>
      <c r="P47" s="4"/>
      <c r="Q47" s="4"/>
      <c r="R47" s="4"/>
      <c r="S47" s="4"/>
      <c r="T47" s="4"/>
      <c r="U47" s="4"/>
      <c r="V47" s="4"/>
      <c r="W47" s="4"/>
      <c r="X47" s="4"/>
      <c r="Y47" s="4"/>
      <c r="Z47" s="4"/>
    </row>
    <row r="48" spans="2:26">
      <c r="B48" s="10">
        <v>44166</v>
      </c>
      <c r="C48" s="11">
        <v>4.4320000000000004</v>
      </c>
      <c r="D48" s="116">
        <v>11222</v>
      </c>
      <c r="E48" s="4"/>
      <c r="F48" s="4"/>
      <c r="G48" s="4"/>
      <c r="H48" s="4"/>
      <c r="I48" s="4"/>
      <c r="J48" s="4"/>
      <c r="K48" s="4"/>
      <c r="L48" s="4"/>
      <c r="M48" s="4"/>
      <c r="N48" s="4"/>
      <c r="O48" s="4"/>
      <c r="P48" s="4"/>
      <c r="Q48" s="4"/>
      <c r="R48" s="4"/>
      <c r="S48" s="4"/>
      <c r="T48" s="4"/>
      <c r="U48" s="4"/>
      <c r="V48" s="4"/>
      <c r="W48" s="4"/>
      <c r="X48" s="4"/>
      <c r="Y48" s="4"/>
      <c r="Z48" s="4"/>
    </row>
    <row r="49" spans="1:26">
      <c r="B49" s="10">
        <v>44256</v>
      </c>
      <c r="C49" s="11">
        <v>4.4669999999999996</v>
      </c>
      <c r="D49" s="116">
        <v>11318</v>
      </c>
      <c r="E49" s="4"/>
      <c r="F49" s="4"/>
      <c r="G49" s="4"/>
      <c r="H49" s="4"/>
      <c r="I49" s="4"/>
      <c r="J49" s="4"/>
      <c r="K49" s="4"/>
      <c r="L49" s="4"/>
      <c r="M49" s="4"/>
      <c r="N49" s="4"/>
      <c r="O49" s="4"/>
      <c r="P49" s="4"/>
      <c r="Q49" s="4"/>
      <c r="R49" s="4"/>
      <c r="S49" s="4"/>
      <c r="T49" s="4"/>
      <c r="U49" s="4"/>
      <c r="V49" s="4"/>
      <c r="W49" s="4"/>
      <c r="X49" s="4"/>
      <c r="Y49" s="4"/>
      <c r="Z49" s="4"/>
    </row>
    <row r="50" spans="1:26">
      <c r="B50" s="10">
        <v>44348</v>
      </c>
      <c r="C50" s="11">
        <v>4.375</v>
      </c>
      <c r="D50" s="116">
        <v>12238</v>
      </c>
      <c r="E50" s="4"/>
      <c r="F50" s="4"/>
      <c r="G50" s="4"/>
      <c r="H50" s="4"/>
      <c r="I50" s="4"/>
      <c r="J50" s="4"/>
      <c r="K50" s="4"/>
      <c r="L50" s="4"/>
      <c r="M50" s="4"/>
      <c r="N50" s="4"/>
      <c r="O50" s="4"/>
      <c r="P50" s="4"/>
      <c r="Q50" s="4"/>
      <c r="R50" s="4"/>
      <c r="S50" s="4"/>
      <c r="T50" s="4"/>
      <c r="U50" s="4"/>
      <c r="V50" s="4"/>
      <c r="W50" s="4"/>
      <c r="X50" s="4"/>
      <c r="Y50" s="4"/>
      <c r="Z50" s="4"/>
    </row>
    <row r="51" spans="1:26">
      <c r="B51" s="10">
        <v>44440</v>
      </c>
      <c r="C51" s="11">
        <v>3.927</v>
      </c>
      <c r="D51" s="116">
        <v>12699</v>
      </c>
      <c r="E51" s="4"/>
      <c r="F51" s="4"/>
      <c r="G51" s="4"/>
      <c r="H51" s="4"/>
      <c r="I51" s="4"/>
      <c r="J51" s="4"/>
      <c r="K51" s="4"/>
      <c r="L51" s="4"/>
      <c r="M51" s="4"/>
      <c r="N51" s="4"/>
      <c r="O51" s="4"/>
      <c r="P51" s="4"/>
      <c r="Q51" s="4"/>
      <c r="R51" s="4"/>
      <c r="S51" s="4"/>
      <c r="T51" s="4"/>
      <c r="U51" s="4"/>
      <c r="V51" s="4"/>
      <c r="W51" s="4"/>
      <c r="X51" s="4"/>
      <c r="Y51" s="4"/>
      <c r="Z51" s="4"/>
    </row>
    <row r="52" spans="1:26">
      <c r="B52" s="10">
        <v>44531</v>
      </c>
      <c r="C52" s="11">
        <v>4.282</v>
      </c>
      <c r="D52" s="116">
        <v>12599</v>
      </c>
      <c r="E52" s="4"/>
      <c r="F52" s="4"/>
      <c r="G52" s="4"/>
      <c r="H52" s="4"/>
      <c r="I52" s="4"/>
      <c r="J52" s="4"/>
      <c r="K52" s="4"/>
      <c r="L52" s="4"/>
      <c r="M52" s="4"/>
      <c r="N52" s="4"/>
      <c r="O52" s="4"/>
      <c r="P52" s="4"/>
      <c r="Q52" s="4"/>
      <c r="R52" s="4"/>
      <c r="S52" s="4"/>
      <c r="T52" s="4"/>
      <c r="U52" s="4"/>
      <c r="V52" s="4"/>
      <c r="W52" s="4"/>
      <c r="X52" s="4"/>
      <c r="Y52" s="4"/>
      <c r="Z52" s="4"/>
    </row>
    <row r="53" spans="1:26">
      <c r="B53" s="10">
        <v>44621</v>
      </c>
      <c r="C53" s="11">
        <v>4.2320000000000002</v>
      </c>
      <c r="D53" s="116">
        <v>13023</v>
      </c>
      <c r="E53" s="4"/>
      <c r="F53" s="4"/>
      <c r="G53" s="4"/>
      <c r="H53" s="4"/>
      <c r="I53" s="4"/>
      <c r="J53" s="4"/>
      <c r="K53" s="4"/>
      <c r="L53" s="4"/>
      <c r="M53" s="4"/>
      <c r="N53" s="4"/>
      <c r="O53" s="4"/>
      <c r="P53" s="4"/>
      <c r="Q53" s="4"/>
      <c r="R53" s="4"/>
      <c r="S53" s="4"/>
      <c r="T53" s="4"/>
      <c r="U53" s="4"/>
      <c r="V53" s="4"/>
      <c r="W53" s="4"/>
      <c r="X53" s="4"/>
      <c r="Y53" s="4"/>
      <c r="Z53" s="4"/>
    </row>
    <row r="54" spans="1:26">
      <c r="B54" s="10">
        <v>44713</v>
      </c>
      <c r="C54" s="11">
        <v>4.194</v>
      </c>
      <c r="D54" s="116">
        <v>12265</v>
      </c>
      <c r="E54" s="4"/>
      <c r="F54" s="4"/>
      <c r="G54" s="4"/>
      <c r="H54" s="4"/>
      <c r="I54" s="4"/>
      <c r="J54" s="4"/>
      <c r="K54" s="4"/>
      <c r="L54" s="4"/>
      <c r="M54" s="4"/>
      <c r="N54" s="4"/>
      <c r="O54" s="4"/>
      <c r="P54" s="4"/>
      <c r="Q54" s="4"/>
      <c r="R54" s="4"/>
      <c r="S54" s="4"/>
      <c r="T54" s="4"/>
      <c r="U54" s="4"/>
      <c r="V54" s="4"/>
      <c r="W54" s="4"/>
      <c r="X54" s="4"/>
      <c r="Y54" s="4"/>
      <c r="Z54" s="4"/>
    </row>
    <row r="55" spans="1:26">
      <c r="B55" s="10">
        <v>44805</v>
      </c>
      <c r="C55" s="11">
        <v>4.3280000000000003</v>
      </c>
      <c r="D55" s="116">
        <v>12523</v>
      </c>
      <c r="E55" s="4"/>
      <c r="F55" s="4"/>
      <c r="G55" s="4"/>
      <c r="H55" s="4"/>
      <c r="I55" s="4"/>
      <c r="J55" s="4"/>
      <c r="K55" s="4"/>
      <c r="L55" s="4"/>
      <c r="M55" s="4"/>
      <c r="N55" s="4"/>
      <c r="O55" s="4"/>
      <c r="P55" s="4"/>
      <c r="Q55" s="4"/>
      <c r="R55" s="4"/>
      <c r="S55" s="4"/>
      <c r="T55" s="4"/>
      <c r="U55" s="4"/>
      <c r="V55" s="4"/>
      <c r="W55" s="4"/>
      <c r="X55" s="4"/>
      <c r="Y55" s="4"/>
      <c r="Z55" s="4"/>
    </row>
    <row r="56" spans="1:26">
      <c r="B56" s="10">
        <v>44896</v>
      </c>
      <c r="C56" s="11">
        <v>4.141</v>
      </c>
      <c r="D56" s="116">
        <v>11589</v>
      </c>
      <c r="E56" s="4"/>
      <c r="F56" s="4"/>
      <c r="G56" s="4"/>
      <c r="H56" s="4"/>
      <c r="I56" s="4"/>
      <c r="J56" s="4"/>
      <c r="K56" s="4"/>
      <c r="L56" s="4"/>
      <c r="M56" s="4"/>
      <c r="N56" s="4"/>
      <c r="O56" s="4"/>
      <c r="P56" s="4"/>
      <c r="Q56" s="4"/>
      <c r="R56" s="4"/>
      <c r="S56" s="4"/>
      <c r="T56" s="4"/>
      <c r="U56" s="4"/>
      <c r="V56" s="4"/>
      <c r="W56" s="4"/>
      <c r="X56" s="4"/>
      <c r="Y56" s="4"/>
      <c r="Z56" s="4"/>
    </row>
    <row r="57" spans="1:26">
      <c r="B57" s="10">
        <v>44986</v>
      </c>
      <c r="C57" s="11">
        <v>4.0519999999999996</v>
      </c>
      <c r="D57" s="116">
        <v>10282</v>
      </c>
      <c r="E57" s="4"/>
      <c r="F57" s="4"/>
      <c r="G57" s="4"/>
      <c r="H57" s="4"/>
      <c r="I57" s="4"/>
      <c r="J57" s="4"/>
      <c r="K57" s="4"/>
      <c r="L57" s="4"/>
      <c r="M57" s="4"/>
      <c r="N57" s="4"/>
      <c r="O57" s="4"/>
      <c r="P57" s="4"/>
      <c r="Q57" s="4"/>
      <c r="R57" s="4"/>
      <c r="S57" s="4"/>
      <c r="T57" s="4"/>
      <c r="U57" s="4"/>
      <c r="V57" s="4"/>
      <c r="W57" s="4"/>
      <c r="X57" s="4"/>
      <c r="Y57" s="4"/>
      <c r="Z57" s="4"/>
    </row>
    <row r="58" spans="1:26">
      <c r="B58" s="10">
        <v>45078</v>
      </c>
      <c r="C58" s="11">
        <v>4.09</v>
      </c>
      <c r="D58" s="116">
        <v>9843</v>
      </c>
      <c r="E58" s="4"/>
      <c r="F58" s="4"/>
      <c r="G58" s="4"/>
      <c r="H58" s="4"/>
      <c r="I58" s="4"/>
      <c r="J58" s="4"/>
      <c r="K58" s="4"/>
      <c r="L58" s="4"/>
      <c r="M58" s="4"/>
      <c r="N58" s="4"/>
      <c r="O58" s="4"/>
      <c r="P58" s="4"/>
      <c r="Q58" s="4"/>
      <c r="R58" s="4"/>
      <c r="S58" s="4"/>
      <c r="T58" s="4"/>
      <c r="U58" s="4"/>
      <c r="V58" s="4"/>
      <c r="W58" s="4"/>
      <c r="X58" s="4"/>
      <c r="Y58" s="4"/>
      <c r="Z58" s="4"/>
    </row>
    <row r="59" spans="1:26">
      <c r="B59" s="10">
        <v>45170</v>
      </c>
      <c r="C59" s="11">
        <v>4.0540000000000003</v>
      </c>
      <c r="D59" s="116">
        <v>8803</v>
      </c>
      <c r="E59" s="4"/>
      <c r="F59" s="4"/>
      <c r="G59" s="4"/>
      <c r="H59" s="4"/>
      <c r="I59" s="4"/>
      <c r="J59" s="4"/>
      <c r="K59" s="4"/>
      <c r="L59" s="4"/>
      <c r="M59" s="4"/>
      <c r="N59" s="4"/>
      <c r="O59" s="4"/>
      <c r="P59" s="4"/>
      <c r="Q59" s="4"/>
      <c r="R59" s="4"/>
      <c r="S59" s="4"/>
      <c r="T59" s="4"/>
      <c r="U59" s="4"/>
      <c r="V59" s="4"/>
      <c r="W59" s="4"/>
      <c r="X59" s="4"/>
      <c r="Y59" s="4"/>
      <c r="Z59" s="4"/>
    </row>
    <row r="60" spans="1:26">
      <c r="A60" s="6"/>
      <c r="B60" s="96">
        <v>45261</v>
      </c>
      <c r="C60" s="98">
        <v>3.9870000000000001</v>
      </c>
      <c r="D60" s="116">
        <v>8497</v>
      </c>
      <c r="E60" s="4"/>
      <c r="F60" s="4"/>
      <c r="G60" s="4"/>
      <c r="H60" s="4"/>
      <c r="I60" s="4"/>
      <c r="J60" s="4"/>
      <c r="K60" s="4"/>
      <c r="L60" s="4"/>
      <c r="M60" s="4"/>
      <c r="N60" s="4"/>
      <c r="O60" s="4"/>
      <c r="P60" s="4"/>
      <c r="Q60" s="4"/>
      <c r="R60" s="4"/>
      <c r="S60" s="4"/>
      <c r="T60" s="4"/>
      <c r="U60" s="4"/>
      <c r="V60" s="4"/>
      <c r="W60" s="4"/>
      <c r="X60" s="4"/>
      <c r="Y60" s="4"/>
      <c r="Z60" s="4"/>
    </row>
    <row r="61" spans="1:26">
      <c r="A61" s="8" t="s">
        <v>2</v>
      </c>
      <c r="B61" s="10">
        <v>45352</v>
      </c>
      <c r="C61" s="11">
        <v>3.7687689999999998</v>
      </c>
      <c r="D61" s="116">
        <v>8397</v>
      </c>
      <c r="E61" s="4"/>
      <c r="F61" s="4"/>
      <c r="G61" s="4"/>
      <c r="H61" s="4"/>
      <c r="I61" s="4"/>
      <c r="J61" s="4"/>
      <c r="K61" s="4"/>
      <c r="L61" s="4"/>
      <c r="M61" s="4"/>
      <c r="N61" s="4"/>
      <c r="O61" s="4"/>
      <c r="P61" s="4"/>
      <c r="Q61" s="4"/>
      <c r="R61" s="4"/>
      <c r="S61" s="4"/>
      <c r="T61" s="4"/>
      <c r="U61" s="4"/>
      <c r="V61" s="4"/>
      <c r="W61" s="4"/>
      <c r="X61" s="4"/>
      <c r="Y61" s="4"/>
      <c r="Z61" s="4"/>
    </row>
    <row r="62" spans="1:26">
      <c r="B62" s="10">
        <v>45444</v>
      </c>
      <c r="C62" s="11">
        <v>3.5841020000000001</v>
      </c>
      <c r="D62" s="4"/>
      <c r="E62" s="4"/>
      <c r="F62" s="4"/>
      <c r="G62" s="4"/>
      <c r="H62" s="4"/>
      <c r="I62" s="4"/>
      <c r="J62" s="4"/>
      <c r="K62" s="4"/>
      <c r="L62" s="4"/>
      <c r="M62" s="4"/>
      <c r="N62" s="4"/>
      <c r="O62" s="4"/>
      <c r="P62" s="4"/>
      <c r="Q62" s="4"/>
      <c r="R62" s="4"/>
      <c r="S62" s="4"/>
      <c r="T62" s="4"/>
      <c r="U62" s="4"/>
      <c r="V62" s="4"/>
      <c r="W62" s="4"/>
      <c r="X62" s="4"/>
      <c r="Y62" s="4"/>
      <c r="Z62" s="4"/>
    </row>
    <row r="63" spans="1:26">
      <c r="B63" s="10">
        <v>45536</v>
      </c>
      <c r="C63" s="11">
        <v>3.531676</v>
      </c>
      <c r="D63" s="4"/>
      <c r="E63" s="4"/>
      <c r="F63" s="4"/>
      <c r="G63" s="4"/>
      <c r="H63" s="4"/>
      <c r="I63" s="4"/>
      <c r="J63" s="4"/>
      <c r="K63" s="4"/>
      <c r="L63" s="4"/>
      <c r="M63" s="4"/>
      <c r="N63" s="4"/>
      <c r="O63" s="4"/>
      <c r="P63" s="4"/>
      <c r="Q63" s="4"/>
      <c r="R63" s="4"/>
      <c r="S63" s="4"/>
      <c r="T63" s="4"/>
      <c r="U63" s="4"/>
      <c r="V63" s="4"/>
      <c r="W63" s="4"/>
      <c r="X63" s="4"/>
      <c r="Y63" s="4"/>
      <c r="Z63" s="4"/>
    </row>
    <row r="64" spans="1:26">
      <c r="B64" s="10">
        <v>45627</v>
      </c>
      <c r="C64" s="11">
        <v>3.5420410000000002</v>
      </c>
      <c r="D64" s="4"/>
      <c r="E64" s="4"/>
      <c r="F64" s="4"/>
      <c r="G64" s="4"/>
      <c r="H64" s="4"/>
      <c r="I64" s="4"/>
      <c r="J64" s="4"/>
      <c r="K64" s="4"/>
      <c r="L64" s="4"/>
      <c r="M64" s="4"/>
      <c r="N64" s="4"/>
      <c r="O64" s="4"/>
      <c r="P64" s="4"/>
      <c r="Q64" s="4"/>
      <c r="R64" s="4"/>
      <c r="S64" s="4"/>
      <c r="T64" s="4"/>
      <c r="U64" s="4"/>
      <c r="V64" s="4"/>
      <c r="W64" s="4"/>
      <c r="X64" s="4"/>
      <c r="Y64" s="4"/>
      <c r="Z64" s="4"/>
    </row>
    <row r="65" spans="2:26">
      <c r="B65" s="10">
        <v>45717</v>
      </c>
      <c r="C65" s="11">
        <v>3.5946069999999999</v>
      </c>
      <c r="D65" s="4"/>
      <c r="E65" s="4"/>
      <c r="F65" s="4"/>
      <c r="G65" s="4"/>
      <c r="H65" s="4"/>
      <c r="I65" s="4"/>
      <c r="J65" s="4"/>
      <c r="K65" s="4"/>
      <c r="L65" s="4"/>
      <c r="M65" s="4"/>
      <c r="N65" s="4"/>
      <c r="O65" s="4"/>
      <c r="P65" s="4"/>
      <c r="Q65" s="4"/>
      <c r="R65" s="4"/>
      <c r="S65" s="4"/>
      <c r="T65" s="4"/>
      <c r="U65" s="4"/>
      <c r="V65" s="4"/>
      <c r="W65" s="4"/>
      <c r="X65" s="4"/>
      <c r="Y65" s="4"/>
      <c r="Z65" s="4"/>
    </row>
    <row r="66" spans="2:26">
      <c r="B66" s="10">
        <v>45809</v>
      </c>
      <c r="C66" s="11">
        <v>3.6617109999999999</v>
      </c>
      <c r="D66" s="4"/>
      <c r="E66" s="4"/>
      <c r="F66" s="4"/>
      <c r="G66" s="4"/>
      <c r="H66" s="4"/>
      <c r="I66" s="4"/>
      <c r="J66" s="4"/>
      <c r="K66" s="4"/>
      <c r="L66" s="4"/>
      <c r="M66" s="4"/>
      <c r="N66" s="4"/>
      <c r="O66" s="4"/>
      <c r="P66" s="4"/>
      <c r="Q66" s="4"/>
      <c r="R66" s="4"/>
      <c r="S66" s="4"/>
      <c r="T66" s="4"/>
      <c r="U66" s="4"/>
      <c r="V66" s="4"/>
      <c r="W66" s="4"/>
      <c r="X66" s="4"/>
      <c r="Y66" s="4"/>
      <c r="Z66" s="4"/>
    </row>
    <row r="67" spans="2:26">
      <c r="B67" s="10">
        <v>45901</v>
      </c>
      <c r="C67" s="11">
        <v>3.7229700000000001</v>
      </c>
      <c r="D67" s="4"/>
      <c r="E67" s="4"/>
      <c r="F67" s="4"/>
      <c r="G67" s="4"/>
      <c r="H67" s="4"/>
      <c r="I67" s="4"/>
      <c r="J67" s="4"/>
      <c r="K67" s="4"/>
      <c r="L67" s="4"/>
      <c r="M67" s="4"/>
      <c r="N67" s="4"/>
      <c r="O67" s="4"/>
      <c r="P67" s="4"/>
      <c r="Q67" s="4"/>
      <c r="R67" s="4"/>
      <c r="S67" s="4"/>
      <c r="T67" s="4"/>
      <c r="U67" s="4"/>
      <c r="V67" s="4"/>
      <c r="W67" s="4"/>
      <c r="X67" s="4"/>
      <c r="Y67" s="4"/>
      <c r="Z67" s="4"/>
    </row>
    <row r="68" spans="2:26">
      <c r="B68" s="10">
        <v>45992</v>
      </c>
      <c r="C68" s="11">
        <v>3.7776740000000002</v>
      </c>
      <c r="D68" s="4"/>
      <c r="E68" s="4"/>
      <c r="F68" s="4"/>
      <c r="G68" s="4"/>
      <c r="H68" s="4"/>
      <c r="I68" s="4"/>
      <c r="J68" s="4"/>
      <c r="K68" s="4"/>
      <c r="L68" s="4"/>
      <c r="M68" s="4"/>
      <c r="N68" s="4"/>
      <c r="O68" s="4"/>
      <c r="P68" s="4"/>
      <c r="Q68" s="4"/>
      <c r="R68" s="4"/>
      <c r="S68" s="4"/>
      <c r="T68" s="4"/>
      <c r="U68" s="4"/>
      <c r="V68" s="4"/>
      <c r="W68" s="4"/>
      <c r="X68" s="4"/>
      <c r="Y68" s="4"/>
      <c r="Z68" s="4"/>
    </row>
    <row r="69" spans="2:26">
      <c r="B69" s="10">
        <v>46082</v>
      </c>
      <c r="C69" s="11">
        <v>3.8329460000000002</v>
      </c>
      <c r="D69" s="4"/>
      <c r="E69" s="4"/>
      <c r="F69" s="4"/>
      <c r="G69" s="4"/>
      <c r="H69" s="4"/>
      <c r="I69" s="4"/>
      <c r="J69" s="4"/>
      <c r="K69" s="4"/>
      <c r="L69" s="4"/>
      <c r="M69" s="4"/>
      <c r="N69" s="4"/>
      <c r="O69" s="4"/>
      <c r="P69" s="4"/>
      <c r="Q69" s="4"/>
      <c r="R69" s="4"/>
      <c r="S69" s="4"/>
      <c r="T69" s="4"/>
      <c r="U69" s="4"/>
      <c r="V69" s="4"/>
      <c r="W69" s="4"/>
      <c r="X69" s="4"/>
      <c r="Y69" s="4"/>
      <c r="Z69" s="4"/>
    </row>
    <row r="70" spans="2:26">
      <c r="B70" s="10">
        <v>46174</v>
      </c>
      <c r="C70" s="11">
        <v>3.8859370000000002</v>
      </c>
      <c r="D70" s="4"/>
      <c r="E70" s="4"/>
      <c r="F70" s="4"/>
      <c r="G70" s="4"/>
      <c r="H70" s="4"/>
      <c r="I70" s="4"/>
      <c r="J70" s="4"/>
      <c r="K70" s="4"/>
      <c r="L70" s="4"/>
      <c r="M70" s="4"/>
      <c r="N70" s="4"/>
      <c r="O70" s="4"/>
      <c r="P70" s="4"/>
      <c r="Q70" s="4"/>
      <c r="R70" s="4"/>
      <c r="S70" s="4"/>
      <c r="T70" s="4"/>
      <c r="U70" s="4"/>
      <c r="V70" s="4"/>
      <c r="W70" s="4"/>
      <c r="X70" s="4"/>
      <c r="Y70" s="4"/>
      <c r="Z70" s="4"/>
    </row>
    <row r="71" spans="2:26">
      <c r="B71" s="10">
        <v>46266</v>
      </c>
      <c r="C71" s="11">
        <v>3.9356070000000001</v>
      </c>
      <c r="D71" s="4"/>
      <c r="E71" s="4"/>
      <c r="F71" s="4"/>
      <c r="G71" s="4"/>
      <c r="H71" s="4"/>
      <c r="I71" s="4"/>
      <c r="J71" s="4"/>
      <c r="K71" s="4"/>
      <c r="L71" s="4"/>
      <c r="M71" s="4"/>
      <c r="N71" s="4"/>
      <c r="O71" s="4"/>
      <c r="P71" s="4"/>
      <c r="Q71" s="4"/>
      <c r="R71" s="4"/>
      <c r="S71" s="4"/>
      <c r="T71" s="4"/>
      <c r="U71" s="4"/>
      <c r="V71" s="4"/>
      <c r="W71" s="4"/>
      <c r="X71" s="4"/>
      <c r="Y71" s="4"/>
      <c r="Z71" s="4"/>
    </row>
    <row r="72" spans="2:26">
      <c r="B72" s="10">
        <v>46357</v>
      </c>
      <c r="C72" s="11">
        <v>3.9817</v>
      </c>
      <c r="D72" s="4"/>
      <c r="E72" s="4"/>
      <c r="F72" s="4"/>
      <c r="G72" s="4"/>
      <c r="H72" s="4"/>
      <c r="I72" s="4"/>
      <c r="J72" s="4"/>
      <c r="K72" s="4"/>
      <c r="L72" s="4"/>
      <c r="M72" s="4"/>
      <c r="N72" s="4"/>
      <c r="O72" s="4"/>
      <c r="P72" s="4"/>
      <c r="Q72" s="4"/>
      <c r="R72" s="4"/>
      <c r="S72" s="4"/>
      <c r="T72" s="4"/>
      <c r="U72" s="4"/>
      <c r="V72" s="4"/>
      <c r="W72" s="4"/>
      <c r="X72" s="4"/>
      <c r="Y72" s="4"/>
      <c r="Z72" s="4"/>
    </row>
    <row r="73" spans="2:26">
      <c r="B73" s="10">
        <v>46447</v>
      </c>
      <c r="C73" s="11">
        <v>4.0255419999999997</v>
      </c>
      <c r="D73" s="4"/>
      <c r="E73" s="4"/>
      <c r="F73" s="4"/>
      <c r="G73" s="4"/>
      <c r="H73" s="4"/>
      <c r="I73" s="4"/>
      <c r="J73" s="4"/>
      <c r="K73" s="4"/>
      <c r="L73" s="4"/>
      <c r="M73" s="4"/>
      <c r="N73" s="4"/>
      <c r="O73" s="4"/>
      <c r="P73" s="4"/>
      <c r="Q73" s="4"/>
      <c r="R73" s="4"/>
      <c r="S73" s="4"/>
      <c r="T73" s="4"/>
      <c r="U73" s="4"/>
      <c r="V73" s="4"/>
      <c r="W73" s="4"/>
      <c r="X73" s="4"/>
      <c r="Y73" s="4"/>
      <c r="Z73" s="4"/>
    </row>
    <row r="74" spans="2:26">
      <c r="B74" s="10">
        <v>46539</v>
      </c>
      <c r="C74" s="11">
        <v>4.0678239999999999</v>
      </c>
      <c r="D74" s="4"/>
      <c r="E74" s="4"/>
      <c r="F74" s="4"/>
      <c r="G74" s="4"/>
      <c r="H74" s="4"/>
      <c r="I74" s="4"/>
      <c r="J74" s="4"/>
      <c r="K74" s="4"/>
      <c r="L74" s="4"/>
      <c r="M74" s="4"/>
      <c r="N74" s="4"/>
      <c r="O74" s="4"/>
      <c r="P74" s="4"/>
      <c r="Q74" s="4"/>
      <c r="R74" s="4"/>
      <c r="S74" s="4"/>
      <c r="T74" s="4"/>
      <c r="U74" s="4"/>
      <c r="V74" s="4"/>
      <c r="W74" s="4"/>
      <c r="X74" s="4"/>
      <c r="Y74" s="4"/>
      <c r="Z74" s="4"/>
    </row>
    <row r="75" spans="2:26">
      <c r="B75" s="10">
        <v>46631</v>
      </c>
      <c r="C75" s="11">
        <v>4.1086130000000001</v>
      </c>
      <c r="D75" s="4"/>
      <c r="E75" s="4"/>
      <c r="F75" s="4"/>
      <c r="G75" s="4"/>
      <c r="H75" s="4"/>
      <c r="I75" s="4"/>
      <c r="J75" s="4"/>
      <c r="K75" s="4"/>
      <c r="L75" s="4"/>
      <c r="M75" s="4"/>
      <c r="N75" s="4"/>
      <c r="O75" s="4"/>
      <c r="P75" s="4"/>
      <c r="Q75" s="4"/>
      <c r="R75" s="4"/>
      <c r="S75" s="4"/>
      <c r="T75" s="4"/>
      <c r="U75" s="4"/>
      <c r="V75" s="4"/>
      <c r="W75" s="4"/>
      <c r="X75" s="4"/>
      <c r="Y75" s="4"/>
      <c r="Z75" s="4"/>
    </row>
    <row r="76" spans="2:26">
      <c r="B76" s="10">
        <v>46722</v>
      </c>
      <c r="C76" s="11">
        <v>4.148028</v>
      </c>
      <c r="D76" s="4"/>
      <c r="E76" s="4"/>
      <c r="F76" s="4"/>
      <c r="G76" s="4"/>
      <c r="H76" s="4"/>
      <c r="I76" s="4"/>
      <c r="J76" s="4"/>
      <c r="K76" s="4"/>
      <c r="L76" s="4"/>
      <c r="M76" s="4"/>
      <c r="N76" s="4"/>
      <c r="O76" s="4"/>
      <c r="P76" s="4"/>
      <c r="Q76" s="4"/>
      <c r="R76" s="4"/>
      <c r="S76" s="4"/>
      <c r="T76" s="4"/>
      <c r="U76" s="4"/>
      <c r="V76" s="4"/>
      <c r="W76" s="4"/>
      <c r="X76" s="4"/>
      <c r="Y76" s="4"/>
      <c r="Z76" s="4"/>
    </row>
    <row r="77" spans="2:26">
      <c r="B77" s="10">
        <v>46813</v>
      </c>
      <c r="C77" s="11">
        <v>4.1861420000000003</v>
      </c>
      <c r="D77" s="4"/>
      <c r="E77" s="4"/>
      <c r="F77" s="4"/>
      <c r="G77" s="4"/>
      <c r="H77" s="4"/>
      <c r="I77" s="4"/>
      <c r="J77" s="4"/>
      <c r="K77" s="4"/>
      <c r="L77" s="4"/>
      <c r="M77" s="4"/>
      <c r="N77" s="4"/>
      <c r="O77" s="4"/>
      <c r="P77" s="4"/>
      <c r="Q77" s="4"/>
      <c r="R77" s="4"/>
      <c r="S77" s="4"/>
      <c r="T77" s="4"/>
      <c r="U77" s="4"/>
      <c r="V77" s="4"/>
      <c r="W77" s="4"/>
      <c r="X77" s="4"/>
      <c r="Y77" s="4"/>
      <c r="Z77" s="4"/>
    </row>
    <row r="78" spans="2:26">
      <c r="B78" s="10">
        <v>46905</v>
      </c>
      <c r="C78" s="11">
        <v>4.2226160000000004</v>
      </c>
      <c r="D78" s="4"/>
      <c r="E78" s="4"/>
      <c r="F78" s="4"/>
      <c r="G78" s="4"/>
      <c r="H78" s="4"/>
      <c r="I78" s="4"/>
      <c r="J78" s="4"/>
      <c r="K78" s="4"/>
      <c r="L78" s="4"/>
      <c r="M78" s="4"/>
      <c r="N78" s="4"/>
      <c r="O78" s="4"/>
      <c r="P78" s="4"/>
      <c r="Q78" s="4"/>
      <c r="R78" s="4"/>
      <c r="S78" s="4"/>
      <c r="T78" s="4"/>
      <c r="U78" s="4"/>
      <c r="V78" s="4"/>
      <c r="W78" s="4"/>
      <c r="X78" s="4"/>
      <c r="Y78" s="4"/>
      <c r="Z78" s="4"/>
    </row>
    <row r="79" spans="2:26">
      <c r="B79" s="4"/>
      <c r="C79" s="4"/>
      <c r="D79" s="4"/>
      <c r="E79" s="4"/>
      <c r="F79" s="4"/>
      <c r="G79" s="4"/>
      <c r="H79" s="4"/>
      <c r="I79" s="4"/>
      <c r="J79" s="4"/>
      <c r="K79" s="4"/>
      <c r="L79" s="4"/>
      <c r="M79" s="4"/>
      <c r="N79" s="4"/>
      <c r="O79" s="4"/>
      <c r="P79" s="4"/>
      <c r="Q79" s="4"/>
      <c r="R79" s="4"/>
      <c r="S79" s="4"/>
      <c r="T79" s="4"/>
      <c r="U79" s="4"/>
      <c r="V79" s="4"/>
      <c r="W79" s="4"/>
      <c r="X79" s="4"/>
      <c r="Y79" s="4"/>
      <c r="Z79" s="4"/>
    </row>
    <row r="80" spans="2:26">
      <c r="B80" s="4"/>
      <c r="C80" s="4"/>
      <c r="D80" s="4"/>
      <c r="E80" s="4"/>
      <c r="F80" s="4"/>
      <c r="G80" s="4"/>
      <c r="H80" s="4"/>
      <c r="I80" s="4"/>
      <c r="J80" s="4"/>
      <c r="K80" s="4"/>
      <c r="L80" s="4"/>
      <c r="M80" s="4"/>
      <c r="N80" s="4"/>
      <c r="O80" s="4"/>
      <c r="P80" s="4"/>
      <c r="Q80" s="4"/>
      <c r="R80" s="4"/>
      <c r="S80" s="4"/>
      <c r="T80" s="4"/>
      <c r="U80" s="4"/>
      <c r="V80" s="4"/>
      <c r="W80" s="4"/>
      <c r="X80" s="4"/>
      <c r="Y80" s="4"/>
      <c r="Z80" s="4"/>
    </row>
    <row r="81" spans="2:26">
      <c r="B81" s="4"/>
      <c r="C81" s="4"/>
      <c r="D81" s="4"/>
      <c r="E81" s="4"/>
      <c r="F81" s="4"/>
      <c r="G81" s="4"/>
      <c r="H81" s="4"/>
      <c r="I81" s="4"/>
      <c r="J81" s="4"/>
      <c r="K81" s="4"/>
      <c r="L81" s="4"/>
      <c r="M81" s="4"/>
      <c r="N81" s="4"/>
      <c r="O81" s="4"/>
      <c r="P81" s="4"/>
      <c r="Q81" s="4"/>
      <c r="R81" s="4"/>
      <c r="S81" s="4"/>
      <c r="T81" s="4"/>
      <c r="U81" s="4"/>
      <c r="V81" s="4"/>
      <c r="W81" s="4"/>
      <c r="X81" s="4"/>
      <c r="Y81" s="4"/>
      <c r="Z81" s="4"/>
    </row>
    <row r="82" spans="2:26">
      <c r="B82" s="4"/>
      <c r="C82" s="4"/>
      <c r="D82" s="4"/>
      <c r="E82" s="4"/>
      <c r="F82" s="4"/>
      <c r="G82" s="4"/>
      <c r="H82" s="4"/>
      <c r="I82" s="4"/>
      <c r="J82" s="4"/>
      <c r="K82" s="4"/>
      <c r="L82" s="4"/>
      <c r="M82" s="4"/>
      <c r="N82" s="4"/>
      <c r="O82" s="4"/>
      <c r="P82" s="4"/>
      <c r="Q82" s="4"/>
      <c r="R82" s="4"/>
      <c r="S82" s="4"/>
      <c r="T82" s="4"/>
      <c r="U82" s="4"/>
      <c r="V82" s="4"/>
      <c r="W82" s="4"/>
      <c r="X82" s="4"/>
      <c r="Y82" s="4"/>
      <c r="Z82" s="4"/>
    </row>
    <row r="83" spans="2:26">
      <c r="B83" s="4"/>
      <c r="C83" s="4"/>
      <c r="D83" s="4"/>
      <c r="E83" s="4"/>
      <c r="F83" s="4"/>
      <c r="G83" s="4"/>
      <c r="H83" s="4"/>
      <c r="I83" s="4"/>
      <c r="J83" s="4"/>
      <c r="K83" s="4"/>
      <c r="L83" s="4"/>
      <c r="M83" s="4"/>
      <c r="N83" s="4"/>
      <c r="O83" s="4"/>
      <c r="P83" s="4"/>
      <c r="Q83" s="4"/>
      <c r="R83" s="4"/>
      <c r="S83" s="4"/>
      <c r="T83" s="4"/>
      <c r="U83" s="4"/>
      <c r="V83" s="4"/>
      <c r="W83" s="4"/>
      <c r="X83" s="4"/>
      <c r="Y83" s="4"/>
      <c r="Z83" s="4"/>
    </row>
    <row r="84" spans="2:26">
      <c r="B84" s="4"/>
      <c r="C84" s="4"/>
      <c r="D84" s="4"/>
      <c r="E84" s="4"/>
      <c r="F84" s="4"/>
      <c r="G84" s="4"/>
      <c r="H84" s="4"/>
      <c r="I84" s="4"/>
      <c r="J84" s="4"/>
      <c r="K84" s="4"/>
      <c r="L84" s="4"/>
      <c r="M84" s="4"/>
      <c r="N84" s="4"/>
      <c r="O84" s="4"/>
      <c r="P84" s="4"/>
      <c r="Q84" s="4"/>
      <c r="R84" s="4"/>
      <c r="S84" s="4"/>
      <c r="T84" s="4"/>
      <c r="U84" s="4"/>
      <c r="V84" s="4"/>
      <c r="W84" s="4"/>
      <c r="X84" s="4"/>
      <c r="Y84" s="4"/>
      <c r="Z84" s="4"/>
    </row>
    <row r="85" spans="2:26">
      <c r="B85" s="4"/>
      <c r="C85" s="4"/>
      <c r="D85" s="4"/>
      <c r="E85" s="4"/>
      <c r="F85" s="4"/>
      <c r="G85" s="4"/>
      <c r="H85" s="4"/>
      <c r="I85" s="4"/>
      <c r="J85" s="4"/>
      <c r="K85" s="4"/>
      <c r="L85" s="4"/>
      <c r="M85" s="4"/>
      <c r="N85" s="4"/>
      <c r="O85" s="4"/>
      <c r="P85" s="4"/>
      <c r="Q85" s="4"/>
      <c r="R85" s="4"/>
      <c r="S85" s="4"/>
      <c r="T85" s="4"/>
      <c r="U85" s="4"/>
      <c r="V85" s="4"/>
      <c r="W85" s="4"/>
      <c r="X85" s="4"/>
      <c r="Y85" s="4"/>
      <c r="Z85" s="4"/>
    </row>
    <row r="86" spans="2:26">
      <c r="B86" s="4"/>
      <c r="C86" s="4"/>
      <c r="D86" s="4"/>
      <c r="E86" s="4"/>
      <c r="F86" s="4"/>
      <c r="G86" s="4"/>
      <c r="H86" s="4"/>
      <c r="I86" s="4"/>
      <c r="J86" s="4"/>
      <c r="K86" s="4"/>
      <c r="L86" s="4"/>
      <c r="M86" s="4"/>
      <c r="N86" s="4"/>
      <c r="O86" s="4"/>
      <c r="P86" s="4"/>
      <c r="Q86" s="4"/>
      <c r="R86" s="4"/>
      <c r="S86" s="4"/>
      <c r="T86" s="4"/>
      <c r="U86" s="4"/>
      <c r="V86" s="4"/>
      <c r="W86" s="4"/>
      <c r="X86" s="4"/>
      <c r="Y86" s="4"/>
      <c r="Z86" s="4"/>
    </row>
    <row r="87" spans="2:26">
      <c r="B87" s="4"/>
      <c r="C87" s="4"/>
      <c r="D87" s="4"/>
      <c r="E87" s="4"/>
      <c r="F87" s="4"/>
      <c r="G87" s="4"/>
      <c r="H87" s="4"/>
      <c r="I87" s="4"/>
      <c r="J87" s="4"/>
      <c r="K87" s="4"/>
      <c r="L87" s="4"/>
      <c r="M87" s="4"/>
      <c r="N87" s="4"/>
      <c r="O87" s="4"/>
      <c r="P87" s="4"/>
      <c r="Q87" s="4"/>
      <c r="R87" s="4"/>
      <c r="S87" s="4"/>
      <c r="T87" s="4"/>
      <c r="U87" s="4"/>
      <c r="V87" s="4"/>
      <c r="W87" s="4"/>
      <c r="X87" s="4"/>
      <c r="Y87" s="4"/>
      <c r="Z87" s="4"/>
    </row>
    <row r="88" spans="2:26">
      <c r="B88" s="4"/>
      <c r="C88" s="4"/>
      <c r="D88" s="4"/>
      <c r="E88" s="4"/>
      <c r="F88" s="4"/>
      <c r="G88" s="4"/>
      <c r="H88" s="4"/>
      <c r="I88" s="4"/>
      <c r="J88" s="4"/>
      <c r="K88" s="4"/>
      <c r="L88" s="4"/>
      <c r="M88" s="4"/>
      <c r="N88" s="4"/>
      <c r="O88" s="4"/>
      <c r="P88" s="4"/>
      <c r="Q88" s="4"/>
      <c r="R88" s="4"/>
      <c r="S88" s="4"/>
      <c r="T88" s="4"/>
      <c r="U88" s="4"/>
      <c r="V88" s="4"/>
      <c r="W88" s="4"/>
      <c r="X88" s="4"/>
      <c r="Y88" s="4"/>
      <c r="Z88" s="4"/>
    </row>
    <row r="89" spans="2:26">
      <c r="B89" s="4"/>
      <c r="C89" s="4"/>
      <c r="D89" s="4"/>
      <c r="E89" s="4"/>
      <c r="F89" s="4"/>
      <c r="G89" s="4"/>
      <c r="H89" s="4"/>
      <c r="I89" s="4"/>
      <c r="J89" s="4"/>
      <c r="K89" s="4"/>
      <c r="L89" s="4"/>
      <c r="M89" s="4"/>
      <c r="N89" s="4"/>
      <c r="O89" s="4"/>
      <c r="P89" s="4"/>
      <c r="Q89" s="4"/>
      <c r="R89" s="4"/>
      <c r="S89" s="4"/>
      <c r="T89" s="4"/>
      <c r="U89" s="4"/>
      <c r="V89" s="4"/>
      <c r="W89" s="4"/>
      <c r="X89" s="4"/>
      <c r="Y89" s="4"/>
      <c r="Z89" s="4"/>
    </row>
    <row r="90" spans="2:26">
      <c r="B90" s="4"/>
      <c r="C90" s="4"/>
      <c r="D90" s="4"/>
      <c r="E90" s="4"/>
      <c r="F90" s="4"/>
      <c r="G90" s="4"/>
      <c r="H90" s="4"/>
      <c r="I90" s="4"/>
      <c r="J90" s="4"/>
      <c r="K90" s="4"/>
      <c r="L90" s="4"/>
      <c r="M90" s="4"/>
      <c r="N90" s="4"/>
      <c r="O90" s="4"/>
      <c r="P90" s="4"/>
      <c r="Q90" s="4"/>
      <c r="R90" s="4"/>
      <c r="S90" s="4"/>
      <c r="T90" s="4"/>
      <c r="U90" s="4"/>
      <c r="V90" s="4"/>
      <c r="W90" s="4"/>
      <c r="X90" s="4"/>
      <c r="Y90" s="4"/>
      <c r="Z90" s="4"/>
    </row>
    <row r="91" spans="2:26">
      <c r="B91" s="4"/>
      <c r="C91" s="4"/>
      <c r="D91" s="4"/>
      <c r="E91" s="4"/>
      <c r="F91" s="4"/>
      <c r="G91" s="4"/>
      <c r="H91" s="4"/>
      <c r="I91" s="4"/>
      <c r="J91" s="4"/>
      <c r="K91" s="4"/>
      <c r="L91" s="4"/>
      <c r="M91" s="4"/>
      <c r="N91" s="4"/>
      <c r="O91" s="4"/>
      <c r="P91" s="4"/>
      <c r="Q91" s="4"/>
      <c r="R91" s="4"/>
      <c r="S91" s="4"/>
      <c r="T91" s="4"/>
      <c r="U91" s="4"/>
      <c r="V91" s="4"/>
      <c r="W91" s="4"/>
      <c r="X91" s="4"/>
      <c r="Y91" s="4"/>
      <c r="Z91" s="4"/>
    </row>
    <row r="92" spans="2:26">
      <c r="B92" s="4"/>
      <c r="C92" s="4"/>
      <c r="D92" s="4"/>
      <c r="E92" s="4"/>
      <c r="F92" s="4"/>
      <c r="G92" s="4"/>
      <c r="H92" s="4"/>
      <c r="I92" s="4"/>
      <c r="J92" s="4"/>
      <c r="K92" s="4"/>
      <c r="L92" s="4"/>
      <c r="M92" s="4"/>
      <c r="N92" s="4"/>
      <c r="O92" s="4"/>
      <c r="P92" s="4"/>
      <c r="Q92" s="4"/>
      <c r="R92" s="4"/>
      <c r="S92" s="4"/>
      <c r="T92" s="4"/>
      <c r="U92" s="4"/>
      <c r="V92" s="4"/>
      <c r="W92" s="4"/>
      <c r="X92" s="4"/>
      <c r="Y92" s="4"/>
      <c r="Z92" s="4"/>
    </row>
    <row r="93" spans="2:26">
      <c r="B93" s="4"/>
      <c r="C93" s="4"/>
      <c r="D93" s="4"/>
      <c r="E93" s="4"/>
      <c r="F93" s="4"/>
      <c r="G93" s="4"/>
      <c r="H93" s="4"/>
      <c r="I93" s="4"/>
      <c r="J93" s="4"/>
      <c r="K93" s="4"/>
      <c r="L93" s="4"/>
      <c r="M93" s="4"/>
      <c r="N93" s="4"/>
      <c r="O93" s="4"/>
      <c r="P93" s="4"/>
      <c r="Q93" s="4"/>
      <c r="R93" s="4"/>
      <c r="S93" s="4"/>
      <c r="T93" s="4"/>
      <c r="U93" s="4"/>
      <c r="V93" s="4"/>
      <c r="W93" s="4"/>
      <c r="X93" s="4"/>
      <c r="Y93" s="4"/>
      <c r="Z93" s="4"/>
    </row>
    <row r="94" spans="2:26">
      <c r="B94" s="4"/>
      <c r="C94" s="4"/>
      <c r="D94" s="4"/>
      <c r="E94" s="4"/>
      <c r="F94" s="4"/>
      <c r="G94" s="4"/>
      <c r="H94" s="4"/>
      <c r="I94" s="4"/>
      <c r="J94" s="4"/>
      <c r="K94" s="4"/>
      <c r="L94" s="4"/>
      <c r="M94" s="4"/>
      <c r="N94" s="4"/>
      <c r="O94" s="4"/>
      <c r="P94" s="4"/>
      <c r="Q94" s="4"/>
      <c r="R94" s="4"/>
      <c r="S94" s="4"/>
      <c r="T94" s="4"/>
      <c r="U94" s="4"/>
      <c r="V94" s="4"/>
      <c r="W94" s="4"/>
      <c r="X94" s="4"/>
      <c r="Y94" s="4"/>
      <c r="Z94" s="4"/>
    </row>
    <row r="95" spans="2:26">
      <c r="B95" s="4"/>
      <c r="C95" s="4"/>
      <c r="D95" s="4"/>
      <c r="E95" s="4"/>
      <c r="F95" s="4"/>
      <c r="G95" s="4"/>
      <c r="H95" s="4"/>
      <c r="I95" s="4"/>
      <c r="J95" s="4"/>
      <c r="K95" s="4"/>
      <c r="L95" s="4"/>
      <c r="M95" s="4"/>
      <c r="N95" s="4"/>
      <c r="O95" s="4"/>
      <c r="P95" s="4"/>
      <c r="Q95" s="4"/>
      <c r="R95" s="4"/>
      <c r="S95" s="4"/>
      <c r="T95" s="4"/>
      <c r="U95" s="4"/>
      <c r="V95" s="4"/>
      <c r="W95" s="4"/>
      <c r="X95" s="4"/>
      <c r="Y95" s="4"/>
      <c r="Z95" s="4"/>
    </row>
    <row r="96" spans="2:26">
      <c r="B96" s="4"/>
      <c r="C96" s="4"/>
      <c r="D96" s="4"/>
      <c r="E96" s="4"/>
      <c r="F96" s="4"/>
      <c r="G96" s="4"/>
      <c r="H96" s="4"/>
      <c r="I96" s="4"/>
      <c r="J96" s="4"/>
      <c r="K96" s="4"/>
      <c r="L96" s="4"/>
      <c r="M96" s="4"/>
      <c r="N96" s="4"/>
      <c r="O96" s="4"/>
      <c r="P96" s="4"/>
      <c r="Q96" s="4"/>
      <c r="R96" s="4"/>
      <c r="S96" s="4"/>
      <c r="T96" s="4"/>
      <c r="U96" s="4"/>
      <c r="V96" s="4"/>
      <c r="W96" s="4"/>
      <c r="X96" s="4"/>
      <c r="Y96" s="4"/>
      <c r="Z96" s="4"/>
    </row>
    <row r="97" spans="2:26">
      <c r="B97" s="4"/>
      <c r="C97" s="4"/>
      <c r="D97" s="4"/>
      <c r="E97" s="4"/>
      <c r="F97" s="4"/>
      <c r="G97" s="4"/>
      <c r="H97" s="4"/>
      <c r="I97" s="4"/>
      <c r="J97" s="4"/>
      <c r="K97" s="4"/>
      <c r="L97" s="4"/>
      <c r="M97" s="4"/>
      <c r="N97" s="4"/>
      <c r="O97" s="4"/>
      <c r="P97" s="4"/>
      <c r="Q97" s="4"/>
      <c r="R97" s="4"/>
      <c r="S97" s="4"/>
      <c r="T97" s="4"/>
      <c r="U97" s="4"/>
      <c r="V97" s="4"/>
      <c r="W97" s="4"/>
      <c r="X97" s="4"/>
      <c r="Y97" s="4"/>
      <c r="Z97" s="4"/>
    </row>
    <row r="98" spans="2:26">
      <c r="B98" s="4"/>
      <c r="C98" s="4"/>
      <c r="D98" s="4"/>
      <c r="E98" s="4"/>
      <c r="F98" s="4"/>
      <c r="G98" s="4"/>
      <c r="H98" s="4"/>
      <c r="I98" s="4"/>
      <c r="J98" s="4"/>
      <c r="K98" s="4"/>
      <c r="L98" s="4"/>
      <c r="M98" s="4"/>
      <c r="N98" s="4"/>
      <c r="O98" s="4"/>
      <c r="P98" s="4"/>
      <c r="Q98" s="4"/>
      <c r="R98" s="4"/>
      <c r="S98" s="4"/>
      <c r="T98" s="4"/>
      <c r="U98" s="4"/>
      <c r="V98" s="4"/>
      <c r="W98" s="4"/>
      <c r="X98" s="4"/>
      <c r="Y98" s="4"/>
      <c r="Z98" s="4"/>
    </row>
    <row r="99" spans="2:26">
      <c r="B99" s="4"/>
      <c r="C99" s="4"/>
      <c r="D99" s="4"/>
      <c r="E99" s="4"/>
      <c r="F99" s="4"/>
      <c r="G99" s="4"/>
      <c r="H99" s="4"/>
      <c r="I99" s="4"/>
      <c r="J99" s="4"/>
      <c r="K99" s="4"/>
      <c r="L99" s="4"/>
      <c r="M99" s="4"/>
      <c r="N99" s="4"/>
      <c r="O99" s="4"/>
      <c r="P99" s="4"/>
      <c r="Q99" s="4"/>
      <c r="R99" s="4"/>
      <c r="S99" s="4"/>
      <c r="T99" s="4"/>
      <c r="U99" s="4"/>
      <c r="V99" s="4"/>
      <c r="W99" s="4"/>
      <c r="X99" s="4"/>
      <c r="Y99" s="4"/>
      <c r="Z99" s="4"/>
    </row>
    <row r="100" spans="2:26">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2:26">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2:26">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2:26">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2:26">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2:26">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2:26">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2:26">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2:26">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2:26">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2:26">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2:26">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2:26">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2:26">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2:26">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2:26">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2:26">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2:26">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2:26">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2:26">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2:26">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2:26">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2:26">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2:26">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2:26">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2:26">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2:26">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2:26">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2:26">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2:26">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2:26">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2:26">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2:26">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2:26">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2:26">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2:26">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2:26">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2:26">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2:26">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2:26">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2:26">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2:26">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2:26">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2:26">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2:26">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2:26">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2:26">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2:26">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2:26">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2:26">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2:26">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2:26">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2:26">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2:26">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2:26">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2:26">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2:26">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2:26">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2:26">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2:26">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2:26">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2:26">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2:26">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2:26">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2:26">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2:26">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2:26">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2:26">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2:26">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2:26">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2:26">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2:26">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2:26">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2:26">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2:26">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2:26">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2:26">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2:26">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2:26">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2:26">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2:26">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2:26">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2:26">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2:26">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2:26">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2:26">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2:26">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2:26">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2:26">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2:26">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2:26">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2:26">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2:26">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2:26">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2:26">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2:26">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2:26">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2:26">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2:26">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2:26">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2:26">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2:26">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2:26">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2:26">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2:26">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2:26">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2:26">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2:26">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2:26">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2:26">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2:26">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2:26">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2:26">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2:26">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2:26">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2:26">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2:26">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2:26">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2:26">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2:26">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2:26">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2:26">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2:26">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2:26">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2:26">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2:26">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2:26">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2:26">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2:26">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2:26">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2:26">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2:26">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2:26">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2:26">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2:26">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2:26">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2:26">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2:26">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2:26">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2:26">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2:26">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2:26">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2:26">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2:26">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2:26">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2:26">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2:26">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2:26">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2:26">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2:26">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2:26">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2:26">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2:26">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2:26">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2:26">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2:26">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2:26">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2:26">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2:26">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2:26">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2:26">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2:26">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2:26">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2:26">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2:26">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2:26">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2:26">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2:26">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2:26">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2:26">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2:26">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2:26">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2:26">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2:26">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2:26">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2:26">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2:26">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2:26">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2:26">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2:26">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2:26">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2:26">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2:26">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2:26">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2:26">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2:26">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2:26">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2:26">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2:26">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2:26">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2:26">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2:26">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2:26">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2:26">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2:26">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2:26">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2:26">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2:26">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2:26">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2:26">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2:26">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2:26">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2:26">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2:26">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2:26">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2:26">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2:26">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2:26">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2:26">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2:26">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2:26">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2:26">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2:26">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2:26">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2:26">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2:26">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2:26">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2:26">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2:26">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2:26">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2:26">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2:26">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2:26">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2:26">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2:26">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2:26">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2:26">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2:26">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2:26">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2:26">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2:26">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2:26">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2:26">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2:26">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2:26">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2:26">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2:26">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2:26">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2:26">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2:26">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2:26">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2:26">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2:26">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2:26">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2:26">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2:26">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2:26">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2:26">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2:26">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2:26">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2:26">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2:26">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2:26">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2:26">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2:26">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2:26">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2:26">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2:26">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2:26">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2:26">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2:26">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2:26">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2:26">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2:26">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2:26">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2:26">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2:26">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2:26">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2:26">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2:26">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2:26">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2:26">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2:26">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2:26">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2:26">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2:26">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2:26">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2:26">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2:26">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2:26">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2:26">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2:26">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2:26">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2:26">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2:26">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2:26">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2:26">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2:26">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2:26">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2:26">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2:26">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2:26">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2:26">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2:26">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2:26">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2:26">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2:26">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2:26">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2:26">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2:26">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2:26">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2:26">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2:26">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2:26">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2:26">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2:26">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2:26">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2:26">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2:26">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2:26">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2:26">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2:26">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2:26">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2:26">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2:26">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2:26">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2:26">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2:26">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2:26">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2:26">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2:26">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2:26">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2:26">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2:26">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2:26">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2:26">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2:26">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2:26">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2:26">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2:26">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2:26">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2:26">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2:26">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2:26">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2:26">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2:26">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2:26">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2:26">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2:26">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2:26">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2:26">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2:26">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2:26">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2:26">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2:26">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2:26">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2:26">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2:26">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2:26">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2:26">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2:26">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2:26">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2:26">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2:26">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2:26">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2:26">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2:26">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2:26">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2:26">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2:26">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2:26">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2:26">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2:26">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2:26">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2:26">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2:26">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2:26">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2:26">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2:26">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2:26">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2:26">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2:26">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2:26">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2:26">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2:26">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2:26">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2:26">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2:26">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2:26">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2:26">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2:26">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2:26">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2:26">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2:26">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2:26">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2:26">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2:26">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2:26">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2:26">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2:26">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2:26">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2:26">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2:26">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2:26">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2:26">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2:26">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2:26">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2:26">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2:26">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2:26">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2:26">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2:26">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2:26">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2:26">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2:26">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2:26">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2:26">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2:26">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2:26">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2:26">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2:26">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2:26">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2:26">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2:26">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2:26">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2:26">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2:26">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2:26">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2:26">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2:26">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2:26">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2:26">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2:26">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2:26">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2:26">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2:26">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2:26">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2:26">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2:26">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2:26">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2:26">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2:26">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2:26">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2:26">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2:26">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2:26">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2:26">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2:26">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2:26">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2:26">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2:26">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2:26">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2:26">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2:26">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2:26">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2:26">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2:26">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2:26">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2:26">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2:26">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2:26">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2:26">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2:26">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2:26">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2:26">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2:26">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2:26">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2:26">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2:26">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2:26">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2:26">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2:26">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2:26">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2:26">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2:26">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2:26">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2:26">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2:26">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2:26">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2:26">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2:26">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2:26">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2:26">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2:26">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2:26">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2:26">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2:26">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2:26">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2:26">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2:26">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2:26">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2:26">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2:26">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2:26">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2:26">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2:26">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2:26">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2:26">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2:26">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2:26">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2:26">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2:26">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2:26">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2:26">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2:26">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2:26">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2:26">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2:26">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2:26">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2:26">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2:26">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2:26">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2:26">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2:26">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2:26">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2:26">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2:26">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2:26">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2:26">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2:26">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2:26">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2:26">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2:26">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2:26">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2:26">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2:26">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2:26">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2:26">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2:26">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2:26">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2:26">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2:26">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2:26">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2:26">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2:26">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2:26">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2:26">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2:26">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2:26">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2:26">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2:26">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2:26">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2:26">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2:26">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2:26">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2:26">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2:26">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2:26">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2:26">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2:26">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2:26">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2:26">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2:26">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2:26">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2:26">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2:26">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2:26">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2:26">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2:26">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2:26">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2:26">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2:26">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2:26">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2:26">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2:26">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2:26">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2:26">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2:26">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2:26">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2:26">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2:26">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2:26">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2:26">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2:26">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2:26">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2:26">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2:26">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2:26">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2:26">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2:26">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2:26">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2:26">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2:26">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2:26">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2:26">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2:26">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2:26">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2:26">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2:26">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2:26">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2:26">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2:26">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2:26">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2:26">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2:26">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2:26">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2:26">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2:26">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2:26">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2:26">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2:26">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2:26">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2:26">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2:26">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2:26">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2:26">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2:26">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2:26">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2:26">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2:26">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2:26">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2:26">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2:26">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2:26">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2:26">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2:26">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2:26">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2:26">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2:26">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2:26">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2:26">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2:26">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2:26">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2:26">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2:26">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2:26">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2:26">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2:26">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2:26">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2:26">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2:26">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2:26">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2:26">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2:26">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2:26">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2:26">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2:26">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2:26">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2:26">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2:26">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2:26">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2:26">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2:26">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2:26">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2:26">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2:26">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2:26">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2:26">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2:26">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2:26">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2:26">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2:26">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2:26">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2:26">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2:26">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2:26">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2:26">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2:26">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2:26">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2:26">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2:26">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2:26">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2:26">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2:26">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2:26">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2:26">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2:26">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2:26">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2:26">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2:26">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2:26">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2:26">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2:26">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2:26">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2:26">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2:26">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2:26">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2:26">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2:26">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2:26">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2:26">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2:26">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2:26">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2:26">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2:26">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2:26">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2:26">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2:26">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2:26">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2:26">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2:26">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2:26">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2:26">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2:26">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2:26">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2:26">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2:26">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2:26">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2:26">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2:26">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2:26">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2:26">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2:26">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2:26">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2:26">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2:26">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2:26">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2:26">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2:26">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2:26">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2:26">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2:26">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2:26">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2:26">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2:26">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2:26">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2:26">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2:26">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2:26">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2:26">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2:26">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2:26">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2:26">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2:26">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2:26">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2:26">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2:26">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2:26">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2:26">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2:26">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2:26">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2:26">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2:26">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2:26">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2:26">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2:26">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2:26">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2:26">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2:26">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2:26">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2:26">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2:26">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2:26">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2:26">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2:26">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2:26">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2:26">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2:26">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2:26">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2:26">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2:26">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2:26">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2:26">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2:26">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2:26">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2:26">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2:26">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2:26">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2:26">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2:26">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2:26">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2:26">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2:26">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2:26">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2:26">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2:26">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2:26">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2:26">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2:26">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2:26">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2:26">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2:26">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2:26">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2:26">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2:26">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2:26">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2:26">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2:26">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2:26">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2:26">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2:26">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2:26">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2:26">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2:26">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2:26">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2:26">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2:26">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2:26">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2:26">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2:26">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2:26">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2:26">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2:26">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2:26">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2:26">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2:26">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2:26">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2:26">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2:26">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2:26">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2:26">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2:26">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2:26">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2:26">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2:26">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2:26">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2:26">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2:26">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2:26">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2:26">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2:26">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2:26">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2:26">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2:26">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2:26">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2:26">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2:26">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2:26">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2:26">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2:26">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2:26">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2:26">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2:26">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2:26">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2:26">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2:26">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2:26">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2:26">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2:26">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2:26">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2:26">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2:26">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2:26">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2:26">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2:26">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2:26">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2:26">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2:26">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2:26">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2:26">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2:26">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2:26">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2:26">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2:26">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2:26">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2:26">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2:26">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2:26">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2:26">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2:26">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2:26">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2:26">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2:26">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2:26">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2:26">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2:26">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2:26">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2:26">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2:26">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2:26">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2:26">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2:26">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2:26">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2:26">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2:26">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2:26">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2:26">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2:26">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2:26">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2:26">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2:26">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2:26">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2:26">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2:26">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2:26">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2:26">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2:26">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2:26">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2:26">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2:26">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2:26">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2:26">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2:26">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2:26">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2:26">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2:26">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2:26">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2:26">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2:26">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2:26">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2:26">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2:26">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2:26">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2:26">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2:26">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2:26">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2:26">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2:26">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2:26">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2:26">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2:26">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2:26">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2:26">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2:26">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2:26">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2:26">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2:26">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2:26">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2:26">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2:26">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2:26">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2:26">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sheetData>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15606-BAB7-444D-8FCB-D534919781F0}">
  <dimension ref="A1:Z1001"/>
  <sheetViews>
    <sheetView showGridLines="0" topLeftCell="A25" workbookViewId="0">
      <selection activeCell="B1" sqref="B1"/>
    </sheetView>
  </sheetViews>
  <sheetFormatPr defaultRowHeight="14.5"/>
  <cols>
    <col min="3" max="3" width="17.1796875" customWidth="1"/>
    <col min="4" max="4" width="19.26953125" customWidth="1"/>
  </cols>
  <sheetData>
    <row r="1" spans="2:26">
      <c r="B1" s="1" t="s">
        <v>167</v>
      </c>
      <c r="C1" s="2"/>
      <c r="D1" s="2"/>
      <c r="E1" s="2"/>
      <c r="F1" s="2"/>
      <c r="G1" s="2"/>
      <c r="H1" s="8"/>
      <c r="I1" s="8"/>
      <c r="J1" s="8"/>
      <c r="K1" s="8"/>
      <c r="L1" s="8"/>
      <c r="M1" s="8"/>
      <c r="N1" s="8"/>
      <c r="O1" s="8"/>
      <c r="P1" s="8"/>
      <c r="Q1" s="8"/>
      <c r="R1" s="8"/>
      <c r="S1" s="8"/>
      <c r="T1" s="8"/>
      <c r="U1" s="8"/>
      <c r="V1" s="8"/>
      <c r="W1" s="8"/>
      <c r="X1" s="8"/>
      <c r="Y1" s="8"/>
      <c r="Z1" s="8"/>
    </row>
    <row r="2" spans="2:26">
      <c r="B2" s="2" t="s">
        <v>125</v>
      </c>
      <c r="C2" s="2"/>
      <c r="D2" s="2"/>
      <c r="E2" s="2"/>
      <c r="F2" s="2"/>
      <c r="G2" s="2"/>
      <c r="H2" s="8"/>
      <c r="I2" s="8"/>
      <c r="J2" s="8"/>
      <c r="K2" s="8"/>
      <c r="L2" s="8"/>
      <c r="M2" s="8"/>
      <c r="N2" s="8"/>
      <c r="O2" s="8"/>
      <c r="P2" s="8"/>
      <c r="Q2" s="8"/>
      <c r="R2" s="8"/>
      <c r="S2" s="8"/>
      <c r="T2" s="8"/>
      <c r="U2" s="8"/>
      <c r="V2" s="8"/>
      <c r="W2" s="8"/>
      <c r="X2" s="8"/>
      <c r="Y2" s="8"/>
      <c r="Z2" s="8"/>
    </row>
    <row r="3" spans="2:26">
      <c r="B3" s="8"/>
      <c r="C3" s="8"/>
      <c r="D3" s="8"/>
      <c r="E3" s="8"/>
      <c r="F3" s="8"/>
      <c r="G3" s="8"/>
      <c r="H3" s="8"/>
      <c r="I3" s="8"/>
      <c r="J3" s="8"/>
      <c r="K3" s="8"/>
      <c r="L3" s="8"/>
      <c r="M3" s="8"/>
      <c r="N3" s="8"/>
      <c r="O3" s="8"/>
      <c r="P3" s="8"/>
      <c r="Q3" s="8"/>
      <c r="R3" s="8"/>
      <c r="S3" s="8"/>
      <c r="T3" s="8"/>
      <c r="U3" s="8"/>
      <c r="V3" s="8"/>
      <c r="W3" s="8"/>
      <c r="X3" s="8"/>
      <c r="Y3" s="8"/>
      <c r="Z3" s="8"/>
    </row>
    <row r="4" spans="2:26">
      <c r="B4" s="9"/>
      <c r="C4" s="9" t="s">
        <v>91</v>
      </c>
      <c r="D4" s="9" t="s">
        <v>92</v>
      </c>
      <c r="E4" s="9"/>
      <c r="F4" s="9"/>
      <c r="G4" s="9"/>
      <c r="H4" s="9"/>
      <c r="I4" s="9"/>
      <c r="J4" s="9"/>
      <c r="K4" s="9"/>
      <c r="L4" s="9"/>
      <c r="M4" s="9"/>
      <c r="N4" s="9"/>
      <c r="O4" s="9"/>
      <c r="P4" s="9"/>
      <c r="Q4" s="9"/>
      <c r="R4" s="9"/>
      <c r="S4" s="9"/>
      <c r="T4" s="9"/>
      <c r="U4" s="9"/>
      <c r="V4" s="9"/>
      <c r="W4" s="9"/>
      <c r="X4" s="9"/>
      <c r="Y4" s="9"/>
      <c r="Z4" s="9"/>
    </row>
    <row r="5" spans="2:26">
      <c r="B5" s="9"/>
      <c r="C5" s="9" t="s">
        <v>124</v>
      </c>
      <c r="D5" s="9" t="s">
        <v>124</v>
      </c>
      <c r="E5" s="9"/>
      <c r="F5" s="9"/>
      <c r="G5" s="9"/>
      <c r="H5" s="9"/>
      <c r="I5" s="9"/>
      <c r="J5" s="9"/>
      <c r="K5" s="9"/>
      <c r="L5" s="9"/>
      <c r="M5" s="9"/>
      <c r="N5" s="9"/>
      <c r="O5" s="9"/>
      <c r="P5" s="9"/>
      <c r="Q5" s="9"/>
      <c r="R5" s="9"/>
      <c r="S5" s="9"/>
      <c r="T5" s="9"/>
      <c r="U5" s="9"/>
      <c r="V5" s="9"/>
      <c r="W5" s="9"/>
      <c r="X5" s="9"/>
      <c r="Y5" s="9"/>
      <c r="Z5" s="9"/>
    </row>
    <row r="6" spans="2:26">
      <c r="B6" s="10">
        <v>40330</v>
      </c>
      <c r="C6" s="11">
        <v>-1.7656769999999999</v>
      </c>
      <c r="D6" s="11">
        <v>-1.7657039999999999</v>
      </c>
      <c r="E6" s="4"/>
      <c r="F6" s="4"/>
      <c r="G6" s="4"/>
      <c r="H6" s="4"/>
      <c r="I6" s="4"/>
      <c r="J6" s="4"/>
      <c r="K6" s="4"/>
      <c r="L6" s="4"/>
      <c r="M6" s="4"/>
      <c r="N6" s="4"/>
      <c r="O6" s="4"/>
      <c r="P6" s="4"/>
      <c r="Q6" s="4"/>
      <c r="R6" s="4"/>
      <c r="S6" s="4"/>
      <c r="T6" s="4"/>
      <c r="U6" s="4"/>
      <c r="V6" s="4"/>
      <c r="W6" s="4"/>
      <c r="X6" s="4"/>
      <c r="Y6" s="4"/>
      <c r="Z6" s="4"/>
    </row>
    <row r="7" spans="2:26">
      <c r="B7" s="10">
        <v>40422</v>
      </c>
      <c r="C7" s="11">
        <v>-2.411073</v>
      </c>
      <c r="D7" s="11">
        <v>-2.4106800000000002</v>
      </c>
      <c r="E7" s="4"/>
      <c r="F7" s="4"/>
      <c r="G7" s="4"/>
      <c r="H7" s="4"/>
      <c r="I7" s="4"/>
      <c r="J7" s="4"/>
      <c r="K7" s="4"/>
      <c r="L7" s="4"/>
      <c r="M7" s="4"/>
      <c r="N7" s="4"/>
      <c r="O7" s="4"/>
      <c r="P7" s="4"/>
      <c r="Q7" s="4"/>
      <c r="R7" s="4"/>
      <c r="S7" s="4"/>
      <c r="T7" s="4"/>
      <c r="U7" s="4"/>
      <c r="V7" s="4"/>
      <c r="W7" s="4"/>
      <c r="X7" s="4"/>
      <c r="Y7" s="4"/>
      <c r="Z7" s="4"/>
    </row>
    <row r="8" spans="2:26">
      <c r="B8" s="10">
        <v>40513</v>
      </c>
      <c r="C8" s="11">
        <v>-2.2430310000000002</v>
      </c>
      <c r="D8" s="11">
        <v>-2.2425130000000002</v>
      </c>
      <c r="E8" s="4"/>
      <c r="F8" s="4"/>
      <c r="G8" s="4"/>
      <c r="H8" s="4"/>
      <c r="I8" s="4"/>
      <c r="J8" s="4"/>
      <c r="K8" s="4"/>
      <c r="L8" s="4"/>
      <c r="M8" s="4"/>
      <c r="N8" s="4"/>
      <c r="O8" s="4"/>
      <c r="P8" s="4"/>
      <c r="Q8" s="4"/>
      <c r="R8" s="4"/>
      <c r="S8" s="4"/>
      <c r="T8" s="4"/>
      <c r="U8" s="4"/>
      <c r="V8" s="4"/>
      <c r="W8" s="4"/>
      <c r="X8" s="4"/>
      <c r="Y8" s="4"/>
      <c r="Z8" s="4"/>
    </row>
    <row r="9" spans="2:26">
      <c r="B9" s="10">
        <v>40603</v>
      </c>
      <c r="C9" s="11">
        <v>-2.790705</v>
      </c>
      <c r="D9" s="11">
        <v>-2.790171</v>
      </c>
      <c r="E9" s="4"/>
      <c r="F9" s="4"/>
      <c r="G9" s="4"/>
      <c r="H9" s="4"/>
      <c r="I9" s="4"/>
      <c r="J9" s="4"/>
      <c r="K9" s="4"/>
      <c r="L9" s="4"/>
      <c r="M9" s="4"/>
      <c r="N9" s="4"/>
      <c r="O9" s="4"/>
      <c r="P9" s="4"/>
      <c r="Q9" s="4"/>
      <c r="R9" s="4"/>
      <c r="S9" s="4"/>
      <c r="T9" s="4"/>
      <c r="U9" s="4"/>
      <c r="V9" s="4"/>
      <c r="W9" s="4"/>
      <c r="X9" s="4"/>
      <c r="Y9" s="4"/>
      <c r="Z9" s="4"/>
    </row>
    <row r="10" spans="2:26">
      <c r="B10" s="10">
        <v>40695</v>
      </c>
      <c r="C10" s="11">
        <v>-2.9330530000000001</v>
      </c>
      <c r="D10" s="11">
        <v>-2.932852</v>
      </c>
      <c r="E10" s="4"/>
      <c r="F10" s="4"/>
      <c r="G10" s="4"/>
      <c r="H10" s="4"/>
      <c r="I10" s="4"/>
      <c r="J10" s="4"/>
      <c r="K10" s="4"/>
      <c r="L10" s="4"/>
      <c r="M10" s="4"/>
      <c r="N10" s="4"/>
      <c r="O10" s="4"/>
      <c r="P10" s="4"/>
      <c r="Q10" s="4"/>
      <c r="R10" s="4"/>
      <c r="S10" s="4"/>
      <c r="T10" s="4"/>
      <c r="U10" s="4"/>
      <c r="V10" s="4"/>
      <c r="W10" s="4"/>
      <c r="X10" s="4"/>
      <c r="Y10" s="4"/>
      <c r="Z10" s="4"/>
    </row>
    <row r="11" spans="2:26">
      <c r="B11" s="10">
        <v>40787</v>
      </c>
      <c r="C11" s="11">
        <v>-3.247849</v>
      </c>
      <c r="D11" s="11">
        <v>-3.2472449999999999</v>
      </c>
      <c r="E11" s="4"/>
      <c r="F11" s="4"/>
      <c r="G11" s="4"/>
      <c r="H11" s="4"/>
      <c r="I11" s="4"/>
      <c r="J11" s="4"/>
      <c r="K11" s="4"/>
      <c r="L11" s="4"/>
      <c r="M11" s="4"/>
      <c r="N11" s="4"/>
      <c r="O11" s="4"/>
      <c r="P11" s="4"/>
      <c r="Q11" s="4"/>
      <c r="R11" s="4"/>
      <c r="S11" s="4"/>
      <c r="T11" s="4"/>
      <c r="U11" s="4"/>
      <c r="V11" s="4"/>
      <c r="W11" s="4"/>
      <c r="X11" s="4"/>
      <c r="Y11" s="4"/>
      <c r="Z11" s="4"/>
    </row>
    <row r="12" spans="2:26">
      <c r="B12" s="10">
        <v>40878</v>
      </c>
      <c r="C12" s="11">
        <v>-2.8051339999999998</v>
      </c>
      <c r="D12" s="11">
        <v>-2.805266</v>
      </c>
      <c r="E12" s="4"/>
      <c r="F12" s="4"/>
      <c r="G12" s="4"/>
      <c r="H12" s="4"/>
      <c r="I12" s="4"/>
      <c r="J12" s="4"/>
      <c r="K12" s="4"/>
      <c r="L12" s="4"/>
      <c r="M12" s="4"/>
      <c r="N12" s="4"/>
      <c r="O12" s="4"/>
      <c r="P12" s="4"/>
      <c r="Q12" s="4"/>
      <c r="R12" s="4"/>
      <c r="S12" s="4"/>
      <c r="T12" s="4"/>
      <c r="U12" s="4"/>
      <c r="V12" s="4"/>
      <c r="W12" s="4"/>
      <c r="X12" s="4"/>
      <c r="Y12" s="4"/>
      <c r="Z12" s="4"/>
    </row>
    <row r="13" spans="2:26">
      <c r="B13" s="10">
        <v>40969</v>
      </c>
      <c r="C13" s="11">
        <v>-3.1759970000000002</v>
      </c>
      <c r="D13" s="11">
        <v>-3.176466</v>
      </c>
      <c r="E13" s="4"/>
      <c r="F13" s="4"/>
      <c r="G13" s="4"/>
      <c r="H13" s="4"/>
      <c r="I13" s="4"/>
      <c r="J13" s="4"/>
      <c r="K13" s="4"/>
      <c r="L13" s="4"/>
      <c r="M13" s="4"/>
      <c r="N13" s="4"/>
      <c r="O13" s="4"/>
      <c r="P13" s="4"/>
      <c r="Q13" s="4"/>
      <c r="R13" s="4"/>
      <c r="S13" s="4"/>
      <c r="T13" s="4"/>
      <c r="U13" s="4"/>
      <c r="V13" s="4"/>
      <c r="W13" s="4"/>
      <c r="X13" s="4"/>
      <c r="Y13" s="4"/>
      <c r="Z13" s="4"/>
    </row>
    <row r="14" spans="2:26">
      <c r="B14" s="10">
        <v>41061</v>
      </c>
      <c r="C14" s="11">
        <v>-3.6045970000000001</v>
      </c>
      <c r="D14" s="11">
        <v>-3.605108</v>
      </c>
      <c r="E14" s="4"/>
      <c r="F14" s="4"/>
      <c r="G14" s="4"/>
      <c r="H14" s="4"/>
      <c r="I14" s="4"/>
      <c r="J14" s="4"/>
      <c r="K14" s="4"/>
      <c r="L14" s="4"/>
      <c r="M14" s="4"/>
      <c r="N14" s="4"/>
      <c r="O14" s="4"/>
      <c r="P14" s="4"/>
      <c r="Q14" s="4"/>
      <c r="R14" s="4"/>
      <c r="S14" s="4"/>
      <c r="T14" s="4"/>
      <c r="U14" s="4"/>
      <c r="V14" s="4"/>
      <c r="W14" s="4"/>
      <c r="X14" s="4"/>
      <c r="Y14" s="4"/>
      <c r="Z14" s="4"/>
    </row>
    <row r="15" spans="2:26">
      <c r="B15" s="10">
        <v>41153</v>
      </c>
      <c r="C15" s="11">
        <v>-3.6220720000000002</v>
      </c>
      <c r="D15" s="11">
        <v>-3.6225869999999998</v>
      </c>
      <c r="E15" s="4"/>
      <c r="F15" s="4"/>
      <c r="G15" s="4"/>
      <c r="H15" s="4"/>
      <c r="I15" s="4"/>
      <c r="J15" s="4"/>
      <c r="K15" s="4"/>
      <c r="L15" s="4"/>
      <c r="M15" s="4"/>
      <c r="N15" s="4"/>
      <c r="O15" s="4"/>
      <c r="P15" s="4"/>
      <c r="Q15" s="4"/>
      <c r="R15" s="4"/>
      <c r="S15" s="4"/>
      <c r="T15" s="4"/>
      <c r="U15" s="4"/>
      <c r="V15" s="4"/>
      <c r="W15" s="4"/>
      <c r="X15" s="4"/>
      <c r="Y15" s="4"/>
      <c r="Z15" s="4"/>
    </row>
    <row r="16" spans="2:26">
      <c r="B16" s="10">
        <v>41244</v>
      </c>
      <c r="C16" s="11">
        <v>-3.9267989999999999</v>
      </c>
      <c r="D16" s="11">
        <v>-3.9276339999999998</v>
      </c>
      <c r="E16" s="4"/>
      <c r="F16" s="4"/>
      <c r="G16" s="4"/>
      <c r="H16" s="4"/>
      <c r="I16" s="4"/>
      <c r="J16" s="4"/>
      <c r="K16" s="4"/>
      <c r="L16" s="4"/>
      <c r="M16" s="4"/>
      <c r="N16" s="4"/>
      <c r="O16" s="4"/>
      <c r="P16" s="4"/>
      <c r="Q16" s="4"/>
      <c r="R16" s="4"/>
      <c r="S16" s="4"/>
      <c r="T16" s="4"/>
      <c r="U16" s="4"/>
      <c r="V16" s="4"/>
      <c r="W16" s="4"/>
      <c r="X16" s="4"/>
      <c r="Y16" s="4"/>
      <c r="Z16" s="4"/>
    </row>
    <row r="17" spans="2:26">
      <c r="B17" s="10">
        <v>41334</v>
      </c>
      <c r="C17" s="11">
        <v>-3.6541350000000001</v>
      </c>
      <c r="D17" s="11">
        <v>-3.6546620000000001</v>
      </c>
      <c r="E17" s="4"/>
      <c r="F17" s="4"/>
      <c r="G17" s="4"/>
      <c r="H17" s="4"/>
      <c r="I17" s="4"/>
      <c r="J17" s="4"/>
      <c r="K17" s="4"/>
      <c r="L17" s="4"/>
      <c r="M17" s="4"/>
      <c r="N17" s="4"/>
      <c r="O17" s="4"/>
      <c r="P17" s="4"/>
      <c r="Q17" s="4"/>
      <c r="R17" s="4"/>
      <c r="S17" s="4"/>
      <c r="T17" s="4"/>
      <c r="U17" s="4"/>
      <c r="V17" s="4"/>
      <c r="W17" s="4"/>
      <c r="X17" s="4"/>
      <c r="Y17" s="4"/>
      <c r="Z17" s="4"/>
    </row>
    <row r="18" spans="2:26">
      <c r="B18" s="10">
        <v>41426</v>
      </c>
      <c r="C18" s="11">
        <v>-3.5941010000000002</v>
      </c>
      <c r="D18" s="11">
        <v>-3.5937890000000001</v>
      </c>
      <c r="E18" s="4"/>
      <c r="F18" s="4"/>
      <c r="G18" s="4"/>
      <c r="H18" s="4"/>
      <c r="I18" s="4"/>
      <c r="J18" s="4"/>
      <c r="K18" s="4"/>
      <c r="L18" s="4"/>
      <c r="M18" s="4"/>
      <c r="N18" s="4"/>
      <c r="O18" s="4"/>
      <c r="P18" s="4"/>
      <c r="Q18" s="4"/>
      <c r="R18" s="4"/>
      <c r="S18" s="4"/>
      <c r="T18" s="4"/>
      <c r="U18" s="4"/>
      <c r="V18" s="4"/>
      <c r="W18" s="4"/>
      <c r="X18" s="4"/>
      <c r="Y18" s="4"/>
      <c r="Z18" s="4"/>
    </row>
    <row r="19" spans="2:26">
      <c r="B19" s="10">
        <v>41518</v>
      </c>
      <c r="C19" s="11">
        <v>-3.6709209999999999</v>
      </c>
      <c r="D19" s="11">
        <v>-3.6700919999999999</v>
      </c>
      <c r="E19" s="4"/>
      <c r="F19" s="4"/>
      <c r="G19" s="4"/>
      <c r="H19" s="4"/>
      <c r="I19" s="4"/>
      <c r="J19" s="4"/>
      <c r="K19" s="4"/>
      <c r="L19" s="4"/>
      <c r="M19" s="4"/>
      <c r="N19" s="4"/>
      <c r="O19" s="4"/>
      <c r="P19" s="4"/>
      <c r="Q19" s="4"/>
      <c r="R19" s="4"/>
      <c r="S19" s="4"/>
      <c r="T19" s="4"/>
      <c r="U19" s="4"/>
      <c r="V19" s="4"/>
      <c r="W19" s="4"/>
      <c r="X19" s="4"/>
      <c r="Y19" s="4"/>
      <c r="Z19" s="4"/>
    </row>
    <row r="20" spans="2:26">
      <c r="B20" s="10">
        <v>41609</v>
      </c>
      <c r="C20" s="11">
        <v>-3.0909789999999999</v>
      </c>
      <c r="D20" s="11">
        <v>-3.090776</v>
      </c>
      <c r="E20" s="4"/>
      <c r="F20" s="4"/>
      <c r="G20" s="4"/>
      <c r="H20" s="4"/>
      <c r="I20" s="4"/>
      <c r="J20" s="4"/>
      <c r="K20" s="4"/>
      <c r="L20" s="4"/>
      <c r="M20" s="4"/>
      <c r="N20" s="4"/>
      <c r="O20" s="4"/>
      <c r="P20" s="4"/>
      <c r="Q20" s="4"/>
      <c r="R20" s="4"/>
      <c r="S20" s="4"/>
      <c r="T20" s="4"/>
      <c r="U20" s="4"/>
      <c r="V20" s="4"/>
      <c r="W20" s="4"/>
      <c r="X20" s="4"/>
      <c r="Y20" s="4"/>
      <c r="Z20" s="4"/>
    </row>
    <row r="21" spans="2:26">
      <c r="B21" s="10">
        <v>41699</v>
      </c>
      <c r="C21" s="11">
        <v>-2.516429</v>
      </c>
      <c r="D21" s="11">
        <v>-2.5165479999999998</v>
      </c>
      <c r="E21" s="4"/>
      <c r="F21" s="4"/>
      <c r="G21" s="4"/>
      <c r="H21" s="4"/>
      <c r="I21" s="4"/>
      <c r="J21" s="4"/>
      <c r="K21" s="4"/>
      <c r="L21" s="4"/>
      <c r="M21" s="4"/>
      <c r="N21" s="4"/>
      <c r="O21" s="4"/>
      <c r="P21" s="4"/>
      <c r="Q21" s="4"/>
      <c r="R21" s="4"/>
      <c r="S21" s="4"/>
      <c r="T21" s="4"/>
      <c r="U21" s="4"/>
      <c r="V21" s="4"/>
      <c r="W21" s="4"/>
      <c r="X21" s="4"/>
      <c r="Y21" s="4"/>
      <c r="Z21" s="4"/>
    </row>
    <row r="22" spans="2:26">
      <c r="B22" s="10">
        <v>41791</v>
      </c>
      <c r="C22" s="11">
        <v>-2.4795729999999998</v>
      </c>
      <c r="D22" s="11">
        <v>-2.4794119999999999</v>
      </c>
      <c r="E22" s="4"/>
      <c r="F22" s="4"/>
      <c r="G22" s="4"/>
      <c r="H22" s="4"/>
      <c r="I22" s="4"/>
      <c r="J22" s="4"/>
      <c r="K22" s="4"/>
      <c r="L22" s="4"/>
      <c r="M22" s="4"/>
      <c r="N22" s="4"/>
      <c r="O22" s="4"/>
      <c r="P22" s="4"/>
      <c r="Q22" s="4"/>
      <c r="R22" s="4"/>
      <c r="S22" s="4"/>
      <c r="T22" s="4"/>
      <c r="U22" s="4"/>
      <c r="V22" s="4"/>
      <c r="W22" s="4"/>
      <c r="X22" s="4"/>
      <c r="Y22" s="4"/>
      <c r="Z22" s="4"/>
    </row>
    <row r="23" spans="2:26">
      <c r="B23" s="10">
        <v>41883</v>
      </c>
      <c r="C23" s="11">
        <v>-2.5395300000000001</v>
      </c>
      <c r="D23" s="11">
        <v>-2.538929</v>
      </c>
      <c r="E23" s="4"/>
      <c r="F23" s="4"/>
      <c r="G23" s="4"/>
      <c r="H23" s="4"/>
      <c r="I23" s="4"/>
      <c r="J23" s="4"/>
      <c r="K23" s="4"/>
      <c r="L23" s="4"/>
      <c r="M23" s="4"/>
      <c r="N23" s="4"/>
      <c r="O23" s="4"/>
      <c r="P23" s="4"/>
      <c r="Q23" s="4"/>
      <c r="R23" s="4"/>
      <c r="S23" s="4"/>
      <c r="T23" s="4"/>
      <c r="U23" s="4"/>
      <c r="V23" s="4"/>
      <c r="W23" s="4"/>
      <c r="X23" s="4"/>
      <c r="Y23" s="4"/>
      <c r="Z23" s="4"/>
    </row>
    <row r="24" spans="2:26">
      <c r="B24" s="10">
        <v>41974</v>
      </c>
      <c r="C24" s="11">
        <v>-3.114506</v>
      </c>
      <c r="D24" s="11">
        <v>-3.1137290000000002</v>
      </c>
      <c r="E24" s="4"/>
      <c r="F24" s="4"/>
      <c r="G24" s="4"/>
      <c r="H24" s="4"/>
      <c r="I24" s="4"/>
      <c r="J24" s="4"/>
      <c r="K24" s="4"/>
      <c r="L24" s="4"/>
      <c r="M24" s="4"/>
      <c r="N24" s="4"/>
      <c r="O24" s="4"/>
      <c r="P24" s="4"/>
      <c r="Q24" s="4"/>
      <c r="R24" s="4"/>
      <c r="S24" s="4"/>
      <c r="T24" s="4"/>
      <c r="U24" s="4"/>
      <c r="V24" s="4"/>
      <c r="W24" s="4"/>
      <c r="X24" s="4"/>
      <c r="Y24" s="4"/>
      <c r="Z24" s="4"/>
    </row>
    <row r="25" spans="2:26">
      <c r="B25" s="10">
        <v>42064</v>
      </c>
      <c r="C25" s="11">
        <v>-3.4566590000000001</v>
      </c>
      <c r="D25" s="11">
        <v>-3.4569009999999998</v>
      </c>
      <c r="E25" s="4"/>
      <c r="F25" s="4"/>
      <c r="G25" s="4"/>
      <c r="H25" s="4"/>
      <c r="I25" s="4"/>
      <c r="J25" s="4"/>
      <c r="K25" s="4"/>
      <c r="L25" s="4"/>
      <c r="M25" s="4"/>
      <c r="N25" s="4"/>
      <c r="O25" s="4"/>
      <c r="P25" s="4"/>
      <c r="Q25" s="4"/>
      <c r="R25" s="4"/>
      <c r="S25" s="4"/>
      <c r="T25" s="4"/>
      <c r="U25" s="4"/>
      <c r="V25" s="4"/>
      <c r="W25" s="4"/>
      <c r="X25" s="4"/>
      <c r="Y25" s="4"/>
      <c r="Z25" s="4"/>
    </row>
    <row r="26" spans="2:26">
      <c r="B26" s="10">
        <v>42156</v>
      </c>
      <c r="C26" s="11">
        <v>-3.3942600000000001</v>
      </c>
      <c r="D26" s="11">
        <v>-3.3951720000000001</v>
      </c>
      <c r="E26" s="4"/>
      <c r="F26" s="4"/>
      <c r="G26" s="4"/>
      <c r="H26" s="4"/>
      <c r="I26" s="4"/>
      <c r="J26" s="4"/>
      <c r="K26" s="4"/>
      <c r="L26" s="4"/>
      <c r="M26" s="4"/>
      <c r="N26" s="4"/>
      <c r="O26" s="4"/>
      <c r="P26" s="4"/>
      <c r="Q26" s="4"/>
      <c r="R26" s="4"/>
      <c r="S26" s="4"/>
      <c r="T26" s="4"/>
      <c r="U26" s="4"/>
      <c r="V26" s="4"/>
      <c r="W26" s="4"/>
      <c r="X26" s="4"/>
      <c r="Y26" s="4"/>
      <c r="Z26" s="4"/>
    </row>
    <row r="27" spans="2:26">
      <c r="B27" s="10">
        <v>42248</v>
      </c>
      <c r="C27" s="11">
        <v>-2.9570940000000001</v>
      </c>
      <c r="D27" s="11">
        <v>-2.956887</v>
      </c>
      <c r="E27" s="4"/>
      <c r="F27" s="4"/>
      <c r="G27" s="4"/>
      <c r="H27" s="4"/>
      <c r="I27" s="4"/>
      <c r="J27" s="4"/>
      <c r="K27" s="4"/>
      <c r="L27" s="4"/>
      <c r="M27" s="4"/>
      <c r="N27" s="4"/>
      <c r="O27" s="4"/>
      <c r="P27" s="4"/>
      <c r="Q27" s="4"/>
      <c r="R27" s="4"/>
      <c r="S27" s="4"/>
      <c r="T27" s="4"/>
      <c r="U27" s="4"/>
      <c r="V27" s="4"/>
      <c r="W27" s="4"/>
      <c r="X27" s="4"/>
      <c r="Y27" s="4"/>
      <c r="Z27" s="4"/>
    </row>
    <row r="28" spans="2:26">
      <c r="B28" s="10">
        <v>42339</v>
      </c>
      <c r="C28" s="11">
        <v>-2.6897690000000001</v>
      </c>
      <c r="D28" s="11">
        <v>-2.6905579999999998</v>
      </c>
      <c r="E28" s="4"/>
      <c r="F28" s="4"/>
      <c r="G28" s="4"/>
      <c r="H28" s="4"/>
      <c r="I28" s="4"/>
      <c r="J28" s="4"/>
      <c r="K28" s="4"/>
      <c r="L28" s="4"/>
      <c r="M28" s="4"/>
      <c r="N28" s="4"/>
      <c r="O28" s="4"/>
      <c r="P28" s="4"/>
      <c r="Q28" s="4"/>
      <c r="R28" s="4"/>
      <c r="S28" s="4"/>
      <c r="T28" s="4"/>
      <c r="U28" s="4"/>
      <c r="V28" s="4"/>
      <c r="W28" s="4"/>
      <c r="X28" s="4"/>
      <c r="Y28" s="4"/>
      <c r="Z28" s="4"/>
    </row>
    <row r="29" spans="2:26">
      <c r="B29" s="10">
        <v>42430</v>
      </c>
      <c r="C29" s="11">
        <v>-2.3761139999999998</v>
      </c>
      <c r="D29" s="11">
        <v>-2.376328</v>
      </c>
      <c r="E29" s="4"/>
      <c r="F29" s="4"/>
      <c r="G29" s="4"/>
      <c r="H29" s="4"/>
      <c r="I29" s="4"/>
      <c r="J29" s="4"/>
      <c r="K29" s="4"/>
      <c r="L29" s="4"/>
      <c r="M29" s="4"/>
      <c r="N29" s="4"/>
      <c r="O29" s="4"/>
      <c r="P29" s="4"/>
      <c r="Q29" s="4"/>
      <c r="R29" s="4"/>
      <c r="S29" s="4"/>
      <c r="T29" s="4"/>
      <c r="U29" s="4"/>
      <c r="V29" s="4"/>
      <c r="W29" s="4"/>
      <c r="X29" s="4"/>
      <c r="Y29" s="4"/>
      <c r="Z29" s="4"/>
    </row>
    <row r="30" spans="2:26">
      <c r="B30" s="10">
        <v>42522</v>
      </c>
      <c r="C30" s="11">
        <v>-2.0329290000000002</v>
      </c>
      <c r="D30" s="11">
        <v>-2.0323479999999998</v>
      </c>
      <c r="E30" s="4"/>
      <c r="F30" s="4"/>
      <c r="G30" s="4"/>
      <c r="H30" s="4"/>
      <c r="I30" s="4"/>
      <c r="J30" s="4"/>
      <c r="K30" s="4"/>
      <c r="L30" s="4"/>
      <c r="M30" s="4"/>
      <c r="N30" s="4"/>
      <c r="O30" s="4"/>
      <c r="P30" s="4"/>
      <c r="Q30" s="4"/>
      <c r="R30" s="4"/>
      <c r="S30" s="4"/>
      <c r="T30" s="4"/>
      <c r="U30" s="4"/>
      <c r="V30" s="4"/>
      <c r="W30" s="4"/>
      <c r="X30" s="4"/>
      <c r="Y30" s="4"/>
      <c r="Z30" s="4"/>
    </row>
    <row r="31" spans="2:26">
      <c r="B31" s="10">
        <v>42614</v>
      </c>
      <c r="C31" s="11">
        <v>-2.1785869999999998</v>
      </c>
      <c r="D31" s="11">
        <v>-2.1768619999999999</v>
      </c>
      <c r="E31" s="4"/>
      <c r="F31" s="4"/>
      <c r="G31" s="4"/>
      <c r="H31" s="4"/>
      <c r="I31" s="4"/>
      <c r="J31" s="4"/>
      <c r="K31" s="4"/>
      <c r="L31" s="4"/>
      <c r="M31" s="4"/>
      <c r="N31" s="4"/>
      <c r="O31" s="4"/>
      <c r="P31" s="4"/>
      <c r="Q31" s="4"/>
      <c r="R31" s="4"/>
      <c r="S31" s="4"/>
      <c r="T31" s="4"/>
      <c r="U31" s="4"/>
      <c r="V31" s="4"/>
      <c r="W31" s="4"/>
      <c r="X31" s="4"/>
      <c r="Y31" s="4"/>
      <c r="Z31" s="4"/>
    </row>
    <row r="32" spans="2:26">
      <c r="B32" s="10">
        <v>42705</v>
      </c>
      <c r="C32" s="11">
        <v>-2.028289</v>
      </c>
      <c r="D32" s="11">
        <v>-2.0272679999999998</v>
      </c>
      <c r="E32" s="4"/>
      <c r="F32" s="4"/>
      <c r="G32" s="4"/>
      <c r="H32" s="4"/>
      <c r="I32" s="4"/>
      <c r="J32" s="4"/>
      <c r="K32" s="4"/>
      <c r="L32" s="4"/>
      <c r="M32" s="4"/>
      <c r="N32" s="4"/>
      <c r="O32" s="4"/>
      <c r="P32" s="4"/>
      <c r="Q32" s="4"/>
      <c r="R32" s="4"/>
      <c r="S32" s="4"/>
      <c r="T32" s="4"/>
      <c r="U32" s="4"/>
      <c r="V32" s="4"/>
      <c r="W32" s="4"/>
      <c r="X32" s="4"/>
      <c r="Y32" s="4"/>
      <c r="Z32" s="4"/>
    </row>
    <row r="33" spans="2:26">
      <c r="B33" s="10">
        <v>42795</v>
      </c>
      <c r="C33" s="11">
        <v>-2.53464</v>
      </c>
      <c r="D33" s="11">
        <v>-2.5352980000000001</v>
      </c>
      <c r="E33" s="4"/>
      <c r="F33" s="4"/>
      <c r="G33" s="4"/>
      <c r="H33" s="4"/>
      <c r="I33" s="4"/>
      <c r="J33" s="4"/>
      <c r="K33" s="4"/>
      <c r="L33" s="4"/>
      <c r="M33" s="4"/>
      <c r="N33" s="4"/>
      <c r="O33" s="4"/>
      <c r="P33" s="4"/>
      <c r="Q33" s="4"/>
      <c r="R33" s="4"/>
      <c r="S33" s="4"/>
      <c r="T33" s="4"/>
      <c r="U33" s="4"/>
      <c r="V33" s="4"/>
      <c r="W33" s="4"/>
      <c r="X33" s="4"/>
      <c r="Y33" s="4"/>
      <c r="Z33" s="4"/>
    </row>
    <row r="34" spans="2:26">
      <c r="B34" s="10">
        <v>42887</v>
      </c>
      <c r="C34" s="11">
        <v>-2.5895600000000001</v>
      </c>
      <c r="D34" s="11">
        <v>-2.5904310000000002</v>
      </c>
      <c r="E34" s="4"/>
      <c r="F34" s="4"/>
      <c r="G34" s="4"/>
      <c r="H34" s="4"/>
      <c r="I34" s="4"/>
      <c r="J34" s="4"/>
      <c r="K34" s="4"/>
      <c r="L34" s="4"/>
      <c r="M34" s="4"/>
      <c r="N34" s="4"/>
      <c r="O34" s="4"/>
      <c r="P34" s="4"/>
      <c r="Q34" s="4"/>
      <c r="R34" s="4"/>
      <c r="S34" s="4"/>
      <c r="T34" s="4"/>
      <c r="U34" s="4"/>
      <c r="V34" s="4"/>
      <c r="W34" s="4"/>
      <c r="X34" s="4"/>
      <c r="Y34" s="4"/>
      <c r="Z34" s="4"/>
    </row>
    <row r="35" spans="2:26">
      <c r="B35" s="10">
        <v>42979</v>
      </c>
      <c r="C35" s="11">
        <v>-2.5635270000000001</v>
      </c>
      <c r="D35" s="11">
        <v>-2.5618729999999998</v>
      </c>
      <c r="E35" s="4"/>
      <c r="F35" s="4"/>
      <c r="G35" s="4"/>
      <c r="H35" s="4"/>
      <c r="I35" s="4"/>
      <c r="J35" s="4"/>
      <c r="K35" s="4"/>
      <c r="L35" s="4"/>
      <c r="M35" s="4"/>
      <c r="N35" s="4"/>
      <c r="O35" s="4"/>
      <c r="P35" s="4"/>
      <c r="Q35" s="4"/>
      <c r="R35" s="4"/>
      <c r="S35" s="4"/>
      <c r="T35" s="4"/>
      <c r="U35" s="4"/>
      <c r="V35" s="4"/>
      <c r="W35" s="4"/>
      <c r="X35" s="4"/>
      <c r="Y35" s="4"/>
      <c r="Z35" s="4"/>
    </row>
    <row r="36" spans="2:26">
      <c r="B36" s="10">
        <v>43070</v>
      </c>
      <c r="C36" s="11">
        <v>-2.8191980000000001</v>
      </c>
      <c r="D36" s="11">
        <v>-2.819007</v>
      </c>
      <c r="E36" s="4"/>
      <c r="F36" s="4"/>
      <c r="G36" s="4"/>
      <c r="H36" s="4"/>
      <c r="I36" s="4"/>
      <c r="J36" s="4"/>
      <c r="K36" s="4"/>
      <c r="L36" s="4"/>
      <c r="M36" s="4"/>
      <c r="N36" s="4"/>
      <c r="O36" s="4"/>
      <c r="P36" s="4"/>
      <c r="Q36" s="4"/>
      <c r="R36" s="4"/>
      <c r="S36" s="4"/>
      <c r="T36" s="4"/>
      <c r="U36" s="4"/>
      <c r="V36" s="4"/>
      <c r="W36" s="4"/>
      <c r="X36" s="4"/>
      <c r="Y36" s="4"/>
      <c r="Z36" s="4"/>
    </row>
    <row r="37" spans="2:26">
      <c r="B37" s="10">
        <v>43160</v>
      </c>
      <c r="C37" s="11">
        <v>-3.0834280000000001</v>
      </c>
      <c r="D37" s="11">
        <v>-3.0843219999999998</v>
      </c>
      <c r="E37" s="4"/>
      <c r="F37" s="4"/>
      <c r="G37" s="4"/>
      <c r="H37" s="4"/>
      <c r="I37" s="4"/>
      <c r="J37" s="4"/>
      <c r="K37" s="4"/>
      <c r="L37" s="4"/>
      <c r="M37" s="4"/>
      <c r="N37" s="4"/>
      <c r="O37" s="4"/>
      <c r="P37" s="4"/>
      <c r="Q37" s="4"/>
      <c r="R37" s="4"/>
      <c r="S37" s="4"/>
      <c r="T37" s="4"/>
      <c r="U37" s="4"/>
      <c r="V37" s="4"/>
      <c r="W37" s="4"/>
      <c r="X37" s="4"/>
      <c r="Y37" s="4"/>
      <c r="Z37" s="4"/>
    </row>
    <row r="38" spans="2:26">
      <c r="B38" s="10">
        <v>43252</v>
      </c>
      <c r="C38" s="11">
        <v>-3.6306240000000001</v>
      </c>
      <c r="D38" s="11">
        <v>-3.630976</v>
      </c>
      <c r="E38" s="4"/>
      <c r="F38" s="4"/>
      <c r="G38" s="4"/>
      <c r="H38" s="4"/>
      <c r="I38" s="4"/>
      <c r="J38" s="4"/>
      <c r="K38" s="4"/>
      <c r="L38" s="4"/>
      <c r="M38" s="4"/>
      <c r="N38" s="4"/>
      <c r="O38" s="4"/>
      <c r="P38" s="4"/>
      <c r="Q38" s="4"/>
      <c r="R38" s="4"/>
      <c r="S38" s="4"/>
      <c r="T38" s="4"/>
      <c r="U38" s="4"/>
      <c r="V38" s="4"/>
      <c r="W38" s="4"/>
      <c r="X38" s="4"/>
      <c r="Y38" s="4"/>
      <c r="Z38" s="4"/>
    </row>
    <row r="39" spans="2:26">
      <c r="B39" s="10">
        <v>43344</v>
      </c>
      <c r="C39" s="11">
        <v>-3.9859559999999998</v>
      </c>
      <c r="D39" s="11">
        <v>-3.9867780000000002</v>
      </c>
      <c r="E39" s="4"/>
      <c r="F39" s="4"/>
      <c r="G39" s="4"/>
      <c r="H39" s="4"/>
      <c r="I39" s="4"/>
      <c r="J39" s="4"/>
      <c r="K39" s="4"/>
      <c r="L39" s="4"/>
      <c r="M39" s="4"/>
      <c r="N39" s="4"/>
      <c r="O39" s="4"/>
      <c r="P39" s="4"/>
      <c r="Q39" s="4"/>
      <c r="R39" s="4"/>
      <c r="S39" s="4"/>
      <c r="T39" s="4"/>
      <c r="U39" s="4"/>
      <c r="V39" s="4"/>
      <c r="W39" s="4"/>
      <c r="X39" s="4"/>
      <c r="Y39" s="4"/>
      <c r="Z39" s="4"/>
    </row>
    <row r="40" spans="2:26">
      <c r="B40" s="10">
        <v>43435</v>
      </c>
      <c r="C40" s="11">
        <v>-4.1647650000000001</v>
      </c>
      <c r="D40" s="11">
        <v>-4.1620249999999999</v>
      </c>
      <c r="E40" s="4"/>
      <c r="F40" s="4"/>
      <c r="G40" s="4"/>
      <c r="H40" s="4"/>
      <c r="I40" s="4"/>
      <c r="J40" s="4"/>
      <c r="K40" s="4"/>
      <c r="L40" s="4"/>
      <c r="M40" s="4"/>
      <c r="N40" s="4"/>
      <c r="O40" s="4"/>
      <c r="P40" s="4"/>
      <c r="Q40" s="4"/>
      <c r="R40" s="4"/>
      <c r="S40" s="4"/>
      <c r="T40" s="4"/>
      <c r="U40" s="4"/>
      <c r="V40" s="4"/>
      <c r="W40" s="4"/>
      <c r="X40" s="4"/>
      <c r="Y40" s="4"/>
      <c r="Z40" s="4"/>
    </row>
    <row r="41" spans="2:26">
      <c r="B41" s="10">
        <v>43525</v>
      </c>
      <c r="C41" s="11">
        <v>-3.808986</v>
      </c>
      <c r="D41" s="11">
        <v>-3.8088679999999999</v>
      </c>
      <c r="E41" s="4"/>
      <c r="F41" s="4"/>
      <c r="G41" s="4"/>
      <c r="H41" s="4"/>
      <c r="I41" s="4"/>
      <c r="J41" s="4"/>
      <c r="K41" s="4"/>
      <c r="L41" s="4"/>
      <c r="M41" s="4"/>
      <c r="N41" s="4"/>
      <c r="O41" s="4"/>
      <c r="P41" s="4"/>
      <c r="Q41" s="4"/>
      <c r="R41" s="4"/>
      <c r="S41" s="4"/>
      <c r="T41" s="4"/>
      <c r="U41" s="4"/>
      <c r="V41" s="4"/>
      <c r="W41" s="4"/>
      <c r="X41" s="4"/>
      <c r="Y41" s="4"/>
      <c r="Z41" s="4"/>
    </row>
    <row r="42" spans="2:26">
      <c r="B42" s="10">
        <v>43617</v>
      </c>
      <c r="C42" s="11">
        <v>-3.5105710000000001</v>
      </c>
      <c r="D42" s="11">
        <v>-3.5117349999999998</v>
      </c>
      <c r="E42" s="4"/>
      <c r="F42" s="4"/>
      <c r="G42" s="4"/>
      <c r="H42" s="4"/>
      <c r="I42" s="4"/>
      <c r="J42" s="4"/>
      <c r="K42" s="4"/>
      <c r="L42" s="4"/>
      <c r="M42" s="4"/>
      <c r="N42" s="4"/>
      <c r="O42" s="4"/>
      <c r="P42" s="4"/>
      <c r="Q42" s="4"/>
      <c r="R42" s="4"/>
      <c r="S42" s="4"/>
      <c r="T42" s="4"/>
      <c r="U42" s="4"/>
      <c r="V42" s="4"/>
      <c r="W42" s="4"/>
      <c r="X42" s="4"/>
      <c r="Y42" s="4"/>
      <c r="Z42" s="4"/>
    </row>
    <row r="43" spans="2:26">
      <c r="B43" s="10">
        <v>43709</v>
      </c>
      <c r="C43" s="11">
        <v>-3.2378710000000002</v>
      </c>
      <c r="D43" s="11">
        <v>-3.2400929999999999</v>
      </c>
      <c r="E43" s="4"/>
      <c r="F43" s="4"/>
      <c r="G43" s="4"/>
      <c r="H43" s="4"/>
      <c r="I43" s="4"/>
      <c r="J43" s="4"/>
      <c r="K43" s="4"/>
      <c r="L43" s="4"/>
      <c r="M43" s="4"/>
      <c r="N43" s="4"/>
      <c r="O43" s="4"/>
      <c r="P43" s="4"/>
      <c r="Q43" s="4"/>
      <c r="R43" s="4"/>
      <c r="S43" s="4"/>
      <c r="T43" s="4"/>
      <c r="U43" s="4"/>
      <c r="V43" s="4"/>
      <c r="W43" s="4"/>
      <c r="X43" s="4"/>
      <c r="Y43" s="4"/>
      <c r="Z43" s="4"/>
    </row>
    <row r="44" spans="2:26">
      <c r="B44" s="10">
        <v>43800</v>
      </c>
      <c r="C44" s="11">
        <v>-2.7813940000000001</v>
      </c>
      <c r="D44" s="11">
        <v>-2.778403</v>
      </c>
      <c r="E44" s="4"/>
      <c r="F44" s="4"/>
      <c r="G44" s="4"/>
      <c r="H44" s="4"/>
      <c r="I44" s="4"/>
      <c r="J44" s="4"/>
      <c r="K44" s="4"/>
      <c r="L44" s="4"/>
      <c r="M44" s="4"/>
      <c r="N44" s="4"/>
      <c r="O44" s="4"/>
      <c r="P44" s="4"/>
      <c r="Q44" s="4"/>
      <c r="R44" s="4"/>
      <c r="S44" s="4"/>
      <c r="T44" s="4"/>
      <c r="U44" s="4"/>
      <c r="V44" s="4"/>
      <c r="W44" s="4"/>
      <c r="X44" s="4"/>
      <c r="Y44" s="4"/>
      <c r="Z44" s="4"/>
    </row>
    <row r="45" spans="2:26">
      <c r="B45" s="10">
        <v>43891</v>
      </c>
      <c r="C45" s="11">
        <v>-2.2788400000000002</v>
      </c>
      <c r="D45" s="11">
        <v>-2.2768199999999998</v>
      </c>
      <c r="E45" s="4"/>
      <c r="F45" s="4"/>
      <c r="G45" s="4"/>
      <c r="H45" s="4"/>
      <c r="I45" s="4"/>
      <c r="J45" s="4"/>
      <c r="K45" s="4"/>
      <c r="L45" s="4"/>
      <c r="M45" s="4"/>
      <c r="N45" s="4"/>
      <c r="O45" s="4"/>
      <c r="P45" s="4"/>
      <c r="Q45" s="4"/>
      <c r="R45" s="4"/>
      <c r="S45" s="4"/>
      <c r="T45" s="4"/>
      <c r="U45" s="4"/>
      <c r="V45" s="4"/>
      <c r="W45" s="4"/>
      <c r="X45" s="4"/>
      <c r="Y45" s="4"/>
      <c r="Z45" s="4"/>
    </row>
    <row r="46" spans="2:26">
      <c r="B46" s="10">
        <v>43983</v>
      </c>
      <c r="C46" s="11">
        <v>-1.5394699999999999</v>
      </c>
      <c r="D46" s="11">
        <v>-1.54339</v>
      </c>
      <c r="E46" s="4"/>
      <c r="F46" s="4"/>
      <c r="G46" s="4"/>
      <c r="H46" s="4"/>
      <c r="I46" s="4"/>
      <c r="J46" s="4"/>
      <c r="K46" s="4"/>
      <c r="L46" s="4"/>
      <c r="M46" s="4"/>
      <c r="N46" s="4"/>
      <c r="O46" s="4"/>
      <c r="P46" s="4"/>
      <c r="Q46" s="4"/>
      <c r="R46" s="4"/>
      <c r="S46" s="4"/>
      <c r="T46" s="4"/>
      <c r="U46" s="4"/>
      <c r="V46" s="4"/>
      <c r="W46" s="4"/>
      <c r="X46" s="4"/>
      <c r="Y46" s="4"/>
      <c r="Z46" s="4"/>
    </row>
    <row r="47" spans="2:26">
      <c r="B47" s="10">
        <v>44075</v>
      </c>
      <c r="C47" s="11">
        <v>-1.1213470000000001</v>
      </c>
      <c r="D47" s="11">
        <v>-1.1258280000000001</v>
      </c>
      <c r="E47" s="4"/>
      <c r="F47" s="4"/>
      <c r="G47" s="4"/>
      <c r="H47" s="4"/>
      <c r="I47" s="4"/>
      <c r="J47" s="4"/>
      <c r="K47" s="4"/>
      <c r="L47" s="4"/>
      <c r="M47" s="4"/>
      <c r="N47" s="4"/>
      <c r="O47" s="4"/>
      <c r="P47" s="4"/>
      <c r="Q47" s="4"/>
      <c r="R47" s="4"/>
      <c r="S47" s="4"/>
      <c r="T47" s="4"/>
      <c r="U47" s="4"/>
      <c r="V47" s="4"/>
      <c r="W47" s="4"/>
      <c r="X47" s="4"/>
      <c r="Y47" s="4"/>
      <c r="Z47" s="4"/>
    </row>
    <row r="48" spans="2:26">
      <c r="B48" s="10">
        <v>44166</v>
      </c>
      <c r="C48" s="11">
        <v>-1.258432</v>
      </c>
      <c r="D48" s="11">
        <v>-1.2568839999999999</v>
      </c>
      <c r="E48" s="4"/>
      <c r="F48" s="4"/>
      <c r="G48" s="4"/>
      <c r="H48" s="4"/>
      <c r="I48" s="4"/>
      <c r="J48" s="4"/>
      <c r="K48" s="4"/>
      <c r="L48" s="4"/>
      <c r="M48" s="4"/>
      <c r="N48" s="4"/>
      <c r="O48" s="4"/>
      <c r="P48" s="4"/>
      <c r="Q48" s="4"/>
      <c r="R48" s="4"/>
      <c r="S48" s="4"/>
      <c r="T48" s="4"/>
      <c r="U48" s="4"/>
      <c r="V48" s="4"/>
      <c r="W48" s="4"/>
      <c r="X48" s="4"/>
      <c r="Y48" s="4"/>
      <c r="Z48" s="4"/>
    </row>
    <row r="49" spans="1:26">
      <c r="B49" s="10">
        <v>44256</v>
      </c>
      <c r="C49" s="11">
        <v>-2.5309240000000002</v>
      </c>
      <c r="D49" s="11">
        <v>-2.5319430000000001</v>
      </c>
      <c r="E49" s="4"/>
      <c r="F49" s="4"/>
      <c r="G49" s="4"/>
      <c r="H49" s="4"/>
      <c r="I49" s="4"/>
      <c r="J49" s="4"/>
      <c r="K49" s="4"/>
      <c r="L49" s="4"/>
      <c r="M49" s="4"/>
      <c r="N49" s="4"/>
      <c r="O49" s="4"/>
      <c r="P49" s="4"/>
      <c r="Q49" s="4"/>
      <c r="R49" s="4"/>
      <c r="S49" s="4"/>
      <c r="T49" s="4"/>
      <c r="U49" s="4"/>
      <c r="V49" s="4"/>
      <c r="W49" s="4"/>
      <c r="X49" s="4"/>
      <c r="Y49" s="4"/>
      <c r="Z49" s="4"/>
    </row>
    <row r="50" spans="1:26">
      <c r="B50" s="10">
        <v>44348</v>
      </c>
      <c r="C50" s="11">
        <v>-3.2995230000000002</v>
      </c>
      <c r="D50" s="11">
        <v>-3.3127810000000002</v>
      </c>
      <c r="E50" s="4"/>
      <c r="F50" s="4"/>
      <c r="G50" s="4"/>
      <c r="H50" s="4"/>
      <c r="I50" s="4"/>
      <c r="J50" s="4"/>
      <c r="K50" s="4"/>
      <c r="L50" s="4"/>
      <c r="M50" s="4"/>
      <c r="N50" s="4"/>
      <c r="O50" s="4"/>
      <c r="P50" s="4"/>
      <c r="Q50" s="4"/>
      <c r="R50" s="4"/>
      <c r="S50" s="4"/>
      <c r="T50" s="4"/>
      <c r="U50" s="4"/>
      <c r="V50" s="4"/>
      <c r="W50" s="4"/>
      <c r="X50" s="4"/>
      <c r="Y50" s="4"/>
      <c r="Z50" s="4"/>
    </row>
    <row r="51" spans="1:26">
      <c r="B51" s="10">
        <v>44440</v>
      </c>
      <c r="C51" s="11">
        <v>-4.4574319999999998</v>
      </c>
      <c r="D51" s="11">
        <v>-4.4636670000000001</v>
      </c>
      <c r="E51" s="4"/>
      <c r="F51" s="4"/>
      <c r="G51" s="4"/>
      <c r="H51" s="4"/>
      <c r="I51" s="4"/>
      <c r="J51" s="4"/>
      <c r="K51" s="4"/>
      <c r="L51" s="4"/>
      <c r="M51" s="4"/>
      <c r="N51" s="4"/>
      <c r="O51" s="4"/>
      <c r="P51" s="4"/>
      <c r="Q51" s="4"/>
      <c r="R51" s="4"/>
      <c r="S51" s="4"/>
      <c r="T51" s="4"/>
      <c r="U51" s="4"/>
      <c r="V51" s="4"/>
      <c r="W51" s="4"/>
      <c r="X51" s="4"/>
      <c r="Y51" s="4"/>
      <c r="Z51" s="4"/>
    </row>
    <row r="52" spans="1:26">
      <c r="B52" s="10">
        <v>44531</v>
      </c>
      <c r="C52" s="11">
        <v>-5.6553190000000004</v>
      </c>
      <c r="D52" s="11">
        <v>-5.6527770000000004</v>
      </c>
      <c r="E52" s="4"/>
      <c r="F52" s="4"/>
      <c r="G52" s="4"/>
      <c r="H52" s="4"/>
      <c r="I52" s="4"/>
      <c r="J52" s="4"/>
      <c r="K52" s="4"/>
      <c r="L52" s="4"/>
      <c r="M52" s="4"/>
      <c r="N52" s="4"/>
      <c r="O52" s="4"/>
      <c r="P52" s="4"/>
      <c r="Q52" s="4"/>
      <c r="R52" s="4"/>
      <c r="S52" s="4"/>
      <c r="T52" s="4"/>
      <c r="U52" s="4"/>
      <c r="V52" s="4"/>
      <c r="W52" s="4"/>
      <c r="X52" s="4"/>
      <c r="Y52" s="4"/>
      <c r="Z52" s="4"/>
    </row>
    <row r="53" spans="1:26">
      <c r="B53" s="10">
        <v>44621</v>
      </c>
      <c r="C53" s="11">
        <v>-6.4972120000000002</v>
      </c>
      <c r="D53" s="11">
        <v>-6.4993540000000003</v>
      </c>
      <c r="E53" s="4"/>
      <c r="F53" s="4"/>
      <c r="G53" s="4"/>
      <c r="H53" s="4"/>
      <c r="I53" s="4"/>
      <c r="J53" s="4"/>
      <c r="K53" s="4"/>
      <c r="L53" s="4"/>
      <c r="M53" s="4"/>
      <c r="N53" s="4"/>
      <c r="O53" s="4"/>
      <c r="P53" s="4"/>
      <c r="Q53" s="4"/>
      <c r="R53" s="4"/>
      <c r="S53" s="4"/>
      <c r="T53" s="4"/>
      <c r="U53" s="4"/>
      <c r="V53" s="4"/>
      <c r="W53" s="4"/>
      <c r="X53" s="4"/>
      <c r="Y53" s="4"/>
      <c r="Z53" s="4"/>
    </row>
    <row r="54" spans="1:26">
      <c r="B54" s="10">
        <v>44713</v>
      </c>
      <c r="C54" s="11">
        <v>-7.8981649999999997</v>
      </c>
      <c r="D54" s="11">
        <v>-7.9264720000000004</v>
      </c>
      <c r="E54" s="4"/>
      <c r="F54" s="4"/>
      <c r="G54" s="4"/>
      <c r="H54" s="4"/>
      <c r="I54" s="4"/>
      <c r="J54" s="4"/>
      <c r="K54" s="4"/>
      <c r="L54" s="4"/>
      <c r="M54" s="4"/>
      <c r="N54" s="4"/>
      <c r="O54" s="4"/>
      <c r="P54" s="4"/>
      <c r="Q54" s="4"/>
      <c r="R54" s="4"/>
      <c r="S54" s="4"/>
      <c r="T54" s="4"/>
      <c r="U54" s="4"/>
      <c r="V54" s="4"/>
      <c r="W54" s="4"/>
      <c r="X54" s="4"/>
      <c r="Y54" s="4"/>
      <c r="Z54" s="4"/>
    </row>
    <row r="55" spans="1:26">
      <c r="B55" s="10">
        <v>44805</v>
      </c>
      <c r="C55" s="11">
        <v>-8.1107399999999998</v>
      </c>
      <c r="D55" s="11">
        <v>-8.1308170000000004</v>
      </c>
      <c r="E55" s="4"/>
      <c r="F55" s="4"/>
      <c r="G55" s="4"/>
      <c r="H55" s="4"/>
      <c r="I55" s="4"/>
      <c r="J55" s="4"/>
      <c r="K55" s="4"/>
      <c r="L55" s="4"/>
      <c r="M55" s="4"/>
      <c r="N55" s="4"/>
      <c r="O55" s="4"/>
      <c r="P55" s="4"/>
      <c r="Q55" s="4"/>
      <c r="R55" s="4"/>
      <c r="S55" s="4"/>
      <c r="T55" s="4"/>
      <c r="U55" s="4"/>
      <c r="V55" s="4"/>
      <c r="W55" s="4"/>
      <c r="X55" s="4"/>
      <c r="Y55" s="4"/>
      <c r="Z55" s="4"/>
    </row>
    <row r="56" spans="1:26">
      <c r="B56" s="10">
        <v>44896</v>
      </c>
      <c r="C56" s="11">
        <v>-8.5059299999999993</v>
      </c>
      <c r="D56" s="11">
        <v>-8.5126279999999994</v>
      </c>
      <c r="E56" s="4"/>
      <c r="F56" s="4"/>
      <c r="G56" s="4"/>
      <c r="H56" s="4"/>
      <c r="I56" s="4"/>
      <c r="J56" s="4"/>
      <c r="K56" s="4"/>
      <c r="L56" s="4"/>
      <c r="M56" s="4"/>
      <c r="N56" s="4"/>
      <c r="O56" s="4"/>
      <c r="P56" s="4"/>
      <c r="Q56" s="4"/>
      <c r="R56" s="4"/>
      <c r="S56" s="4"/>
      <c r="T56" s="4"/>
      <c r="U56" s="4"/>
      <c r="V56" s="4"/>
      <c r="W56" s="4"/>
      <c r="X56" s="4"/>
      <c r="Y56" s="4"/>
      <c r="Z56" s="4"/>
    </row>
    <row r="57" spans="1:26">
      <c r="B57" s="10">
        <v>44986</v>
      </c>
      <c r="C57" s="11">
        <v>-8.1464429999999997</v>
      </c>
      <c r="D57" s="11">
        <v>-8.1549469999999999</v>
      </c>
      <c r="E57" s="4"/>
      <c r="F57" s="4"/>
      <c r="G57" s="4"/>
      <c r="H57" s="4"/>
      <c r="I57" s="4"/>
      <c r="J57" s="4"/>
      <c r="K57" s="4"/>
      <c r="L57" s="4"/>
      <c r="M57" s="4"/>
      <c r="N57" s="4"/>
      <c r="O57" s="4"/>
      <c r="P57" s="4"/>
      <c r="Q57" s="4"/>
      <c r="R57" s="4"/>
      <c r="S57" s="4"/>
      <c r="T57" s="4"/>
      <c r="U57" s="4"/>
      <c r="V57" s="4"/>
      <c r="W57" s="4"/>
      <c r="X57" s="4"/>
      <c r="Y57" s="4"/>
      <c r="Z57" s="4"/>
    </row>
    <row r="58" spans="1:26">
      <c r="B58" s="10">
        <v>45078</v>
      </c>
      <c r="C58" s="11">
        <v>-7.4991849999999998</v>
      </c>
      <c r="D58" s="98">
        <v>-7.4792199999999998</v>
      </c>
      <c r="E58" s="7"/>
      <c r="F58" s="4"/>
      <c r="G58" s="4"/>
      <c r="H58" s="4"/>
      <c r="I58" s="4"/>
      <c r="J58" s="4"/>
      <c r="K58" s="4"/>
      <c r="L58" s="4"/>
      <c r="M58" s="4"/>
      <c r="N58" s="4"/>
      <c r="O58" s="4"/>
      <c r="P58" s="4"/>
      <c r="Q58" s="4"/>
      <c r="R58" s="4"/>
      <c r="S58" s="4"/>
      <c r="T58" s="4"/>
      <c r="U58" s="4"/>
      <c r="V58" s="4"/>
      <c r="W58" s="4"/>
      <c r="X58" s="4"/>
      <c r="Y58" s="4"/>
      <c r="Z58" s="4"/>
    </row>
    <row r="59" spans="1:26">
      <c r="B59" s="10">
        <v>45170</v>
      </c>
      <c r="C59" s="11">
        <v>-7.3813060000000004</v>
      </c>
      <c r="D59" s="11">
        <v>-7.1829700000000001</v>
      </c>
      <c r="E59" s="4" t="s">
        <v>2</v>
      </c>
      <c r="F59" s="4"/>
      <c r="G59" s="4"/>
      <c r="H59" s="4"/>
      <c r="I59" s="4"/>
      <c r="J59" s="4"/>
      <c r="K59" s="4"/>
      <c r="L59" s="4"/>
      <c r="M59" s="4"/>
      <c r="N59" s="4"/>
      <c r="O59" s="4"/>
      <c r="P59" s="4"/>
      <c r="Q59" s="4"/>
      <c r="R59" s="4"/>
      <c r="S59" s="4"/>
      <c r="T59" s="4"/>
      <c r="U59" s="4"/>
      <c r="V59" s="4"/>
      <c r="W59" s="4"/>
      <c r="X59" s="4"/>
      <c r="Y59" s="4"/>
      <c r="Z59" s="4"/>
    </row>
    <row r="60" spans="1:26">
      <c r="A60" s="6"/>
      <c r="B60" s="96">
        <v>45261</v>
      </c>
      <c r="C60" s="98">
        <v>-6.858644</v>
      </c>
      <c r="D60" s="11">
        <v>-6.4508049999999999</v>
      </c>
      <c r="E60" s="4"/>
      <c r="F60" s="4"/>
      <c r="G60" s="4"/>
      <c r="H60" s="4"/>
      <c r="I60" s="4"/>
      <c r="J60" s="4"/>
      <c r="K60" s="4"/>
      <c r="L60" s="4"/>
      <c r="M60" s="4"/>
      <c r="N60" s="4"/>
      <c r="O60" s="4"/>
      <c r="P60" s="4"/>
      <c r="Q60" s="4"/>
      <c r="R60" s="4"/>
      <c r="S60" s="4"/>
      <c r="T60" s="4"/>
      <c r="U60" s="4"/>
      <c r="V60" s="4"/>
      <c r="W60" s="4"/>
      <c r="X60" s="4"/>
      <c r="Y60" s="4"/>
      <c r="Z60" s="4"/>
    </row>
    <row r="61" spans="1:26">
      <c r="A61" t="s">
        <v>2</v>
      </c>
      <c r="B61" s="10">
        <v>45352</v>
      </c>
      <c r="C61" s="11">
        <v>-6.3311109999999999</v>
      </c>
      <c r="D61" s="11">
        <v>-5.9488599999999998</v>
      </c>
      <c r="E61" s="4"/>
      <c r="F61" s="4"/>
      <c r="G61" s="4"/>
      <c r="H61" s="4"/>
      <c r="I61" s="4"/>
      <c r="J61" s="4"/>
      <c r="K61" s="4"/>
      <c r="L61" s="4"/>
      <c r="M61" s="4"/>
      <c r="N61" s="4"/>
      <c r="O61" s="4"/>
      <c r="P61" s="4"/>
      <c r="Q61" s="4"/>
      <c r="R61" s="4"/>
      <c r="S61" s="4"/>
      <c r="T61" s="4"/>
      <c r="U61" s="4"/>
      <c r="V61" s="4"/>
      <c r="W61" s="4"/>
      <c r="X61" s="4"/>
      <c r="Y61" s="4"/>
      <c r="Z61" s="4"/>
    </row>
    <row r="62" spans="1:26">
      <c r="B62" s="10">
        <v>45444</v>
      </c>
      <c r="C62" s="11">
        <v>-6.0169969999999999</v>
      </c>
      <c r="D62" s="11">
        <v>-5.6950399999999997</v>
      </c>
      <c r="E62" s="4"/>
      <c r="F62" s="4"/>
      <c r="G62" s="4"/>
      <c r="H62" s="4"/>
      <c r="I62" s="4"/>
      <c r="J62" s="4"/>
      <c r="K62" s="4"/>
      <c r="L62" s="4"/>
      <c r="M62" s="4"/>
      <c r="N62" s="4"/>
      <c r="O62" s="4"/>
      <c r="P62" s="4"/>
      <c r="Q62" s="4"/>
      <c r="R62" s="4"/>
      <c r="S62" s="4"/>
      <c r="T62" s="4"/>
      <c r="U62" s="4"/>
      <c r="V62" s="4"/>
      <c r="W62" s="4"/>
      <c r="X62" s="4"/>
      <c r="Y62" s="4"/>
      <c r="Z62" s="4"/>
    </row>
    <row r="63" spans="1:26">
      <c r="B63" s="10">
        <v>45536</v>
      </c>
      <c r="C63" s="11">
        <v>-5.639405</v>
      </c>
      <c r="D63" s="11">
        <v>-5.5855230000000002</v>
      </c>
      <c r="E63" s="4"/>
      <c r="F63" s="4"/>
      <c r="G63" s="4"/>
      <c r="H63" s="4"/>
      <c r="I63" s="4"/>
      <c r="J63" s="4"/>
      <c r="K63" s="4"/>
      <c r="L63" s="4"/>
      <c r="M63" s="4"/>
      <c r="N63" s="4"/>
      <c r="O63" s="4"/>
      <c r="P63" s="4"/>
      <c r="Q63" s="4"/>
      <c r="R63" s="4"/>
      <c r="S63" s="4"/>
      <c r="T63" s="4"/>
      <c r="U63" s="4"/>
      <c r="V63" s="4"/>
      <c r="W63" s="4"/>
      <c r="X63" s="4"/>
      <c r="Y63" s="4"/>
      <c r="Z63" s="4"/>
    </row>
    <row r="64" spans="1:26">
      <c r="B64" s="10">
        <v>45627</v>
      </c>
      <c r="C64" s="11">
        <v>-5.1689939999999996</v>
      </c>
      <c r="D64" s="11">
        <v>-5.4036359999999997</v>
      </c>
      <c r="E64" s="4"/>
      <c r="F64" s="4"/>
      <c r="G64" s="4"/>
      <c r="H64" s="4"/>
      <c r="I64" s="4"/>
      <c r="J64" s="4"/>
      <c r="K64" s="4"/>
      <c r="L64" s="4"/>
      <c r="M64" s="4"/>
      <c r="N64" s="4"/>
      <c r="O64" s="4"/>
      <c r="P64" s="4"/>
      <c r="Q64" s="4"/>
      <c r="R64" s="4"/>
      <c r="S64" s="4"/>
      <c r="T64" s="4"/>
      <c r="U64" s="4"/>
      <c r="V64" s="4"/>
      <c r="W64" s="4"/>
      <c r="X64" s="4"/>
      <c r="Y64" s="4"/>
      <c r="Z64" s="4"/>
    </row>
    <row r="65" spans="2:26">
      <c r="B65" s="10">
        <v>45717</v>
      </c>
      <c r="C65" s="11">
        <v>-4.9225830000000004</v>
      </c>
      <c r="D65" s="11">
        <v>-5.1721870000000001</v>
      </c>
      <c r="E65" s="4"/>
      <c r="F65" s="4"/>
      <c r="G65" s="4"/>
      <c r="H65" s="4"/>
      <c r="I65" s="4"/>
      <c r="J65" s="4"/>
      <c r="K65" s="4"/>
      <c r="L65" s="4"/>
      <c r="M65" s="4"/>
      <c r="N65" s="4"/>
      <c r="O65" s="4"/>
      <c r="P65" s="4"/>
      <c r="Q65" s="4"/>
      <c r="R65" s="4"/>
      <c r="S65" s="4"/>
      <c r="T65" s="4"/>
      <c r="U65" s="4"/>
      <c r="V65" s="4"/>
      <c r="W65" s="4"/>
      <c r="X65" s="4"/>
      <c r="Y65" s="4"/>
      <c r="Z65" s="4"/>
    </row>
    <row r="66" spans="2:26">
      <c r="B66" s="10">
        <v>45809</v>
      </c>
      <c r="C66" s="11">
        <v>-4.7202719999999996</v>
      </c>
      <c r="D66" s="11">
        <v>-4.9248529999999997</v>
      </c>
      <c r="E66" s="4"/>
      <c r="F66" s="4"/>
      <c r="G66" s="4"/>
      <c r="H66" s="4"/>
      <c r="I66" s="4"/>
      <c r="J66" s="4"/>
      <c r="K66" s="4"/>
      <c r="L66" s="4"/>
      <c r="M66" s="4"/>
      <c r="N66" s="4"/>
      <c r="O66" s="4"/>
      <c r="P66" s="4"/>
      <c r="Q66" s="4"/>
      <c r="R66" s="4"/>
      <c r="S66" s="4"/>
      <c r="T66" s="4"/>
      <c r="U66" s="4"/>
      <c r="V66" s="4"/>
      <c r="W66" s="4"/>
      <c r="X66" s="4"/>
      <c r="Y66" s="4"/>
      <c r="Z66" s="4"/>
    </row>
    <row r="67" spans="2:26">
      <c r="B67" s="10">
        <v>45901</v>
      </c>
      <c r="C67" s="11">
        <v>-4.5474629999999996</v>
      </c>
      <c r="D67" s="11">
        <v>-4.6730989999999997</v>
      </c>
      <c r="E67" s="4"/>
      <c r="F67" s="4"/>
      <c r="G67" s="4"/>
      <c r="H67" s="4"/>
      <c r="I67" s="4"/>
      <c r="J67" s="4"/>
      <c r="K67" s="4"/>
      <c r="L67" s="4"/>
      <c r="M67" s="4"/>
      <c r="N67" s="4"/>
      <c r="O67" s="4"/>
      <c r="P67" s="4"/>
      <c r="Q67" s="4"/>
      <c r="R67" s="4"/>
      <c r="S67" s="4"/>
      <c r="T67" s="4"/>
      <c r="U67" s="4"/>
      <c r="V67" s="4"/>
      <c r="W67" s="4"/>
      <c r="X67" s="4"/>
      <c r="Y67" s="4"/>
      <c r="Z67" s="4"/>
    </row>
    <row r="68" spans="2:26">
      <c r="B68" s="10">
        <v>45992</v>
      </c>
      <c r="C68" s="11">
        <v>-4.3951140000000004</v>
      </c>
      <c r="D68" s="11">
        <v>-4.439775</v>
      </c>
      <c r="E68" s="4"/>
      <c r="F68" s="4"/>
      <c r="G68" s="4"/>
      <c r="H68" s="4"/>
      <c r="I68" s="4"/>
      <c r="J68" s="4"/>
      <c r="K68" s="4"/>
      <c r="L68" s="4"/>
      <c r="M68" s="4"/>
      <c r="N68" s="4"/>
      <c r="O68" s="4"/>
      <c r="P68" s="4"/>
      <c r="Q68" s="4"/>
      <c r="R68" s="4"/>
      <c r="S68" s="4"/>
      <c r="T68" s="4"/>
      <c r="U68" s="4"/>
      <c r="V68" s="4"/>
      <c r="W68" s="4"/>
      <c r="X68" s="4"/>
      <c r="Y68" s="4"/>
      <c r="Z68" s="4"/>
    </row>
    <row r="69" spans="2:26">
      <c r="B69" s="10">
        <v>46082</v>
      </c>
      <c r="C69" s="11">
        <v>-4.2720510000000003</v>
      </c>
      <c r="D69" s="11">
        <v>-4.2535600000000002</v>
      </c>
      <c r="E69" s="4"/>
      <c r="F69" s="4"/>
      <c r="G69" s="4"/>
      <c r="H69" s="4"/>
      <c r="I69" s="4"/>
      <c r="J69" s="4"/>
      <c r="K69" s="4"/>
      <c r="L69" s="4"/>
      <c r="M69" s="4"/>
      <c r="N69" s="4"/>
      <c r="O69" s="4"/>
      <c r="P69" s="4"/>
      <c r="Q69" s="4"/>
      <c r="R69" s="4"/>
      <c r="S69" s="4"/>
      <c r="T69" s="4"/>
      <c r="U69" s="4"/>
      <c r="V69" s="4"/>
      <c r="W69" s="4"/>
      <c r="X69" s="4"/>
      <c r="Y69" s="4"/>
      <c r="Z69" s="4"/>
    </row>
    <row r="70" spans="2:26">
      <c r="B70" s="10">
        <v>46174</v>
      </c>
      <c r="C70" s="11">
        <v>-4.1642809999999999</v>
      </c>
      <c r="D70" s="11">
        <v>-4.1051010000000003</v>
      </c>
      <c r="E70" s="4"/>
      <c r="F70" s="4"/>
      <c r="G70" s="4"/>
      <c r="H70" s="4"/>
      <c r="I70" s="4"/>
      <c r="J70" s="4"/>
      <c r="K70" s="4"/>
      <c r="L70" s="4"/>
      <c r="M70" s="4"/>
      <c r="N70" s="4"/>
      <c r="O70" s="4"/>
      <c r="P70" s="4"/>
      <c r="Q70" s="4"/>
      <c r="R70" s="4"/>
      <c r="S70" s="4"/>
      <c r="T70" s="4"/>
      <c r="U70" s="4"/>
      <c r="V70" s="4"/>
      <c r="W70" s="4"/>
      <c r="X70" s="4"/>
      <c r="Y70" s="4"/>
      <c r="Z70" s="4"/>
    </row>
    <row r="71" spans="2:26">
      <c r="B71" s="10">
        <v>46266</v>
      </c>
      <c r="C71" s="11">
        <v>-4.0581199999999997</v>
      </c>
      <c r="D71" s="11">
        <v>-3.977779</v>
      </c>
      <c r="E71" s="4"/>
      <c r="F71" s="4"/>
      <c r="G71" s="4"/>
      <c r="H71" s="4"/>
      <c r="I71" s="4"/>
      <c r="J71" s="4"/>
      <c r="K71" s="4"/>
      <c r="L71" s="4"/>
      <c r="M71" s="4"/>
      <c r="N71" s="4"/>
      <c r="O71" s="4"/>
      <c r="P71" s="4"/>
      <c r="Q71" s="4"/>
      <c r="R71" s="4"/>
      <c r="S71" s="4"/>
      <c r="T71" s="4"/>
      <c r="U71" s="4"/>
      <c r="V71" s="4"/>
      <c r="W71" s="4"/>
      <c r="X71" s="4"/>
      <c r="Y71" s="4"/>
      <c r="Z71" s="4"/>
    </row>
    <row r="72" spans="2:26">
      <c r="B72" s="10">
        <v>46357</v>
      </c>
      <c r="C72" s="11">
        <v>-3.9537779999999998</v>
      </c>
      <c r="D72" s="11">
        <v>-3.8583699999999999</v>
      </c>
      <c r="E72" s="4"/>
      <c r="F72" s="4"/>
      <c r="G72" s="4"/>
      <c r="H72" s="4"/>
      <c r="I72" s="4"/>
      <c r="J72" s="4"/>
      <c r="K72" s="4"/>
      <c r="L72" s="4"/>
      <c r="M72" s="4"/>
      <c r="N72" s="4"/>
      <c r="O72" s="4"/>
      <c r="P72" s="4"/>
      <c r="Q72" s="4"/>
      <c r="R72" s="4"/>
      <c r="S72" s="4"/>
      <c r="T72" s="4"/>
      <c r="U72" s="4"/>
      <c r="V72" s="4"/>
      <c r="W72" s="4"/>
      <c r="X72" s="4"/>
      <c r="Y72" s="4"/>
      <c r="Z72" s="4"/>
    </row>
    <row r="73" spans="2:26">
      <c r="B73" s="10">
        <v>46447</v>
      </c>
      <c r="C73" s="11">
        <v>-3.8496640000000002</v>
      </c>
      <c r="D73" s="11">
        <v>-3.7392949999999998</v>
      </c>
      <c r="E73" s="4"/>
      <c r="F73" s="4"/>
      <c r="G73" s="4"/>
      <c r="H73" s="4"/>
      <c r="I73" s="4"/>
      <c r="J73" s="4"/>
      <c r="K73" s="4"/>
      <c r="L73" s="4"/>
      <c r="M73" s="4"/>
      <c r="N73" s="4"/>
      <c r="O73" s="4"/>
      <c r="P73" s="4"/>
      <c r="Q73" s="4"/>
      <c r="R73" s="4"/>
      <c r="S73" s="4"/>
      <c r="T73" s="4"/>
      <c r="U73" s="4"/>
      <c r="V73" s="4"/>
      <c r="W73" s="4"/>
      <c r="X73" s="4"/>
      <c r="Y73" s="4"/>
      <c r="Z73" s="4"/>
    </row>
    <row r="74" spans="2:26">
      <c r="B74" s="10">
        <v>46539</v>
      </c>
      <c r="C74" s="11">
        <v>-3.7466539999999999</v>
      </c>
      <c r="D74" s="11">
        <v>-3.6233</v>
      </c>
      <c r="E74" s="4"/>
      <c r="F74" s="4"/>
      <c r="G74" s="4"/>
      <c r="H74" s="4"/>
      <c r="I74" s="4"/>
      <c r="J74" s="4"/>
      <c r="K74" s="4"/>
      <c r="L74" s="4"/>
      <c r="M74" s="4"/>
      <c r="N74" s="4"/>
      <c r="O74" s="4"/>
      <c r="P74" s="4"/>
      <c r="Q74" s="4"/>
      <c r="R74" s="4"/>
      <c r="S74" s="4"/>
      <c r="T74" s="4"/>
      <c r="U74" s="4"/>
      <c r="V74" s="4"/>
      <c r="W74" s="4"/>
      <c r="X74" s="4"/>
      <c r="Y74" s="4"/>
      <c r="Z74" s="4"/>
    </row>
    <row r="75" spans="2:26">
      <c r="B75" s="10">
        <v>46631</v>
      </c>
      <c r="C75" s="11">
        <v>-3.6449410000000002</v>
      </c>
      <c r="D75" s="11">
        <v>-3.5109490000000001</v>
      </c>
      <c r="E75" s="4"/>
      <c r="F75" s="4"/>
      <c r="G75" s="4"/>
      <c r="H75" s="4"/>
      <c r="I75" s="4"/>
      <c r="J75" s="4"/>
      <c r="K75" s="4"/>
      <c r="L75" s="4"/>
      <c r="M75" s="4"/>
      <c r="N75" s="4"/>
      <c r="O75" s="4"/>
      <c r="P75" s="4"/>
      <c r="Q75" s="4"/>
      <c r="R75" s="4"/>
      <c r="S75" s="4"/>
      <c r="T75" s="4"/>
      <c r="U75" s="4"/>
      <c r="V75" s="4"/>
      <c r="W75" s="4"/>
      <c r="X75" s="4"/>
      <c r="Y75" s="4"/>
      <c r="Z75" s="4"/>
    </row>
    <row r="76" spans="2:26">
      <c r="B76" s="10">
        <v>46722</v>
      </c>
      <c r="C76" s="11">
        <v>-3.5465450000000001</v>
      </c>
      <c r="D76" s="11">
        <v>-3.4007719999999999</v>
      </c>
      <c r="E76" s="4"/>
      <c r="F76" s="4"/>
      <c r="G76" s="4"/>
      <c r="H76" s="4"/>
      <c r="I76" s="4"/>
      <c r="J76" s="4"/>
      <c r="K76" s="4"/>
      <c r="L76" s="4"/>
      <c r="M76" s="4"/>
      <c r="N76" s="4"/>
      <c r="O76" s="4"/>
      <c r="P76" s="4"/>
      <c r="Q76" s="4"/>
      <c r="R76" s="4"/>
      <c r="S76" s="4"/>
      <c r="T76" s="4"/>
      <c r="U76" s="4"/>
      <c r="V76" s="4"/>
      <c r="W76" s="4"/>
      <c r="X76" s="4"/>
      <c r="Y76" s="4"/>
      <c r="Z76" s="4"/>
    </row>
    <row r="77" spans="2:26">
      <c r="B77" s="10">
        <v>46813</v>
      </c>
      <c r="C77" s="11">
        <v>-3.4525610000000002</v>
      </c>
      <c r="D77" s="11">
        <v>-3.2941820000000002</v>
      </c>
      <c r="E77" s="4"/>
      <c r="F77" s="4"/>
      <c r="G77" s="4"/>
      <c r="H77" s="4"/>
      <c r="I77" s="4"/>
      <c r="J77" s="4"/>
      <c r="K77" s="4"/>
      <c r="L77" s="4"/>
      <c r="M77" s="4"/>
      <c r="N77" s="4"/>
      <c r="O77" s="4"/>
      <c r="P77" s="4"/>
      <c r="Q77" s="4"/>
      <c r="R77" s="4"/>
      <c r="S77" s="4"/>
      <c r="T77" s="4"/>
      <c r="U77" s="4"/>
      <c r="V77" s="4"/>
      <c r="W77" s="4"/>
      <c r="X77" s="4"/>
      <c r="Y77" s="4"/>
      <c r="Z77" s="4"/>
    </row>
    <row r="78" spans="2:26">
      <c r="B78" s="10">
        <v>46905</v>
      </c>
      <c r="C78" s="11">
        <v>-3.3628779999999998</v>
      </c>
      <c r="D78" s="11">
        <v>-3.1915230000000001</v>
      </c>
      <c r="E78" s="4"/>
      <c r="F78" s="4"/>
      <c r="G78" s="4"/>
      <c r="H78" s="4"/>
      <c r="I78" s="4"/>
      <c r="J78" s="4"/>
      <c r="K78" s="4"/>
      <c r="L78" s="4"/>
      <c r="M78" s="4"/>
      <c r="N78" s="4"/>
      <c r="O78" s="4"/>
      <c r="P78" s="4"/>
      <c r="Q78" s="4"/>
      <c r="R78" s="4"/>
      <c r="S78" s="4"/>
      <c r="T78" s="4"/>
      <c r="U78" s="4"/>
      <c r="V78" s="4"/>
      <c r="W78" s="4"/>
      <c r="X78" s="4"/>
      <c r="Y78" s="4"/>
      <c r="Z78" s="4"/>
    </row>
    <row r="79" spans="2:26">
      <c r="B79" s="4"/>
      <c r="C79" s="4"/>
      <c r="D79" s="4"/>
      <c r="E79" s="4"/>
      <c r="F79" s="4"/>
      <c r="G79" s="4"/>
      <c r="H79" s="4"/>
      <c r="I79" s="4"/>
      <c r="J79" s="4"/>
      <c r="K79" s="4"/>
      <c r="L79" s="4"/>
      <c r="M79" s="4"/>
      <c r="N79" s="4"/>
      <c r="O79" s="4"/>
      <c r="P79" s="4"/>
      <c r="Q79" s="4"/>
      <c r="R79" s="4"/>
      <c r="S79" s="4"/>
      <c r="T79" s="4"/>
      <c r="U79" s="4"/>
      <c r="V79" s="4"/>
      <c r="W79" s="4"/>
      <c r="X79" s="4"/>
      <c r="Y79" s="4"/>
      <c r="Z79" s="4"/>
    </row>
    <row r="80" spans="2:26">
      <c r="B80" s="4"/>
      <c r="C80" s="4"/>
      <c r="D80" s="4"/>
      <c r="E80" s="4"/>
      <c r="F80" s="4"/>
      <c r="G80" s="4"/>
      <c r="H80" s="4"/>
      <c r="I80" s="4"/>
      <c r="J80" s="4"/>
      <c r="K80" s="4"/>
      <c r="L80" s="4"/>
      <c r="M80" s="4"/>
      <c r="N80" s="4"/>
      <c r="O80" s="4"/>
      <c r="P80" s="4"/>
      <c r="Q80" s="4"/>
      <c r="R80" s="4"/>
      <c r="S80" s="4"/>
      <c r="T80" s="4"/>
      <c r="U80" s="4"/>
      <c r="V80" s="4"/>
      <c r="W80" s="4"/>
      <c r="X80" s="4"/>
      <c r="Y80" s="4"/>
      <c r="Z80" s="4"/>
    </row>
    <row r="81" spans="2:26">
      <c r="B81" s="4"/>
      <c r="C81" s="4"/>
      <c r="D81" s="4"/>
      <c r="E81" s="4"/>
      <c r="F81" s="4"/>
      <c r="G81" s="4"/>
      <c r="H81" s="4"/>
      <c r="I81" s="4"/>
      <c r="J81" s="4"/>
      <c r="K81" s="4"/>
      <c r="L81" s="4"/>
      <c r="M81" s="4"/>
      <c r="N81" s="4"/>
      <c r="O81" s="4"/>
      <c r="P81" s="4"/>
      <c r="Q81" s="4"/>
      <c r="R81" s="4"/>
      <c r="S81" s="4"/>
      <c r="T81" s="4"/>
      <c r="U81" s="4"/>
      <c r="V81" s="4"/>
      <c r="W81" s="4"/>
      <c r="X81" s="4"/>
      <c r="Y81" s="4"/>
      <c r="Z81" s="4"/>
    </row>
    <row r="82" spans="2:26">
      <c r="B82" s="4"/>
      <c r="C82" s="4"/>
      <c r="D82" s="4"/>
      <c r="E82" s="4"/>
      <c r="F82" s="4"/>
      <c r="G82" s="4"/>
      <c r="H82" s="4"/>
      <c r="I82" s="4"/>
      <c r="J82" s="4"/>
      <c r="K82" s="4"/>
      <c r="L82" s="4"/>
      <c r="M82" s="4"/>
      <c r="N82" s="4"/>
      <c r="O82" s="4"/>
      <c r="P82" s="4"/>
      <c r="Q82" s="4"/>
      <c r="R82" s="4"/>
      <c r="S82" s="4"/>
      <c r="T82" s="4"/>
      <c r="U82" s="4"/>
      <c r="V82" s="4"/>
      <c r="W82" s="4"/>
      <c r="X82" s="4"/>
      <c r="Y82" s="4"/>
      <c r="Z82" s="4"/>
    </row>
    <row r="83" spans="2:26">
      <c r="B83" s="4"/>
      <c r="C83" s="4"/>
      <c r="D83" s="4"/>
      <c r="E83" s="4"/>
      <c r="F83" s="4"/>
      <c r="G83" s="4"/>
      <c r="H83" s="4"/>
      <c r="I83" s="4"/>
      <c r="J83" s="4"/>
      <c r="K83" s="4"/>
      <c r="L83" s="4"/>
      <c r="M83" s="4"/>
      <c r="N83" s="4"/>
      <c r="O83" s="4"/>
      <c r="P83" s="4"/>
      <c r="Q83" s="4"/>
      <c r="R83" s="4"/>
      <c r="S83" s="4"/>
      <c r="T83" s="4"/>
      <c r="U83" s="4"/>
      <c r="V83" s="4"/>
      <c r="W83" s="4"/>
      <c r="X83" s="4"/>
      <c r="Y83" s="4"/>
      <c r="Z83" s="4"/>
    </row>
    <row r="84" spans="2:26">
      <c r="B84" s="4"/>
      <c r="C84" s="4"/>
      <c r="D84" s="4"/>
      <c r="E84" s="4"/>
      <c r="F84" s="4"/>
      <c r="G84" s="4"/>
      <c r="H84" s="4"/>
      <c r="I84" s="4"/>
      <c r="J84" s="4"/>
      <c r="K84" s="4"/>
      <c r="L84" s="4"/>
      <c r="M84" s="4"/>
      <c r="N84" s="4"/>
      <c r="O84" s="4"/>
      <c r="P84" s="4"/>
      <c r="Q84" s="4"/>
      <c r="R84" s="4"/>
      <c r="S84" s="4"/>
      <c r="T84" s="4"/>
      <c r="U84" s="4"/>
      <c r="V84" s="4"/>
      <c r="W84" s="4"/>
      <c r="X84" s="4"/>
      <c r="Y84" s="4"/>
      <c r="Z84" s="4"/>
    </row>
    <row r="85" spans="2:26">
      <c r="B85" s="4"/>
      <c r="C85" s="4"/>
      <c r="D85" s="4"/>
      <c r="E85" s="4"/>
      <c r="F85" s="4"/>
      <c r="G85" s="4"/>
      <c r="H85" s="4"/>
      <c r="I85" s="4"/>
      <c r="J85" s="4"/>
      <c r="K85" s="4"/>
      <c r="L85" s="4"/>
      <c r="M85" s="4"/>
      <c r="N85" s="4"/>
      <c r="O85" s="4"/>
      <c r="P85" s="4"/>
      <c r="Q85" s="4"/>
      <c r="R85" s="4"/>
      <c r="S85" s="4"/>
      <c r="T85" s="4"/>
      <c r="U85" s="4"/>
      <c r="V85" s="4"/>
      <c r="W85" s="4"/>
      <c r="X85" s="4"/>
      <c r="Y85" s="4"/>
      <c r="Z85" s="4"/>
    </row>
    <row r="86" spans="2:26">
      <c r="B86" s="4"/>
      <c r="C86" s="4"/>
      <c r="D86" s="4"/>
      <c r="E86" s="4"/>
      <c r="F86" s="4"/>
      <c r="G86" s="4"/>
      <c r="H86" s="4"/>
      <c r="I86" s="4"/>
      <c r="J86" s="4"/>
      <c r="K86" s="4"/>
      <c r="L86" s="4"/>
      <c r="M86" s="4"/>
      <c r="N86" s="4"/>
      <c r="O86" s="4"/>
      <c r="P86" s="4"/>
      <c r="Q86" s="4"/>
      <c r="R86" s="4"/>
      <c r="S86" s="4"/>
      <c r="T86" s="4"/>
      <c r="U86" s="4"/>
      <c r="V86" s="4"/>
      <c r="W86" s="4"/>
      <c r="X86" s="4"/>
      <c r="Y86" s="4"/>
      <c r="Z86" s="4"/>
    </row>
    <row r="87" spans="2:26">
      <c r="B87" s="4"/>
      <c r="C87" s="4"/>
      <c r="D87" s="4"/>
      <c r="E87" s="4"/>
      <c r="F87" s="4"/>
      <c r="G87" s="4"/>
      <c r="H87" s="4"/>
      <c r="I87" s="4"/>
      <c r="J87" s="4"/>
      <c r="K87" s="4"/>
      <c r="L87" s="4"/>
      <c r="M87" s="4"/>
      <c r="N87" s="4"/>
      <c r="O87" s="4"/>
      <c r="P87" s="4"/>
      <c r="Q87" s="4"/>
      <c r="R87" s="4"/>
      <c r="S87" s="4"/>
      <c r="T87" s="4"/>
      <c r="U87" s="4"/>
      <c r="V87" s="4"/>
      <c r="W87" s="4"/>
      <c r="X87" s="4"/>
      <c r="Y87" s="4"/>
      <c r="Z87" s="4"/>
    </row>
    <row r="88" spans="2:26">
      <c r="B88" s="4"/>
      <c r="C88" s="4"/>
      <c r="D88" s="4"/>
      <c r="E88" s="4"/>
      <c r="F88" s="4"/>
      <c r="G88" s="4"/>
      <c r="H88" s="4"/>
      <c r="I88" s="4"/>
      <c r="J88" s="4"/>
      <c r="K88" s="4"/>
      <c r="L88" s="4"/>
      <c r="M88" s="4"/>
      <c r="N88" s="4"/>
      <c r="O88" s="4"/>
      <c r="P88" s="4"/>
      <c r="Q88" s="4"/>
      <c r="R88" s="4"/>
      <c r="S88" s="4"/>
      <c r="T88" s="4"/>
      <c r="U88" s="4"/>
      <c r="V88" s="4"/>
      <c r="W88" s="4"/>
      <c r="X88" s="4"/>
      <c r="Y88" s="4"/>
      <c r="Z88" s="4"/>
    </row>
    <row r="89" spans="2:26">
      <c r="B89" s="4"/>
      <c r="C89" s="4"/>
      <c r="D89" s="4"/>
      <c r="E89" s="4"/>
      <c r="F89" s="4"/>
      <c r="G89" s="4"/>
      <c r="H89" s="4"/>
      <c r="I89" s="4"/>
      <c r="J89" s="4"/>
      <c r="K89" s="4"/>
      <c r="L89" s="4"/>
      <c r="M89" s="4"/>
      <c r="N89" s="4"/>
      <c r="O89" s="4"/>
      <c r="P89" s="4"/>
      <c r="Q89" s="4"/>
      <c r="R89" s="4"/>
      <c r="S89" s="4"/>
      <c r="T89" s="4"/>
      <c r="U89" s="4"/>
      <c r="V89" s="4"/>
      <c r="W89" s="4"/>
      <c r="X89" s="4"/>
      <c r="Y89" s="4"/>
      <c r="Z89" s="4"/>
    </row>
    <row r="90" spans="2:26">
      <c r="B90" s="4"/>
      <c r="C90" s="4"/>
      <c r="D90" s="4"/>
      <c r="E90" s="4"/>
      <c r="F90" s="4"/>
      <c r="G90" s="4"/>
      <c r="H90" s="4"/>
      <c r="I90" s="4"/>
      <c r="J90" s="4"/>
      <c r="K90" s="4"/>
      <c r="L90" s="4"/>
      <c r="M90" s="4"/>
      <c r="N90" s="4"/>
      <c r="O90" s="4"/>
      <c r="P90" s="4"/>
      <c r="Q90" s="4"/>
      <c r="R90" s="4"/>
      <c r="S90" s="4"/>
      <c r="T90" s="4"/>
      <c r="U90" s="4"/>
      <c r="V90" s="4"/>
      <c r="W90" s="4"/>
      <c r="X90" s="4"/>
      <c r="Y90" s="4"/>
      <c r="Z90" s="4"/>
    </row>
    <row r="91" spans="2:26">
      <c r="B91" s="4"/>
      <c r="C91" s="4"/>
      <c r="D91" s="4"/>
      <c r="E91" s="4"/>
      <c r="F91" s="4"/>
      <c r="G91" s="4"/>
      <c r="H91" s="4"/>
      <c r="I91" s="4"/>
      <c r="J91" s="4"/>
      <c r="K91" s="4"/>
      <c r="L91" s="4"/>
      <c r="M91" s="4"/>
      <c r="N91" s="4"/>
      <c r="O91" s="4"/>
      <c r="P91" s="4"/>
      <c r="Q91" s="4"/>
      <c r="R91" s="4"/>
      <c r="S91" s="4"/>
      <c r="T91" s="4"/>
      <c r="U91" s="4"/>
      <c r="V91" s="4"/>
      <c r="W91" s="4"/>
      <c r="X91" s="4"/>
      <c r="Y91" s="4"/>
      <c r="Z91" s="4"/>
    </row>
    <row r="92" spans="2:26">
      <c r="B92" s="4"/>
      <c r="C92" s="4"/>
      <c r="D92" s="4"/>
      <c r="E92" s="4"/>
      <c r="F92" s="4"/>
      <c r="G92" s="4"/>
      <c r="H92" s="4"/>
      <c r="I92" s="4"/>
      <c r="J92" s="4"/>
      <c r="K92" s="4"/>
      <c r="L92" s="4"/>
      <c r="M92" s="4"/>
      <c r="N92" s="4"/>
      <c r="O92" s="4"/>
      <c r="P92" s="4"/>
      <c r="Q92" s="4"/>
      <c r="R92" s="4"/>
      <c r="S92" s="4"/>
      <c r="T92" s="4"/>
      <c r="U92" s="4"/>
      <c r="V92" s="4"/>
      <c r="W92" s="4"/>
      <c r="X92" s="4"/>
      <c r="Y92" s="4"/>
      <c r="Z92" s="4"/>
    </row>
    <row r="93" spans="2:26">
      <c r="B93" s="4"/>
      <c r="C93" s="4"/>
      <c r="D93" s="4"/>
      <c r="E93" s="4"/>
      <c r="F93" s="4"/>
      <c r="G93" s="4"/>
      <c r="H93" s="4"/>
      <c r="I93" s="4"/>
      <c r="J93" s="4"/>
      <c r="K93" s="4"/>
      <c r="L93" s="4"/>
      <c r="M93" s="4"/>
      <c r="N93" s="4"/>
      <c r="O93" s="4"/>
      <c r="P93" s="4"/>
      <c r="Q93" s="4"/>
      <c r="R93" s="4"/>
      <c r="S93" s="4"/>
      <c r="T93" s="4"/>
      <c r="U93" s="4"/>
      <c r="V93" s="4"/>
      <c r="W93" s="4"/>
      <c r="X93" s="4"/>
      <c r="Y93" s="4"/>
      <c r="Z93" s="4"/>
    </row>
    <row r="94" spans="2:26">
      <c r="B94" s="4"/>
      <c r="C94" s="4"/>
      <c r="D94" s="4"/>
      <c r="E94" s="4"/>
      <c r="F94" s="4"/>
      <c r="G94" s="4"/>
      <c r="H94" s="4"/>
      <c r="I94" s="4"/>
      <c r="J94" s="4"/>
      <c r="K94" s="4"/>
      <c r="L94" s="4"/>
      <c r="M94" s="4"/>
      <c r="N94" s="4"/>
      <c r="O94" s="4"/>
      <c r="P94" s="4"/>
      <c r="Q94" s="4"/>
      <c r="R94" s="4"/>
      <c r="S94" s="4"/>
      <c r="T94" s="4"/>
      <c r="U94" s="4"/>
      <c r="V94" s="4"/>
      <c r="W94" s="4"/>
      <c r="X94" s="4"/>
      <c r="Y94" s="4"/>
      <c r="Z94" s="4"/>
    </row>
    <row r="95" spans="2:26">
      <c r="B95" s="4"/>
      <c r="C95" s="4"/>
      <c r="D95" s="4"/>
      <c r="E95" s="4"/>
      <c r="F95" s="4"/>
      <c r="G95" s="4"/>
      <c r="H95" s="4"/>
      <c r="I95" s="4"/>
      <c r="J95" s="4"/>
      <c r="K95" s="4"/>
      <c r="L95" s="4"/>
      <c r="M95" s="4"/>
      <c r="N95" s="4"/>
      <c r="O95" s="4"/>
      <c r="P95" s="4"/>
      <c r="Q95" s="4"/>
      <c r="R95" s="4"/>
      <c r="S95" s="4"/>
      <c r="T95" s="4"/>
      <c r="U95" s="4"/>
      <c r="V95" s="4"/>
      <c r="W95" s="4"/>
      <c r="X95" s="4"/>
      <c r="Y95" s="4"/>
      <c r="Z95" s="4"/>
    </row>
    <row r="96" spans="2:26">
      <c r="B96" s="4"/>
      <c r="C96" s="4"/>
      <c r="D96" s="4"/>
      <c r="E96" s="4"/>
      <c r="F96" s="4"/>
      <c r="G96" s="4"/>
      <c r="H96" s="4"/>
      <c r="I96" s="4"/>
      <c r="J96" s="4"/>
      <c r="K96" s="4"/>
      <c r="L96" s="4"/>
      <c r="M96" s="4"/>
      <c r="N96" s="4"/>
      <c r="O96" s="4"/>
      <c r="P96" s="4"/>
      <c r="Q96" s="4"/>
      <c r="R96" s="4"/>
      <c r="S96" s="4"/>
      <c r="T96" s="4"/>
      <c r="U96" s="4"/>
      <c r="V96" s="4"/>
      <c r="W96" s="4"/>
      <c r="X96" s="4"/>
      <c r="Y96" s="4"/>
      <c r="Z96" s="4"/>
    </row>
    <row r="97" spans="2:26">
      <c r="B97" s="4"/>
      <c r="C97" s="4"/>
      <c r="D97" s="4"/>
      <c r="E97" s="4"/>
      <c r="F97" s="4"/>
      <c r="G97" s="4"/>
      <c r="H97" s="4"/>
      <c r="I97" s="4"/>
      <c r="J97" s="4"/>
      <c r="K97" s="4"/>
      <c r="L97" s="4"/>
      <c r="M97" s="4"/>
      <c r="N97" s="4"/>
      <c r="O97" s="4"/>
      <c r="P97" s="4"/>
      <c r="Q97" s="4"/>
      <c r="R97" s="4"/>
      <c r="S97" s="4"/>
      <c r="T97" s="4"/>
      <c r="U97" s="4"/>
      <c r="V97" s="4"/>
      <c r="W97" s="4"/>
      <c r="X97" s="4"/>
      <c r="Y97" s="4"/>
      <c r="Z97" s="4"/>
    </row>
    <row r="98" spans="2:26">
      <c r="B98" s="4"/>
      <c r="C98" s="4"/>
      <c r="D98" s="4"/>
      <c r="E98" s="4"/>
      <c r="F98" s="4"/>
      <c r="G98" s="4"/>
      <c r="H98" s="4"/>
      <c r="I98" s="4"/>
      <c r="J98" s="4"/>
      <c r="K98" s="4"/>
      <c r="L98" s="4"/>
      <c r="M98" s="4"/>
      <c r="N98" s="4"/>
      <c r="O98" s="4"/>
      <c r="P98" s="4"/>
      <c r="Q98" s="4"/>
      <c r="R98" s="4"/>
      <c r="S98" s="4"/>
      <c r="T98" s="4"/>
      <c r="U98" s="4"/>
      <c r="V98" s="4"/>
      <c r="W98" s="4"/>
      <c r="X98" s="4"/>
      <c r="Y98" s="4"/>
      <c r="Z98" s="4"/>
    </row>
    <row r="99" spans="2:26">
      <c r="B99" s="4"/>
      <c r="C99" s="4"/>
      <c r="D99" s="4"/>
      <c r="E99" s="4"/>
      <c r="F99" s="4"/>
      <c r="G99" s="4"/>
      <c r="H99" s="4"/>
      <c r="I99" s="4"/>
      <c r="J99" s="4"/>
      <c r="K99" s="4"/>
      <c r="L99" s="4"/>
      <c r="M99" s="4"/>
      <c r="N99" s="4"/>
      <c r="O99" s="4"/>
      <c r="P99" s="4"/>
      <c r="Q99" s="4"/>
      <c r="R99" s="4"/>
      <c r="S99" s="4"/>
      <c r="T99" s="4"/>
      <c r="U99" s="4"/>
      <c r="V99" s="4"/>
      <c r="W99" s="4"/>
      <c r="X99" s="4"/>
      <c r="Y99" s="4"/>
      <c r="Z99" s="4"/>
    </row>
    <row r="100" spans="2:26">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2:26">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2:26">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2:26">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2:26">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2:26">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2:26">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2:26">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2:26">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2:26">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2:26">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2:26">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2:26">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2:26">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2:26">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2:26">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2:26">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2:26">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2:26">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2:26">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2:26">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2:26">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2:26">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2:26">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2:26">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2:26">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2:26">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2:26">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2:26">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2:26">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2:26">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2:26">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2:26">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2:26">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2:26">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2:26">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2:26">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2:26">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2:26">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2:26">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2:26">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2:26">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2:26">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2:26">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2:26">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2:26">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2:26">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2:26">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2:26">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2:26">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2:26">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2:26">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2:26">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2:26">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2:26">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2:26">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2:26">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2:26">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2:26">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2:26">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2:26">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2:26">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2:26">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2:26">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2:26">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2:26">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2:26">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2:26">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2:26">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2:26">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2:26">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2:26">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2:26">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2:26">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2:26">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2:26">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2:26">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2:26">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2:26">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2:26">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2:26">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2:26">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2:26">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2:26">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2:26">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2:26">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2:26">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2:26">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2:26">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2:26">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2:26">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2:26">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2:26">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2:26">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2:26">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2:26">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2:26">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2:26">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2:26">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2:26">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2:26">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2:26">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2:26">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2:26">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2:26">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2:26">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2:26">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2:26">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2:26">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2:26">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2:26">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2:26">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2:26">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2:26">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2:26">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2:26">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2:26">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2:26">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2:26">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2:26">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2:26">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2:26">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2:26">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2:26">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2:26">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2:26">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2:26">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2:26">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2:26">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2:26">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2:26">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2:26">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2:26">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2:26">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2:26">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2:26">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2:26">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2:26">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2:26">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2:26">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2:26">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2:26">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2:26">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2:26">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2:26">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2:26">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2:26">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2:26">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2:26">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2:26">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2:26">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2:26">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2:26">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2:26">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2:26">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2:26">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2:26">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2:26">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2:26">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2:26">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2:26">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2:26">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2:26">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2:26">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2:26">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2:26">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2:26">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2:26">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2:26">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2:26">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2:26">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2:26">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2:26">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2:26">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2:26">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2:26">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2:26">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2:26">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2:26">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2:26">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2:26">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2:26">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2:26">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2:26">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2:26">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2:26">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2:26">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2:26">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2:26">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2:26">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2:26">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2:26">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2:26">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2:26">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2:26">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2:26">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2:26">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2:26">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2:26">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2:26">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2:26">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2:26">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2:26">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2:26">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2:26">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2:26">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2:26">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2:26">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2:26">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2:26">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2:26">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2:26">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2:26">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2:26">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2:26">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2:26">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2:26">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2:26">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2:26">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2:26">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2:26">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2:26">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2:26">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2:26">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2:26">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2:26">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2:26">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2:26">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2:26">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2:26">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2:26">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2:26">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2:26">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2:26">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2:26">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2:26">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2:26">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2:26">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2:26">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2:26">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2:26">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2:26">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2:26">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2:26">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2:26">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2:26">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2:26">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2:26">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2:26">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2:26">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2:26">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2:26">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2:26">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2:26">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2:26">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2:26">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2:26">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2:26">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2:26">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2:26">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2:26">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2:26">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2:26">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2:26">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2:26">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2:26">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2:26">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2:26">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2:26">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2:26">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2:26">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2:26">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2:26">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2:26">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2:26">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2:26">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2:26">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2:26">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2:26">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2:26">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2:26">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2:26">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2:26">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2:26">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2:26">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2:26">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2:26">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2:26">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2:26">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2:26">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2:26">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2:26">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2:26">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2:26">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2:26">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2:26">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2:26">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2:26">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2:26">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2:26">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2:26">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2:26">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2:26">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2:26">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2:26">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2:26">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2:26">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2:26">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2:26">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2:26">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2:26">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2:26">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2:26">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2:26">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2:26">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2:26">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2:26">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2:26">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2:26">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2:26">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2:26">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2:26">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2:26">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2:26">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2:26">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2:26">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2:26">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2:26">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2:26">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2:26">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2:26">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2:26">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2:26">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2:26">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2:26">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2:26">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2:26">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2:26">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2:26">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2:26">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2:26">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2:26">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2:26">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2:26">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2:26">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2:26">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2:26">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2:26">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2:26">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2:26">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2:26">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2:26">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2:26">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2:26">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2:26">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2:26">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2:26">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2:26">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2:26">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2:26">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2:26">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2:26">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2:26">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2:26">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2:26">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2:26">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2:26">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2:26">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2:26">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2:26">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2:26">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2:26">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2:26">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2:26">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2:26">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2:26">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2:26">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2:26">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2:26">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2:26">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2:26">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2:26">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2:26">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2:26">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2:26">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2:26">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2:26">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2:26">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2:26">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2:26">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2:26">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2:26">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2:26">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2:26">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2:26">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2:26">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2:26">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2:26">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2:26">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2:26">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2:26">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2:26">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2:26">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2:26">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2:26">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2:26">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2:26">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2:26">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2:26">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2:26">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2:26">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2:26">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2:26">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2:26">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2:26">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2:26">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2:26">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2:26">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2:26">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2:26">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2:26">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2:26">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2:26">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2:26">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2:26">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2:26">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2:26">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2:26">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2:26">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2:26">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2:26">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2:26">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2:26">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2:26">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2:26">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2:26">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2:26">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2:26">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2:26">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2:26">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2:26">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2:26">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2:26">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2:26">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2:26">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2:26">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2:26">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2:26">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2:26">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2:26">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2:26">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2:26">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2:26">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2:26">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2:26">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2:26">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2:26">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2:26">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2:26">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2:26">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2:26">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2:26">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2:26">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2:26">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2:26">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2:26">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2:26">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2:26">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2:26">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2:26">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2:26">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2:26">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2:26">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2:26">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2:26">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2:26">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2:26">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2:26">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2:26">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2:26">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2:26">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2:26">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2:26">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2:26">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2:26">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2:26">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2:26">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2:26">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2:26">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2:26">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2:26">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2:26">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2:26">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2:26">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2:26">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2:26">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2:26">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2:26">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2:26">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2:26">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2:26">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2:26">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2:26">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2:26">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2:26">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2:26">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2:26">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2:26">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2:26">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2:26">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2:26">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2:26">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2:26">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2:26">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2:26">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2:26">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2:26">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2:26">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2:26">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2:26">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2:26">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2:26">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2:26">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2:26">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2:26">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2:26">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2:26">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2:26">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2:26">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2:26">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2:26">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2:26">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2:26">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2:26">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2:26">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2:26">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2:26">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2:26">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2:26">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2:26">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2:26">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2:26">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2:26">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2:26">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2:26">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2:26">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2:26">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2:26">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2:26">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2:26">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2:26">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2:26">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2:26">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2:26">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2:26">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2:26">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2:26">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2:26">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2:26">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2:26">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2:26">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2:26">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2:26">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2:26">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2:26">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2:26">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2:26">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2:26">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2:26">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2:26">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2:26">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2:26">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2:26">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2:26">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2:26">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2:26">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2:26">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2:26">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2:26">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2:26">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2:26">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2:26">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2:26">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2:26">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2:26">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2:26">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2:26">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2:26">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2:26">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2:26">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2:26">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2:26">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2:26">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2:26">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2:26">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2:26">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2:26">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2:26">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2:26">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2:26">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2:26">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2:26">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2:26">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2:26">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2:26">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2:26">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2:26">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2:26">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2:26">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2:26">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2:26">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2:26">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2:26">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2:26">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2:26">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2:26">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2:26">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2:26">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2:26">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2:26">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2:26">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2:26">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2:26">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2:26">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2:26">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2:26">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2:26">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2:26">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2:26">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2:26">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2:26">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2:26">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2:26">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2:26">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2:26">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2:26">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2:26">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2:26">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2:26">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2:26">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2:26">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2:26">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2:26">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2:26">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2:26">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2:26">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2:26">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2:26">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2:26">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2:26">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2:26">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2:26">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2:26">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2:26">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2:26">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2:26">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2:26">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2:26">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2:26">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2:26">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2:26">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2:26">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2:26">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2:26">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2:26">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2:26">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2:26">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2:26">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2:26">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2:26">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2:26">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2:26">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2:26">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2:26">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2:26">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2:26">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2:26">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2:26">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2:26">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2:26">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2:26">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2:26">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2:26">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2:26">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2:26">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2:26">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2:26">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2:26">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2:26">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2:26">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2:26">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2:26">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2:26">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2:26">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2:26">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2:26">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2:26">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2:26">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2:26">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2:26">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2:26">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2:26">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2:26">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2:26">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2:26">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2:26">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2:26">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2:26">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2:26">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2:26">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2:26">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2:26">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2:26">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2:26">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2:26">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2:26">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2:26">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2:26">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2:26">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2:26">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2:26">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2:26">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2:26">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2:26">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2:26">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2:26">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2:26">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2:26">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2:26">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2:26">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2:26">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2:26">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2:26">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2:26">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2:26">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2:26">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2:26">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2:26">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2:26">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2:26">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2:26">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2:26">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2:26">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2:26">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2:26">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2:26">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2:26">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2:26">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2:26">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2:26">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2:26">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2:26">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2:26">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2:26">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2:26">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2:26">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2:26">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2:26">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2:26">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2:26">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2:26">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2:26">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2:26">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2:26">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2:26">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2:26">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2:26">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2:26">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2:26">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2:26">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2:26">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2:26">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2:26">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2:26">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2:26">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2:26">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2:26">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2:26">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2:26">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2:26">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2:26">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2:26">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2:26">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2:26">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2:26">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2:26">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2:26">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2:26">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2:26">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2:26">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2:26">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2:26">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2:26">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2:26">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2:26">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2:26">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2:26">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2:26">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2:26">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2:26">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2:26">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2:26">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2:26">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2:26">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2:26">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2:26">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2:26">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2:26">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2:26">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2:26">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2:26">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2:26">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2:26">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2:26">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2:26">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2:26">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2:26">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2:26">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2:26">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2:26">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2:26">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2:26">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2:26">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2:26">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2:26">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2:26">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2:26">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2:26">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2:26">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2:26">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2:26">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2:26">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2:26">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2:26">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2:26">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2:26">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2:26">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2:26">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2:26">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2:26">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2:26">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2:26">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2:26">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2:26">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2:26">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2:26">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2:26">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2:26">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2:26">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2:26">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2:26">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2:26">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2:26">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2:26">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2:26">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2:26">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2:26">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2:26">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2:26">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2:26">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2:26">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2:26">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2:26">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2:26">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2:26">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2:26">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2:26">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2:26">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2:26">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2:26">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2:26">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2:26">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2:26">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2:26">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2:26">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2:26">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2:26">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2:26">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2:26">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2:26">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2:26">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2:26">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2:26">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2:26">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2:26">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2:26">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2:26">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2:26">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2:26">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2:26">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2:26">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2:26">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2:26">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2:26">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2:26">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2:26">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2:26">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2:26">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2:26">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2:26">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2:26">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2:26">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sheetData>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82719-2D0C-43B7-9C60-983F75E9DE94}">
  <dimension ref="B1:Z1001"/>
  <sheetViews>
    <sheetView showGridLines="0" workbookViewId="0">
      <selection activeCell="B1" sqref="B1"/>
    </sheetView>
  </sheetViews>
  <sheetFormatPr defaultRowHeight="14.5"/>
  <cols>
    <col min="2" max="2" width="14.54296875" customWidth="1"/>
    <col min="3" max="3" width="19.453125" customWidth="1"/>
    <col min="4" max="4" width="18.26953125" customWidth="1"/>
  </cols>
  <sheetData>
    <row r="1" spans="2:26">
      <c r="B1" s="1" t="s">
        <v>168</v>
      </c>
      <c r="C1" s="2"/>
      <c r="D1" s="2"/>
      <c r="E1" s="2"/>
      <c r="F1" s="2"/>
      <c r="G1" s="2"/>
      <c r="H1" s="8"/>
      <c r="I1" s="8"/>
      <c r="J1" s="8"/>
      <c r="K1" s="8"/>
      <c r="L1" s="8"/>
      <c r="M1" s="8"/>
      <c r="N1" s="8"/>
      <c r="O1" s="8"/>
      <c r="P1" s="8"/>
      <c r="Q1" s="8"/>
      <c r="R1" s="8"/>
      <c r="S1" s="8"/>
      <c r="T1" s="8"/>
      <c r="U1" s="8"/>
      <c r="V1" s="8"/>
      <c r="W1" s="8"/>
      <c r="X1" s="8"/>
      <c r="Y1" s="8"/>
      <c r="Z1" s="8"/>
    </row>
    <row r="2" spans="2:26">
      <c r="B2" s="2" t="s">
        <v>0</v>
      </c>
      <c r="C2" s="2"/>
      <c r="D2" s="2"/>
      <c r="E2" s="2"/>
      <c r="F2" s="2"/>
      <c r="G2" s="2"/>
      <c r="H2" s="8"/>
      <c r="I2" s="8"/>
      <c r="J2" s="8"/>
      <c r="K2" s="8"/>
      <c r="L2" s="8"/>
      <c r="M2" s="8"/>
      <c r="N2" s="8"/>
      <c r="O2" s="8"/>
      <c r="P2" s="8"/>
      <c r="Q2" s="8"/>
      <c r="R2" s="8"/>
      <c r="S2" s="8"/>
      <c r="T2" s="8"/>
      <c r="U2" s="8"/>
      <c r="V2" s="8"/>
      <c r="W2" s="8"/>
      <c r="X2" s="8"/>
      <c r="Y2" s="8"/>
      <c r="Z2" s="8"/>
    </row>
    <row r="3" spans="2:26">
      <c r="B3" s="8"/>
      <c r="C3" s="8"/>
      <c r="D3" s="8"/>
      <c r="E3" s="8"/>
      <c r="F3" s="8"/>
      <c r="G3" s="8"/>
      <c r="H3" s="8"/>
      <c r="I3" s="8"/>
      <c r="J3" s="8"/>
      <c r="K3" s="8"/>
      <c r="L3" s="8"/>
      <c r="M3" s="8"/>
      <c r="N3" s="8"/>
      <c r="O3" s="8"/>
      <c r="P3" s="8"/>
      <c r="Q3" s="8"/>
      <c r="R3" s="8"/>
      <c r="S3" s="8"/>
      <c r="T3" s="8"/>
      <c r="U3" s="8"/>
      <c r="V3" s="8"/>
      <c r="W3" s="8"/>
      <c r="X3" s="8"/>
      <c r="Y3" s="8"/>
      <c r="Z3" s="8"/>
    </row>
    <row r="4" spans="2:26">
      <c r="B4" s="114"/>
      <c r="C4" s="9" t="s">
        <v>92</v>
      </c>
      <c r="D4" s="9" t="s">
        <v>91</v>
      </c>
      <c r="E4" s="9"/>
      <c r="F4" s="9"/>
      <c r="G4" s="9"/>
      <c r="H4" s="9"/>
      <c r="I4" s="9"/>
      <c r="J4" s="9"/>
      <c r="K4" s="9"/>
      <c r="L4" s="9"/>
      <c r="M4" s="9"/>
      <c r="N4" s="9"/>
      <c r="O4" s="9"/>
      <c r="P4" s="9"/>
      <c r="Q4" s="9"/>
      <c r="R4" s="9"/>
      <c r="S4" s="9"/>
      <c r="T4" s="9"/>
      <c r="U4" s="9"/>
      <c r="V4" s="9"/>
      <c r="W4" s="9"/>
      <c r="X4" s="9"/>
      <c r="Y4" s="9"/>
      <c r="Z4" s="9"/>
    </row>
    <row r="5" spans="2:26" ht="21.75" customHeight="1">
      <c r="B5" s="114" t="s">
        <v>166</v>
      </c>
      <c r="C5" s="9" t="s">
        <v>119</v>
      </c>
      <c r="D5" s="9" t="s">
        <v>119</v>
      </c>
      <c r="E5" s="9"/>
      <c r="F5" s="9"/>
      <c r="G5" s="9"/>
      <c r="H5" s="9"/>
      <c r="I5" s="9"/>
      <c r="J5" s="9"/>
      <c r="K5" s="9"/>
      <c r="L5" s="9"/>
      <c r="M5" s="9"/>
      <c r="N5" s="9"/>
      <c r="O5" s="9"/>
      <c r="P5" s="9"/>
      <c r="Q5" s="9"/>
      <c r="R5" s="9"/>
      <c r="S5" s="9"/>
      <c r="T5" s="9"/>
      <c r="U5" s="9"/>
      <c r="V5" s="9"/>
      <c r="W5" s="9"/>
      <c r="X5" s="9"/>
      <c r="Y5" s="9"/>
      <c r="Z5" s="9"/>
    </row>
    <row r="6" spans="2:26">
      <c r="B6" s="4">
        <v>2018</v>
      </c>
      <c r="C6" s="11">
        <v>7.2987219999999997</v>
      </c>
      <c r="D6" s="11">
        <v>7.2580999999999998</v>
      </c>
      <c r="E6" s="4"/>
      <c r="F6" s="4"/>
      <c r="G6" s="4"/>
      <c r="H6" s="4"/>
      <c r="I6" s="4"/>
      <c r="J6" s="4"/>
      <c r="K6" s="4"/>
      <c r="L6" s="4"/>
      <c r="M6" s="4"/>
      <c r="N6" s="4"/>
      <c r="O6" s="4"/>
      <c r="P6" s="4"/>
      <c r="Q6" s="4"/>
      <c r="R6" s="4"/>
      <c r="S6" s="4"/>
      <c r="T6" s="4"/>
      <c r="U6" s="4"/>
      <c r="V6" s="4"/>
      <c r="W6" s="4"/>
      <c r="X6" s="4"/>
      <c r="Y6" s="4"/>
      <c r="Z6" s="4"/>
    </row>
    <row r="7" spans="2:26">
      <c r="B7" s="4">
        <v>2019</v>
      </c>
      <c r="C7" s="11">
        <v>4.9559740000000003</v>
      </c>
      <c r="D7" s="11">
        <v>4.9328580000000004</v>
      </c>
      <c r="E7" s="4"/>
      <c r="F7" s="4"/>
      <c r="G7" s="4"/>
      <c r="H7" s="4"/>
      <c r="I7" s="4"/>
      <c r="J7" s="4"/>
      <c r="K7" s="4"/>
      <c r="L7" s="4"/>
      <c r="M7" s="4"/>
      <c r="N7" s="4"/>
      <c r="O7" s="4"/>
      <c r="P7" s="4"/>
      <c r="Q7" s="4"/>
      <c r="R7" s="4"/>
      <c r="S7" s="4"/>
      <c r="T7" s="4"/>
      <c r="U7" s="4"/>
      <c r="V7" s="4"/>
      <c r="W7" s="4"/>
      <c r="X7" s="4"/>
      <c r="Y7" s="4"/>
      <c r="Z7" s="4"/>
    </row>
    <row r="8" spans="2:26">
      <c r="B8" s="4">
        <v>2020</v>
      </c>
      <c r="C8" s="11">
        <v>2.2190059999999998</v>
      </c>
      <c r="D8" s="11">
        <v>2.3321049999999999</v>
      </c>
      <c r="E8" s="4"/>
      <c r="F8" s="4"/>
      <c r="G8" s="4"/>
      <c r="H8" s="4"/>
      <c r="I8" s="4"/>
      <c r="J8" s="4"/>
      <c r="K8" s="4"/>
      <c r="L8" s="4"/>
      <c r="M8" s="4"/>
      <c r="N8" s="4"/>
      <c r="O8" s="4"/>
      <c r="P8" s="4"/>
      <c r="Q8" s="4"/>
      <c r="R8" s="4"/>
      <c r="S8" s="4"/>
      <c r="T8" s="4"/>
      <c r="U8" s="4"/>
      <c r="V8" s="4"/>
      <c r="W8" s="4"/>
      <c r="X8" s="4"/>
      <c r="Y8" s="4"/>
      <c r="Z8" s="4"/>
    </row>
    <row r="9" spans="2:26">
      <c r="B9" s="4">
        <v>2021</v>
      </c>
      <c r="C9" s="11">
        <v>8.1586839999999992</v>
      </c>
      <c r="D9" s="11">
        <v>8.0681949999999993</v>
      </c>
      <c r="E9" s="4"/>
      <c r="F9" s="4"/>
      <c r="G9" s="4"/>
      <c r="H9" s="4"/>
      <c r="I9" s="4"/>
      <c r="J9" s="4"/>
      <c r="K9" s="4"/>
      <c r="L9" s="4"/>
      <c r="M9" s="4"/>
      <c r="N9" s="4"/>
      <c r="O9" s="4"/>
      <c r="P9" s="4"/>
      <c r="Q9" s="4"/>
      <c r="R9" s="4"/>
      <c r="S9" s="4"/>
      <c r="T9" s="4"/>
      <c r="U9" s="4"/>
      <c r="V9" s="4"/>
      <c r="W9" s="4"/>
      <c r="X9" s="4"/>
      <c r="Y9" s="4"/>
      <c r="Z9" s="4"/>
    </row>
    <row r="10" spans="2:26">
      <c r="B10" s="4">
        <v>2022</v>
      </c>
      <c r="C10" s="11">
        <v>5.9999710000000004</v>
      </c>
      <c r="D10" s="11">
        <v>6.0914489999999999</v>
      </c>
      <c r="E10" s="4"/>
      <c r="F10" s="4"/>
      <c r="G10" s="4"/>
      <c r="H10" s="4"/>
      <c r="I10" s="4"/>
      <c r="J10" s="4"/>
      <c r="K10" s="4"/>
      <c r="L10" s="4"/>
      <c r="M10" s="4"/>
      <c r="N10" s="4"/>
      <c r="O10" s="4"/>
      <c r="P10" s="4"/>
      <c r="Q10" s="4"/>
      <c r="R10" s="4"/>
      <c r="S10" s="4"/>
      <c r="T10" s="4"/>
      <c r="U10" s="4"/>
      <c r="V10" s="4"/>
      <c r="W10" s="4"/>
      <c r="X10" s="4"/>
      <c r="Y10" s="4"/>
      <c r="Z10" s="4"/>
    </row>
    <row r="11" spans="2:26">
      <c r="B11" s="7">
        <v>2023</v>
      </c>
      <c r="C11" s="98">
        <v>8.8884729999999994</v>
      </c>
      <c r="D11" s="98">
        <v>8.7063939999999995</v>
      </c>
      <c r="E11" s="7"/>
      <c r="F11" s="4"/>
      <c r="G11" s="4"/>
      <c r="H11" s="4"/>
      <c r="I11" s="4"/>
      <c r="J11" s="4"/>
      <c r="K11" s="4"/>
      <c r="L11" s="4"/>
      <c r="M11" s="4"/>
      <c r="N11" s="4"/>
      <c r="O11" s="4"/>
      <c r="P11" s="4"/>
      <c r="Q11" s="4"/>
      <c r="R11" s="4"/>
      <c r="S11" s="4"/>
      <c r="T11" s="4"/>
      <c r="U11" s="4"/>
      <c r="V11" s="4"/>
      <c r="W11" s="4"/>
      <c r="X11" s="4"/>
      <c r="Y11" s="4"/>
      <c r="Z11" s="4"/>
    </row>
    <row r="12" spans="2:26">
      <c r="B12" s="4">
        <v>2024</v>
      </c>
      <c r="C12" s="11">
        <v>6.0730230000000001</v>
      </c>
      <c r="D12" s="11">
        <v>4.4238249999999999</v>
      </c>
      <c r="E12" s="4" t="s">
        <v>2</v>
      </c>
      <c r="F12" s="4"/>
      <c r="G12" s="4"/>
      <c r="H12" s="4"/>
      <c r="I12" s="4"/>
      <c r="J12" s="4"/>
      <c r="K12" s="4"/>
      <c r="L12" s="4"/>
      <c r="M12" s="4"/>
      <c r="N12" s="4"/>
      <c r="O12" s="4"/>
      <c r="P12" s="4"/>
      <c r="Q12" s="4"/>
      <c r="R12" s="4"/>
      <c r="S12" s="4"/>
      <c r="T12" s="4"/>
      <c r="U12" s="4"/>
      <c r="V12" s="4"/>
      <c r="W12" s="4"/>
      <c r="X12" s="4"/>
      <c r="Y12" s="4"/>
      <c r="Z12" s="4"/>
    </row>
    <row r="13" spans="2:26">
      <c r="B13" s="4">
        <v>2025</v>
      </c>
      <c r="C13" s="11">
        <v>4.7033750000000003</v>
      </c>
      <c r="D13" s="11">
        <v>4.2379860000000003</v>
      </c>
      <c r="E13" s="4"/>
      <c r="F13" s="4"/>
      <c r="G13" s="4"/>
      <c r="H13" s="4"/>
      <c r="I13" s="4"/>
      <c r="J13" s="4"/>
      <c r="K13" s="4"/>
      <c r="L13" s="4"/>
      <c r="M13" s="4"/>
      <c r="N13" s="4"/>
      <c r="O13" s="4"/>
      <c r="P13" s="4"/>
      <c r="Q13" s="4"/>
      <c r="R13" s="4"/>
      <c r="S13" s="4"/>
      <c r="T13" s="4"/>
      <c r="U13" s="4"/>
      <c r="V13" s="4"/>
      <c r="W13" s="4"/>
      <c r="X13" s="4"/>
      <c r="Y13" s="4"/>
      <c r="Z13" s="4"/>
    </row>
    <row r="14" spans="2:26">
      <c r="B14" s="4">
        <v>2026</v>
      </c>
      <c r="C14" s="11">
        <v>5.4277670000000002</v>
      </c>
      <c r="D14" s="11">
        <v>5.5554300000000003</v>
      </c>
      <c r="E14" s="4"/>
      <c r="F14" s="4"/>
      <c r="G14" s="4"/>
      <c r="H14" s="4"/>
      <c r="I14" s="4"/>
      <c r="J14" s="4"/>
      <c r="K14" s="4"/>
      <c r="L14" s="4"/>
      <c r="M14" s="4"/>
      <c r="N14" s="4"/>
      <c r="O14" s="4"/>
      <c r="P14" s="4"/>
      <c r="Q14" s="4"/>
      <c r="R14" s="4"/>
      <c r="S14" s="4"/>
      <c r="T14" s="4"/>
      <c r="U14" s="4"/>
      <c r="V14" s="4"/>
      <c r="W14" s="4"/>
      <c r="X14" s="4"/>
      <c r="Y14" s="4"/>
      <c r="Z14" s="4"/>
    </row>
    <row r="15" spans="2:26">
      <c r="B15" s="4">
        <v>2027</v>
      </c>
      <c r="C15" s="11">
        <v>5.3886570000000003</v>
      </c>
      <c r="D15" s="11">
        <v>5.2836790000000002</v>
      </c>
      <c r="E15" s="4"/>
      <c r="F15" s="4"/>
      <c r="G15" s="4"/>
      <c r="H15" s="4"/>
      <c r="I15" s="4"/>
      <c r="J15" s="4"/>
      <c r="K15" s="4"/>
      <c r="L15" s="4"/>
      <c r="M15" s="4"/>
      <c r="N15" s="4"/>
      <c r="O15" s="4"/>
      <c r="P15" s="4"/>
      <c r="Q15" s="4"/>
      <c r="R15" s="4"/>
      <c r="S15" s="4"/>
      <c r="T15" s="4"/>
      <c r="U15" s="4"/>
      <c r="V15" s="4"/>
      <c r="W15" s="4"/>
      <c r="X15" s="4"/>
      <c r="Y15" s="4"/>
      <c r="Z15" s="4"/>
    </row>
    <row r="16" spans="2:26">
      <c r="B16" s="4">
        <v>2028</v>
      </c>
      <c r="C16" s="11">
        <v>5.0018380000000002</v>
      </c>
      <c r="D16" s="11">
        <v>5.0110939999999999</v>
      </c>
      <c r="E16" s="4"/>
      <c r="F16" s="4"/>
      <c r="G16" s="4"/>
      <c r="H16" s="4"/>
      <c r="I16" s="4"/>
      <c r="J16" s="4"/>
      <c r="K16" s="4"/>
      <c r="L16" s="4"/>
      <c r="M16" s="4"/>
      <c r="N16" s="4"/>
      <c r="O16" s="4"/>
      <c r="P16" s="4"/>
      <c r="Q16" s="4"/>
      <c r="R16" s="4"/>
      <c r="S16" s="4"/>
      <c r="T16" s="4"/>
      <c r="U16" s="4"/>
      <c r="V16" s="4"/>
      <c r="W16" s="4"/>
      <c r="X16" s="4"/>
      <c r="Y16" s="4"/>
      <c r="Z16" s="4"/>
    </row>
    <row r="17" spans="2:26">
      <c r="B17" s="4"/>
      <c r="C17" s="4"/>
      <c r="D17" s="4"/>
      <c r="E17" s="4"/>
      <c r="F17" s="4"/>
      <c r="G17" s="4"/>
      <c r="H17" s="4"/>
      <c r="I17" s="4"/>
      <c r="J17" s="4"/>
      <c r="K17" s="4"/>
      <c r="L17" s="4"/>
      <c r="M17" s="4"/>
      <c r="N17" s="4"/>
      <c r="O17" s="4"/>
      <c r="P17" s="4"/>
      <c r="Q17" s="4"/>
      <c r="R17" s="4"/>
      <c r="S17" s="4"/>
      <c r="T17" s="4"/>
      <c r="U17" s="4"/>
      <c r="V17" s="4"/>
      <c r="W17" s="4"/>
      <c r="X17" s="4"/>
      <c r="Y17" s="4"/>
      <c r="Z17" s="4"/>
    </row>
    <row r="18" spans="2:26">
      <c r="B18" s="4"/>
      <c r="C18" s="4"/>
      <c r="D18" s="4"/>
      <c r="E18" s="4"/>
      <c r="F18" s="4"/>
      <c r="G18" s="4"/>
      <c r="H18" s="4"/>
      <c r="I18" s="4"/>
      <c r="J18" s="4"/>
      <c r="K18" s="4"/>
      <c r="L18" s="4"/>
      <c r="M18" s="4"/>
      <c r="N18" s="4"/>
      <c r="O18" s="4"/>
      <c r="P18" s="4"/>
      <c r="Q18" s="4"/>
      <c r="R18" s="4"/>
      <c r="S18" s="4"/>
      <c r="T18" s="4"/>
      <c r="U18" s="4"/>
      <c r="V18" s="4"/>
      <c r="W18" s="4"/>
      <c r="X18" s="4"/>
      <c r="Y18" s="4"/>
      <c r="Z18" s="4"/>
    </row>
    <row r="19" spans="2:26">
      <c r="B19" s="4"/>
      <c r="C19" s="4"/>
      <c r="D19" s="4"/>
      <c r="E19" s="4"/>
      <c r="F19" s="4"/>
      <c r="G19" s="4"/>
      <c r="H19" s="4"/>
      <c r="I19" s="4"/>
      <c r="J19" s="4"/>
      <c r="K19" s="4"/>
      <c r="L19" s="4"/>
      <c r="M19" s="4"/>
      <c r="N19" s="4"/>
      <c r="O19" s="4"/>
      <c r="P19" s="4"/>
      <c r="Q19" s="4"/>
      <c r="R19" s="4"/>
      <c r="S19" s="4"/>
      <c r="T19" s="4"/>
      <c r="U19" s="4"/>
      <c r="V19" s="4"/>
      <c r="W19" s="4"/>
      <c r="X19" s="4"/>
      <c r="Y19" s="4"/>
      <c r="Z19" s="4"/>
    </row>
    <row r="20" spans="2:26">
      <c r="B20" s="4"/>
      <c r="C20" s="4"/>
      <c r="D20" s="4"/>
      <c r="E20" s="4"/>
      <c r="F20" s="4"/>
      <c r="G20" s="4"/>
      <c r="H20" s="4"/>
      <c r="I20" s="4"/>
      <c r="J20" s="4"/>
      <c r="K20" s="4"/>
      <c r="L20" s="4"/>
      <c r="M20" s="4"/>
      <c r="N20" s="4"/>
      <c r="O20" s="4"/>
      <c r="P20" s="4"/>
      <c r="Q20" s="4"/>
      <c r="R20" s="4"/>
      <c r="S20" s="4"/>
      <c r="T20" s="4"/>
      <c r="U20" s="4"/>
      <c r="V20" s="4"/>
      <c r="W20" s="4"/>
      <c r="X20" s="4"/>
      <c r="Y20" s="4"/>
      <c r="Z20" s="4"/>
    </row>
    <row r="21" spans="2:26">
      <c r="B21" s="4"/>
      <c r="C21" s="4"/>
      <c r="D21" s="4"/>
      <c r="E21" s="4"/>
      <c r="F21" s="4"/>
      <c r="G21" s="4"/>
      <c r="H21" s="4"/>
      <c r="I21" s="4"/>
      <c r="J21" s="4"/>
      <c r="K21" s="4"/>
      <c r="L21" s="4"/>
      <c r="M21" s="4"/>
      <c r="N21" s="4"/>
      <c r="O21" s="4"/>
      <c r="P21" s="4"/>
      <c r="Q21" s="4"/>
      <c r="R21" s="4"/>
      <c r="S21" s="4"/>
      <c r="T21" s="4"/>
      <c r="U21" s="4"/>
      <c r="V21" s="4"/>
      <c r="W21" s="4"/>
      <c r="X21" s="4"/>
      <c r="Y21" s="4"/>
      <c r="Z21" s="4"/>
    </row>
    <row r="22" spans="2:26">
      <c r="B22" s="4"/>
      <c r="C22" s="4"/>
      <c r="D22" s="4"/>
      <c r="E22" s="4"/>
      <c r="F22" s="4"/>
      <c r="G22" s="4"/>
      <c r="H22" s="4"/>
      <c r="I22" s="4"/>
      <c r="J22" s="4"/>
      <c r="K22" s="4"/>
      <c r="L22" s="4"/>
      <c r="M22" s="4"/>
      <c r="N22" s="4"/>
      <c r="O22" s="4"/>
      <c r="P22" s="4"/>
      <c r="Q22" s="4"/>
      <c r="R22" s="4"/>
      <c r="S22" s="4"/>
      <c r="T22" s="4"/>
      <c r="U22" s="4"/>
      <c r="V22" s="4"/>
      <c r="W22" s="4"/>
      <c r="X22" s="4"/>
      <c r="Y22" s="4"/>
      <c r="Z22" s="4"/>
    </row>
    <row r="23" spans="2:26">
      <c r="B23" s="4"/>
      <c r="C23" s="4"/>
      <c r="D23" s="4"/>
      <c r="E23" s="4"/>
      <c r="F23" s="4"/>
      <c r="G23" s="4"/>
      <c r="H23" s="4"/>
      <c r="I23" s="4"/>
      <c r="J23" s="4"/>
      <c r="K23" s="4"/>
      <c r="L23" s="4"/>
      <c r="M23" s="4"/>
      <c r="N23" s="4"/>
      <c r="O23" s="4"/>
      <c r="P23" s="4"/>
      <c r="Q23" s="4"/>
      <c r="R23" s="4"/>
      <c r="S23" s="4"/>
      <c r="T23" s="4"/>
      <c r="U23" s="4"/>
      <c r="V23" s="4"/>
      <c r="W23" s="4"/>
      <c r="X23" s="4"/>
      <c r="Y23" s="4"/>
      <c r="Z23" s="4"/>
    </row>
    <row r="24" spans="2:26">
      <c r="B24" s="4"/>
      <c r="C24" s="4"/>
      <c r="D24" s="4"/>
      <c r="E24" s="4"/>
      <c r="F24" s="4"/>
      <c r="G24" s="4"/>
      <c r="H24" s="4"/>
      <c r="I24" s="4"/>
      <c r="J24" s="4"/>
      <c r="K24" s="4"/>
      <c r="L24" s="4"/>
      <c r="M24" s="4"/>
      <c r="N24" s="4"/>
      <c r="O24" s="4"/>
      <c r="P24" s="4"/>
      <c r="Q24" s="4"/>
      <c r="R24" s="4"/>
      <c r="S24" s="4"/>
      <c r="T24" s="4"/>
      <c r="U24" s="4"/>
      <c r="V24" s="4"/>
      <c r="W24" s="4"/>
      <c r="X24" s="4"/>
      <c r="Y24" s="4"/>
      <c r="Z24" s="4"/>
    </row>
    <row r="25" spans="2:26">
      <c r="B25" s="4"/>
      <c r="C25" s="4"/>
      <c r="D25" s="4"/>
      <c r="E25" s="4"/>
      <c r="F25" s="4"/>
      <c r="G25" s="4"/>
      <c r="H25" s="4"/>
      <c r="I25" s="4"/>
      <c r="J25" s="4"/>
      <c r="K25" s="4"/>
      <c r="L25" s="4"/>
      <c r="M25" s="4"/>
      <c r="N25" s="4"/>
      <c r="O25" s="4"/>
      <c r="P25" s="4"/>
      <c r="Q25" s="4"/>
      <c r="R25" s="4"/>
      <c r="S25" s="4"/>
      <c r="T25" s="4"/>
      <c r="U25" s="4"/>
      <c r="V25" s="4"/>
      <c r="W25" s="4"/>
      <c r="X25" s="4"/>
      <c r="Y25" s="4"/>
      <c r="Z25" s="4"/>
    </row>
    <row r="26" spans="2:26">
      <c r="B26" s="4"/>
      <c r="C26" s="4"/>
      <c r="D26" s="4"/>
      <c r="E26" s="4"/>
      <c r="F26" s="4"/>
      <c r="G26" s="4"/>
      <c r="H26" s="4"/>
      <c r="I26" s="4"/>
      <c r="J26" s="4"/>
      <c r="K26" s="4"/>
      <c r="L26" s="4"/>
      <c r="M26" s="4"/>
      <c r="N26" s="4"/>
      <c r="O26" s="4"/>
      <c r="P26" s="4"/>
      <c r="Q26" s="4"/>
      <c r="R26" s="4"/>
      <c r="S26" s="4"/>
      <c r="T26" s="4"/>
      <c r="U26" s="4"/>
      <c r="V26" s="4"/>
      <c r="W26" s="4"/>
      <c r="X26" s="4"/>
      <c r="Y26" s="4"/>
      <c r="Z26" s="4"/>
    </row>
    <row r="27" spans="2:26">
      <c r="B27" s="4"/>
      <c r="C27" s="4"/>
      <c r="D27" s="4"/>
      <c r="E27" s="4"/>
      <c r="F27" s="4"/>
      <c r="G27" s="4"/>
      <c r="H27" s="4"/>
      <c r="I27" s="4"/>
      <c r="J27" s="4"/>
      <c r="K27" s="4"/>
      <c r="L27" s="4"/>
      <c r="M27" s="4"/>
      <c r="N27" s="4"/>
      <c r="O27" s="4"/>
      <c r="P27" s="4"/>
      <c r="Q27" s="4"/>
      <c r="R27" s="4"/>
      <c r="S27" s="4"/>
      <c r="T27" s="4"/>
      <c r="U27" s="4"/>
      <c r="V27" s="4"/>
      <c r="W27" s="4"/>
      <c r="X27" s="4"/>
      <c r="Y27" s="4"/>
      <c r="Z27" s="4"/>
    </row>
    <row r="28" spans="2:26">
      <c r="B28" s="4"/>
      <c r="C28" s="4"/>
      <c r="D28" s="4"/>
      <c r="E28" s="4"/>
      <c r="F28" s="4"/>
      <c r="G28" s="4"/>
      <c r="H28" s="4"/>
      <c r="I28" s="4"/>
      <c r="J28" s="4"/>
      <c r="K28" s="4"/>
      <c r="L28" s="4"/>
      <c r="M28" s="4"/>
      <c r="N28" s="4"/>
      <c r="O28" s="4"/>
      <c r="P28" s="4"/>
      <c r="Q28" s="4"/>
      <c r="R28" s="4"/>
      <c r="S28" s="4"/>
      <c r="T28" s="4"/>
      <c r="U28" s="4"/>
      <c r="V28" s="4"/>
      <c r="W28" s="4"/>
      <c r="X28" s="4"/>
      <c r="Y28" s="4"/>
      <c r="Z28" s="4"/>
    </row>
    <row r="29" spans="2:26">
      <c r="B29" s="4"/>
      <c r="C29" s="4"/>
      <c r="D29" s="4"/>
      <c r="E29" s="4"/>
      <c r="F29" s="4"/>
      <c r="G29" s="4"/>
      <c r="H29" s="4"/>
      <c r="I29" s="4"/>
      <c r="J29" s="4"/>
      <c r="K29" s="4"/>
      <c r="L29" s="4"/>
      <c r="M29" s="4"/>
      <c r="N29" s="4"/>
      <c r="O29" s="4"/>
      <c r="P29" s="4"/>
      <c r="Q29" s="4"/>
      <c r="R29" s="4"/>
      <c r="S29" s="4"/>
      <c r="T29" s="4"/>
      <c r="U29" s="4"/>
      <c r="V29" s="4"/>
      <c r="W29" s="4"/>
      <c r="X29" s="4"/>
      <c r="Y29" s="4"/>
      <c r="Z29" s="4"/>
    </row>
    <row r="30" spans="2:26">
      <c r="B30" s="4"/>
      <c r="C30" s="4"/>
      <c r="D30" s="4"/>
      <c r="E30" s="4"/>
      <c r="F30" s="4"/>
      <c r="G30" s="4"/>
      <c r="H30" s="4"/>
      <c r="I30" s="4"/>
      <c r="J30" s="4"/>
      <c r="K30" s="4"/>
      <c r="L30" s="4"/>
      <c r="M30" s="4"/>
      <c r="N30" s="4"/>
      <c r="O30" s="4"/>
      <c r="P30" s="4"/>
      <c r="Q30" s="4"/>
      <c r="R30" s="4"/>
      <c r="S30" s="4"/>
      <c r="T30" s="4"/>
      <c r="U30" s="4"/>
      <c r="V30" s="4"/>
      <c r="W30" s="4"/>
      <c r="X30" s="4"/>
      <c r="Y30" s="4"/>
      <c r="Z30" s="4"/>
    </row>
    <row r="31" spans="2:26">
      <c r="B31" s="4"/>
      <c r="C31" s="4"/>
      <c r="D31" s="4"/>
      <c r="E31" s="4"/>
      <c r="F31" s="4"/>
      <c r="G31" s="4"/>
      <c r="H31" s="4"/>
      <c r="I31" s="4"/>
      <c r="J31" s="4"/>
      <c r="K31" s="4"/>
      <c r="L31" s="4"/>
      <c r="M31" s="4"/>
      <c r="N31" s="4"/>
      <c r="O31" s="4"/>
      <c r="P31" s="4"/>
      <c r="Q31" s="4"/>
      <c r="R31" s="4"/>
      <c r="S31" s="4"/>
      <c r="T31" s="4"/>
      <c r="U31" s="4"/>
      <c r="V31" s="4"/>
      <c r="W31" s="4"/>
      <c r="X31" s="4"/>
      <c r="Y31" s="4"/>
      <c r="Z31" s="4"/>
    </row>
    <row r="32" spans="2:26">
      <c r="B32" s="4"/>
      <c r="C32" s="4"/>
      <c r="D32" s="4"/>
      <c r="E32" s="4"/>
      <c r="F32" s="4"/>
      <c r="G32" s="4"/>
      <c r="H32" s="4"/>
      <c r="I32" s="4"/>
      <c r="J32" s="4"/>
      <c r="K32" s="4"/>
      <c r="L32" s="4"/>
      <c r="M32" s="4"/>
      <c r="N32" s="4"/>
      <c r="O32" s="4"/>
      <c r="P32" s="4"/>
      <c r="Q32" s="4"/>
      <c r="R32" s="4"/>
      <c r="S32" s="4"/>
      <c r="T32" s="4"/>
      <c r="U32" s="4"/>
      <c r="V32" s="4"/>
      <c r="W32" s="4"/>
      <c r="X32" s="4"/>
      <c r="Y32" s="4"/>
      <c r="Z32" s="4"/>
    </row>
    <row r="33" spans="2:26">
      <c r="B33" s="4"/>
      <c r="C33" s="4"/>
      <c r="D33" s="4"/>
      <c r="E33" s="4"/>
      <c r="F33" s="4"/>
      <c r="G33" s="4"/>
      <c r="H33" s="4"/>
      <c r="I33" s="4"/>
      <c r="J33" s="4"/>
      <c r="K33" s="4"/>
      <c r="L33" s="4"/>
      <c r="M33" s="4"/>
      <c r="N33" s="4"/>
      <c r="O33" s="4"/>
      <c r="P33" s="4"/>
      <c r="Q33" s="4"/>
      <c r="R33" s="4"/>
      <c r="S33" s="4"/>
      <c r="T33" s="4"/>
      <c r="U33" s="4"/>
      <c r="V33" s="4"/>
      <c r="W33" s="4"/>
      <c r="X33" s="4"/>
      <c r="Y33" s="4"/>
      <c r="Z33" s="4"/>
    </row>
    <row r="34" spans="2:26">
      <c r="B34" s="4"/>
      <c r="C34" s="4"/>
      <c r="D34" s="4"/>
      <c r="E34" s="4"/>
      <c r="F34" s="4"/>
      <c r="G34" s="4"/>
      <c r="H34" s="4"/>
      <c r="I34" s="4"/>
      <c r="J34" s="4"/>
      <c r="K34" s="4"/>
      <c r="L34" s="4"/>
      <c r="M34" s="4"/>
      <c r="N34" s="4"/>
      <c r="O34" s="4"/>
      <c r="P34" s="4"/>
      <c r="Q34" s="4"/>
      <c r="R34" s="4"/>
      <c r="S34" s="4"/>
      <c r="T34" s="4"/>
      <c r="U34" s="4"/>
      <c r="V34" s="4"/>
      <c r="W34" s="4"/>
      <c r="X34" s="4"/>
      <c r="Y34" s="4"/>
      <c r="Z34" s="4"/>
    </row>
    <row r="35" spans="2:26">
      <c r="B35" s="4"/>
      <c r="C35" s="4"/>
      <c r="D35" s="4"/>
      <c r="E35" s="4"/>
      <c r="F35" s="4"/>
      <c r="G35" s="4"/>
      <c r="H35" s="4"/>
      <c r="I35" s="4"/>
      <c r="J35" s="4"/>
      <c r="K35" s="4"/>
      <c r="L35" s="4"/>
      <c r="M35" s="4"/>
      <c r="N35" s="4"/>
      <c r="O35" s="4"/>
      <c r="P35" s="4"/>
      <c r="Q35" s="4"/>
      <c r="R35" s="4"/>
      <c r="S35" s="4"/>
      <c r="T35" s="4"/>
      <c r="U35" s="4"/>
      <c r="V35" s="4"/>
      <c r="W35" s="4"/>
      <c r="X35" s="4"/>
      <c r="Y35" s="4"/>
      <c r="Z35" s="4"/>
    </row>
    <row r="36" spans="2:26">
      <c r="B36" s="4"/>
      <c r="C36" s="4"/>
      <c r="D36" s="4"/>
      <c r="E36" s="4"/>
      <c r="F36" s="4"/>
      <c r="G36" s="4"/>
      <c r="H36" s="4"/>
      <c r="I36" s="4"/>
      <c r="J36" s="4"/>
      <c r="K36" s="4"/>
      <c r="L36" s="4"/>
      <c r="M36" s="4"/>
      <c r="N36" s="4"/>
      <c r="O36" s="4"/>
      <c r="P36" s="4"/>
      <c r="Q36" s="4"/>
      <c r="R36" s="4"/>
      <c r="S36" s="4"/>
      <c r="T36" s="4"/>
      <c r="U36" s="4"/>
      <c r="V36" s="4"/>
      <c r="W36" s="4"/>
      <c r="X36" s="4"/>
      <c r="Y36" s="4"/>
      <c r="Z36" s="4"/>
    </row>
    <row r="37" spans="2:26">
      <c r="B37" s="4"/>
      <c r="C37" s="4"/>
      <c r="D37" s="4"/>
      <c r="E37" s="4"/>
      <c r="F37" s="4"/>
      <c r="G37" s="4"/>
      <c r="H37" s="4"/>
      <c r="I37" s="4"/>
      <c r="J37" s="4"/>
      <c r="K37" s="4"/>
      <c r="L37" s="4"/>
      <c r="M37" s="4"/>
      <c r="N37" s="4"/>
      <c r="O37" s="4"/>
      <c r="P37" s="4"/>
      <c r="Q37" s="4"/>
      <c r="R37" s="4"/>
      <c r="S37" s="4"/>
      <c r="T37" s="4"/>
      <c r="U37" s="4"/>
      <c r="V37" s="4"/>
      <c r="W37" s="4"/>
      <c r="X37" s="4"/>
      <c r="Y37" s="4"/>
      <c r="Z37" s="4"/>
    </row>
    <row r="38" spans="2:26">
      <c r="B38" s="4"/>
      <c r="C38" s="4"/>
      <c r="D38" s="4"/>
      <c r="E38" s="4"/>
      <c r="F38" s="4"/>
      <c r="G38" s="4"/>
      <c r="H38" s="4"/>
      <c r="I38" s="4"/>
      <c r="J38" s="4"/>
      <c r="K38" s="4"/>
      <c r="L38" s="4"/>
      <c r="M38" s="4"/>
      <c r="N38" s="4"/>
      <c r="O38" s="4"/>
      <c r="P38" s="4"/>
      <c r="Q38" s="4"/>
      <c r="R38" s="4"/>
      <c r="S38" s="4"/>
      <c r="T38" s="4"/>
      <c r="U38" s="4"/>
      <c r="V38" s="4"/>
      <c r="W38" s="4"/>
      <c r="X38" s="4"/>
      <c r="Y38" s="4"/>
      <c r="Z38" s="4"/>
    </row>
    <row r="39" spans="2:26">
      <c r="B39" s="4"/>
      <c r="C39" s="4"/>
      <c r="D39" s="4"/>
      <c r="E39" s="4"/>
      <c r="F39" s="4"/>
      <c r="G39" s="4"/>
      <c r="H39" s="4"/>
      <c r="I39" s="4"/>
      <c r="J39" s="4"/>
      <c r="K39" s="4"/>
      <c r="L39" s="4"/>
      <c r="M39" s="4"/>
      <c r="N39" s="4"/>
      <c r="O39" s="4"/>
      <c r="P39" s="4"/>
      <c r="Q39" s="4"/>
      <c r="R39" s="4"/>
      <c r="S39" s="4"/>
      <c r="T39" s="4"/>
      <c r="U39" s="4"/>
      <c r="V39" s="4"/>
      <c r="W39" s="4"/>
      <c r="X39" s="4"/>
      <c r="Y39" s="4"/>
      <c r="Z39" s="4"/>
    </row>
    <row r="40" spans="2:26">
      <c r="B40" s="4"/>
      <c r="C40" s="4"/>
      <c r="D40" s="4"/>
      <c r="E40" s="4"/>
      <c r="F40" s="4"/>
      <c r="G40" s="4"/>
      <c r="H40" s="4"/>
      <c r="I40" s="4"/>
      <c r="J40" s="4"/>
      <c r="K40" s="4"/>
      <c r="L40" s="4"/>
      <c r="M40" s="4"/>
      <c r="N40" s="4"/>
      <c r="O40" s="4"/>
      <c r="P40" s="4"/>
      <c r="Q40" s="4"/>
      <c r="R40" s="4"/>
      <c r="S40" s="4"/>
      <c r="T40" s="4"/>
      <c r="U40" s="4"/>
      <c r="V40" s="4"/>
      <c r="W40" s="4"/>
      <c r="X40" s="4"/>
      <c r="Y40" s="4"/>
      <c r="Z40" s="4"/>
    </row>
    <row r="41" spans="2:26">
      <c r="B41" s="4"/>
      <c r="C41" s="4"/>
      <c r="D41" s="4"/>
      <c r="E41" s="4"/>
      <c r="F41" s="4"/>
      <c r="G41" s="4"/>
      <c r="H41" s="4"/>
      <c r="I41" s="4"/>
      <c r="J41" s="4"/>
      <c r="K41" s="4"/>
      <c r="L41" s="4"/>
      <c r="M41" s="4"/>
      <c r="N41" s="4"/>
      <c r="O41" s="4"/>
      <c r="P41" s="4"/>
      <c r="Q41" s="4"/>
      <c r="R41" s="4"/>
      <c r="S41" s="4"/>
      <c r="T41" s="4"/>
      <c r="U41" s="4"/>
      <c r="V41" s="4"/>
      <c r="W41" s="4"/>
      <c r="X41" s="4"/>
      <c r="Y41" s="4"/>
      <c r="Z41" s="4"/>
    </row>
    <row r="42" spans="2:26">
      <c r="B42" s="4"/>
      <c r="C42" s="4"/>
      <c r="D42" s="4"/>
      <c r="E42" s="4"/>
      <c r="F42" s="4"/>
      <c r="G42" s="4"/>
      <c r="H42" s="4"/>
      <c r="I42" s="4"/>
      <c r="J42" s="4"/>
      <c r="K42" s="4"/>
      <c r="L42" s="4"/>
      <c r="M42" s="4"/>
      <c r="N42" s="4"/>
      <c r="O42" s="4"/>
      <c r="P42" s="4"/>
      <c r="Q42" s="4"/>
      <c r="R42" s="4"/>
      <c r="S42" s="4"/>
      <c r="T42" s="4"/>
      <c r="U42" s="4"/>
      <c r="V42" s="4"/>
      <c r="W42" s="4"/>
      <c r="X42" s="4"/>
      <c r="Y42" s="4"/>
      <c r="Z42" s="4"/>
    </row>
    <row r="43" spans="2:26">
      <c r="B43" s="4"/>
      <c r="C43" s="4"/>
      <c r="D43" s="4"/>
      <c r="E43" s="4"/>
      <c r="F43" s="4"/>
      <c r="G43" s="4"/>
      <c r="H43" s="4"/>
      <c r="I43" s="4"/>
      <c r="J43" s="4"/>
      <c r="K43" s="4"/>
      <c r="L43" s="4"/>
      <c r="M43" s="4"/>
      <c r="N43" s="4"/>
      <c r="O43" s="4"/>
      <c r="P43" s="4"/>
      <c r="Q43" s="4"/>
      <c r="R43" s="4"/>
      <c r="S43" s="4"/>
      <c r="T43" s="4"/>
      <c r="U43" s="4"/>
      <c r="V43" s="4"/>
      <c r="W43" s="4"/>
      <c r="X43" s="4"/>
      <c r="Y43" s="4"/>
      <c r="Z43" s="4"/>
    </row>
    <row r="44" spans="2:26">
      <c r="B44" s="4"/>
      <c r="C44" s="4"/>
      <c r="D44" s="4"/>
      <c r="E44" s="4"/>
      <c r="F44" s="4"/>
      <c r="G44" s="4"/>
      <c r="H44" s="4"/>
      <c r="I44" s="4"/>
      <c r="J44" s="4"/>
      <c r="K44" s="4"/>
      <c r="L44" s="4"/>
      <c r="M44" s="4"/>
      <c r="N44" s="4"/>
      <c r="O44" s="4"/>
      <c r="P44" s="4"/>
      <c r="Q44" s="4"/>
      <c r="R44" s="4"/>
      <c r="S44" s="4"/>
      <c r="T44" s="4"/>
      <c r="U44" s="4"/>
      <c r="V44" s="4"/>
      <c r="W44" s="4"/>
      <c r="X44" s="4"/>
      <c r="Y44" s="4"/>
      <c r="Z44" s="4"/>
    </row>
    <row r="45" spans="2:26">
      <c r="B45" s="4"/>
      <c r="C45" s="4"/>
      <c r="D45" s="4"/>
      <c r="E45" s="4"/>
      <c r="F45" s="4"/>
      <c r="G45" s="4"/>
      <c r="H45" s="4"/>
      <c r="I45" s="4"/>
      <c r="J45" s="4"/>
      <c r="K45" s="4"/>
      <c r="L45" s="4"/>
      <c r="M45" s="4"/>
      <c r="N45" s="4"/>
      <c r="O45" s="4"/>
      <c r="P45" s="4"/>
      <c r="Q45" s="4"/>
      <c r="R45" s="4"/>
      <c r="S45" s="4"/>
      <c r="T45" s="4"/>
      <c r="U45" s="4"/>
      <c r="V45" s="4"/>
      <c r="W45" s="4"/>
      <c r="X45" s="4"/>
      <c r="Y45" s="4"/>
      <c r="Z45" s="4"/>
    </row>
    <row r="46" spans="2:26">
      <c r="B46" s="4"/>
      <c r="C46" s="4"/>
      <c r="D46" s="4"/>
      <c r="E46" s="4"/>
      <c r="F46" s="4"/>
      <c r="G46" s="4"/>
      <c r="H46" s="4"/>
      <c r="I46" s="4"/>
      <c r="J46" s="4"/>
      <c r="K46" s="4"/>
      <c r="L46" s="4"/>
      <c r="M46" s="4"/>
      <c r="N46" s="4"/>
      <c r="O46" s="4"/>
      <c r="P46" s="4"/>
      <c r="Q46" s="4"/>
      <c r="R46" s="4"/>
      <c r="S46" s="4"/>
      <c r="T46" s="4"/>
      <c r="U46" s="4"/>
      <c r="V46" s="4"/>
      <c r="W46" s="4"/>
      <c r="X46" s="4"/>
      <c r="Y46" s="4"/>
      <c r="Z46" s="4"/>
    </row>
    <row r="47" spans="2:26">
      <c r="B47" s="4"/>
      <c r="C47" s="4"/>
      <c r="D47" s="4"/>
      <c r="E47" s="4"/>
      <c r="F47" s="4"/>
      <c r="G47" s="4"/>
      <c r="H47" s="4"/>
      <c r="I47" s="4"/>
      <c r="J47" s="4"/>
      <c r="K47" s="4"/>
      <c r="L47" s="4"/>
      <c r="M47" s="4"/>
      <c r="N47" s="4"/>
      <c r="O47" s="4"/>
      <c r="P47" s="4"/>
      <c r="Q47" s="4"/>
      <c r="R47" s="4"/>
      <c r="S47" s="4"/>
      <c r="T47" s="4"/>
      <c r="U47" s="4"/>
      <c r="V47" s="4"/>
      <c r="W47" s="4"/>
      <c r="X47" s="4"/>
      <c r="Y47" s="4"/>
      <c r="Z47" s="4"/>
    </row>
    <row r="48" spans="2:26">
      <c r="B48" s="4"/>
      <c r="C48" s="4"/>
      <c r="D48" s="4"/>
      <c r="E48" s="4"/>
      <c r="F48" s="4"/>
      <c r="G48" s="4"/>
      <c r="H48" s="4"/>
      <c r="I48" s="4"/>
      <c r="J48" s="4"/>
      <c r="K48" s="4"/>
      <c r="L48" s="4"/>
      <c r="M48" s="4"/>
      <c r="N48" s="4"/>
      <c r="O48" s="4"/>
      <c r="P48" s="4"/>
      <c r="Q48" s="4"/>
      <c r="R48" s="4"/>
      <c r="S48" s="4"/>
      <c r="T48" s="4"/>
      <c r="U48" s="4"/>
      <c r="V48" s="4"/>
      <c r="W48" s="4"/>
      <c r="X48" s="4"/>
      <c r="Y48" s="4"/>
      <c r="Z48" s="4"/>
    </row>
    <row r="49" spans="2:26">
      <c r="B49" s="4"/>
      <c r="C49" s="4"/>
      <c r="D49" s="4"/>
      <c r="E49" s="4"/>
      <c r="F49" s="4"/>
      <c r="G49" s="4"/>
      <c r="H49" s="4"/>
      <c r="I49" s="4"/>
      <c r="J49" s="4"/>
      <c r="K49" s="4"/>
      <c r="L49" s="4"/>
      <c r="M49" s="4"/>
      <c r="N49" s="4"/>
      <c r="O49" s="4"/>
      <c r="P49" s="4"/>
      <c r="Q49" s="4"/>
      <c r="R49" s="4"/>
      <c r="S49" s="4"/>
      <c r="T49" s="4"/>
      <c r="U49" s="4"/>
      <c r="V49" s="4"/>
      <c r="W49" s="4"/>
      <c r="X49" s="4"/>
      <c r="Y49" s="4"/>
      <c r="Z49" s="4"/>
    </row>
    <row r="50" spans="2:26">
      <c r="B50" s="4"/>
      <c r="C50" s="4"/>
      <c r="D50" s="4"/>
      <c r="E50" s="4"/>
      <c r="F50" s="4"/>
      <c r="G50" s="4"/>
      <c r="H50" s="4"/>
      <c r="I50" s="4"/>
      <c r="J50" s="4"/>
      <c r="K50" s="4"/>
      <c r="L50" s="4"/>
      <c r="M50" s="4"/>
      <c r="N50" s="4"/>
      <c r="O50" s="4"/>
      <c r="P50" s="4"/>
      <c r="Q50" s="4"/>
      <c r="R50" s="4"/>
      <c r="S50" s="4"/>
      <c r="T50" s="4"/>
      <c r="U50" s="4"/>
      <c r="V50" s="4"/>
      <c r="W50" s="4"/>
      <c r="X50" s="4"/>
      <c r="Y50" s="4"/>
      <c r="Z50" s="4"/>
    </row>
    <row r="51" spans="2:26">
      <c r="B51" s="4"/>
      <c r="C51" s="4"/>
      <c r="D51" s="4"/>
      <c r="E51" s="4"/>
      <c r="F51" s="4"/>
      <c r="G51" s="4"/>
      <c r="H51" s="4"/>
      <c r="I51" s="4"/>
      <c r="J51" s="4"/>
      <c r="K51" s="4"/>
      <c r="L51" s="4"/>
      <c r="M51" s="4"/>
      <c r="N51" s="4"/>
      <c r="O51" s="4"/>
      <c r="P51" s="4"/>
      <c r="Q51" s="4"/>
      <c r="R51" s="4"/>
      <c r="S51" s="4"/>
      <c r="T51" s="4"/>
      <c r="U51" s="4"/>
      <c r="V51" s="4"/>
      <c r="W51" s="4"/>
      <c r="X51" s="4"/>
      <c r="Y51" s="4"/>
      <c r="Z51" s="4"/>
    </row>
    <row r="52" spans="2:26">
      <c r="B52" s="4"/>
      <c r="C52" s="4"/>
      <c r="D52" s="4"/>
      <c r="E52" s="4"/>
      <c r="F52" s="4"/>
      <c r="G52" s="4"/>
      <c r="H52" s="4"/>
      <c r="I52" s="4"/>
      <c r="J52" s="4"/>
      <c r="K52" s="4"/>
      <c r="L52" s="4"/>
      <c r="M52" s="4"/>
      <c r="N52" s="4"/>
      <c r="O52" s="4"/>
      <c r="P52" s="4"/>
      <c r="Q52" s="4"/>
      <c r="R52" s="4"/>
      <c r="S52" s="4"/>
      <c r="T52" s="4"/>
      <c r="U52" s="4"/>
      <c r="V52" s="4"/>
      <c r="W52" s="4"/>
      <c r="X52" s="4"/>
      <c r="Y52" s="4"/>
      <c r="Z52" s="4"/>
    </row>
    <row r="53" spans="2:26">
      <c r="B53" s="4"/>
      <c r="C53" s="4"/>
      <c r="D53" s="4"/>
      <c r="E53" s="4"/>
      <c r="F53" s="4"/>
      <c r="G53" s="4"/>
      <c r="H53" s="4"/>
      <c r="I53" s="4"/>
      <c r="J53" s="4"/>
      <c r="K53" s="4"/>
      <c r="L53" s="4"/>
      <c r="M53" s="4"/>
      <c r="N53" s="4"/>
      <c r="O53" s="4"/>
      <c r="P53" s="4"/>
      <c r="Q53" s="4"/>
      <c r="R53" s="4"/>
      <c r="S53" s="4"/>
      <c r="T53" s="4"/>
      <c r="U53" s="4"/>
      <c r="V53" s="4"/>
      <c r="W53" s="4"/>
      <c r="X53" s="4"/>
      <c r="Y53" s="4"/>
      <c r="Z53" s="4"/>
    </row>
    <row r="54" spans="2:26">
      <c r="B54" s="4"/>
      <c r="C54" s="4"/>
      <c r="D54" s="4"/>
      <c r="E54" s="4"/>
      <c r="F54" s="4"/>
      <c r="G54" s="4"/>
      <c r="H54" s="4"/>
      <c r="I54" s="4"/>
      <c r="J54" s="4"/>
      <c r="K54" s="4"/>
      <c r="L54" s="4"/>
      <c r="M54" s="4"/>
      <c r="N54" s="4"/>
      <c r="O54" s="4"/>
      <c r="P54" s="4"/>
      <c r="Q54" s="4"/>
      <c r="R54" s="4"/>
      <c r="S54" s="4"/>
      <c r="T54" s="4"/>
      <c r="U54" s="4"/>
      <c r="V54" s="4"/>
      <c r="W54" s="4"/>
      <c r="X54" s="4"/>
      <c r="Y54" s="4"/>
      <c r="Z54" s="4"/>
    </row>
    <row r="55" spans="2:26">
      <c r="B55" s="4"/>
      <c r="C55" s="4"/>
      <c r="D55" s="4"/>
      <c r="E55" s="4"/>
      <c r="F55" s="4"/>
      <c r="G55" s="4"/>
      <c r="H55" s="4"/>
      <c r="I55" s="4"/>
      <c r="J55" s="4"/>
      <c r="K55" s="4"/>
      <c r="L55" s="4"/>
      <c r="M55" s="4"/>
      <c r="N55" s="4"/>
      <c r="O55" s="4"/>
      <c r="P55" s="4"/>
      <c r="Q55" s="4"/>
      <c r="R55" s="4"/>
      <c r="S55" s="4"/>
      <c r="T55" s="4"/>
      <c r="U55" s="4"/>
      <c r="V55" s="4"/>
      <c r="W55" s="4"/>
      <c r="X55" s="4"/>
      <c r="Y55" s="4"/>
      <c r="Z55" s="4"/>
    </row>
    <row r="56" spans="2:26">
      <c r="B56" s="4"/>
      <c r="C56" s="4"/>
      <c r="D56" s="4"/>
      <c r="E56" s="4"/>
      <c r="F56" s="4"/>
      <c r="G56" s="4"/>
      <c r="H56" s="4"/>
      <c r="I56" s="4"/>
      <c r="J56" s="4"/>
      <c r="K56" s="4"/>
      <c r="L56" s="4"/>
      <c r="M56" s="4"/>
      <c r="N56" s="4"/>
      <c r="O56" s="4"/>
      <c r="P56" s="4"/>
      <c r="Q56" s="4"/>
      <c r="R56" s="4"/>
      <c r="S56" s="4"/>
      <c r="T56" s="4"/>
      <c r="U56" s="4"/>
      <c r="V56" s="4"/>
      <c r="W56" s="4"/>
      <c r="X56" s="4"/>
      <c r="Y56" s="4"/>
      <c r="Z56" s="4"/>
    </row>
    <row r="57" spans="2:26">
      <c r="B57" s="4"/>
      <c r="C57" s="4"/>
      <c r="D57" s="4"/>
      <c r="E57" s="4"/>
      <c r="F57" s="4"/>
      <c r="G57" s="4"/>
      <c r="H57" s="4"/>
      <c r="I57" s="4"/>
      <c r="J57" s="4"/>
      <c r="K57" s="4"/>
      <c r="L57" s="4"/>
      <c r="M57" s="4"/>
      <c r="N57" s="4"/>
      <c r="O57" s="4"/>
      <c r="P57" s="4"/>
      <c r="Q57" s="4"/>
      <c r="R57" s="4"/>
      <c r="S57" s="4"/>
      <c r="T57" s="4"/>
      <c r="U57" s="4"/>
      <c r="V57" s="4"/>
      <c r="W57" s="4"/>
      <c r="X57" s="4"/>
      <c r="Y57" s="4"/>
      <c r="Z57" s="4"/>
    </row>
    <row r="58" spans="2:26">
      <c r="B58" s="4"/>
      <c r="C58" s="4"/>
      <c r="D58" s="4"/>
      <c r="E58" s="4"/>
      <c r="F58" s="4"/>
      <c r="G58" s="4"/>
      <c r="H58" s="4"/>
      <c r="I58" s="4"/>
      <c r="J58" s="4"/>
      <c r="K58" s="4"/>
      <c r="L58" s="4"/>
      <c r="M58" s="4"/>
      <c r="N58" s="4"/>
      <c r="O58" s="4"/>
      <c r="P58" s="4"/>
      <c r="Q58" s="4"/>
      <c r="R58" s="4"/>
      <c r="S58" s="4"/>
      <c r="T58" s="4"/>
      <c r="U58" s="4"/>
      <c r="V58" s="4"/>
      <c r="W58" s="4"/>
      <c r="X58" s="4"/>
      <c r="Y58" s="4"/>
      <c r="Z58" s="4"/>
    </row>
    <row r="59" spans="2:26">
      <c r="B59" s="4"/>
      <c r="C59" s="4"/>
      <c r="D59" s="4"/>
      <c r="E59" s="4"/>
      <c r="F59" s="4"/>
      <c r="G59" s="4"/>
      <c r="H59" s="4"/>
      <c r="I59" s="4"/>
      <c r="J59" s="4"/>
      <c r="K59" s="4"/>
      <c r="L59" s="4"/>
      <c r="M59" s="4"/>
      <c r="N59" s="4"/>
      <c r="O59" s="4"/>
      <c r="P59" s="4"/>
      <c r="Q59" s="4"/>
      <c r="R59" s="4"/>
      <c r="S59" s="4"/>
      <c r="T59" s="4"/>
      <c r="U59" s="4"/>
      <c r="V59" s="4"/>
      <c r="W59" s="4"/>
      <c r="X59" s="4"/>
      <c r="Y59" s="4"/>
      <c r="Z59" s="4"/>
    </row>
    <row r="60" spans="2:26">
      <c r="B60" s="4"/>
      <c r="C60" s="4"/>
      <c r="D60" s="4"/>
      <c r="E60" s="4"/>
      <c r="F60" s="4"/>
      <c r="G60" s="4"/>
      <c r="H60" s="4"/>
      <c r="I60" s="4"/>
      <c r="J60" s="4"/>
      <c r="K60" s="4"/>
      <c r="L60" s="4"/>
      <c r="M60" s="4"/>
      <c r="N60" s="4"/>
      <c r="O60" s="4"/>
      <c r="P60" s="4"/>
      <c r="Q60" s="4"/>
      <c r="R60" s="4"/>
      <c r="S60" s="4"/>
      <c r="T60" s="4"/>
      <c r="U60" s="4"/>
      <c r="V60" s="4"/>
      <c r="W60" s="4"/>
      <c r="X60" s="4"/>
      <c r="Y60" s="4"/>
      <c r="Z60" s="4"/>
    </row>
    <row r="61" spans="2:26">
      <c r="B61" s="4"/>
      <c r="C61" s="4"/>
      <c r="D61" s="4"/>
      <c r="E61" s="4"/>
      <c r="F61" s="4"/>
      <c r="G61" s="4"/>
      <c r="H61" s="4"/>
      <c r="I61" s="4"/>
      <c r="J61" s="4"/>
      <c r="K61" s="4"/>
      <c r="L61" s="4"/>
      <c r="M61" s="4"/>
      <c r="N61" s="4"/>
      <c r="O61" s="4"/>
      <c r="P61" s="4"/>
      <c r="Q61" s="4"/>
      <c r="R61" s="4"/>
      <c r="S61" s="4"/>
      <c r="T61" s="4"/>
      <c r="U61" s="4"/>
      <c r="V61" s="4"/>
      <c r="W61" s="4"/>
      <c r="X61" s="4"/>
      <c r="Y61" s="4"/>
      <c r="Z61" s="4"/>
    </row>
    <row r="62" spans="2:26">
      <c r="B62" s="4"/>
      <c r="C62" s="4"/>
      <c r="D62" s="4"/>
      <c r="E62" s="4"/>
      <c r="F62" s="4"/>
      <c r="G62" s="4"/>
      <c r="H62" s="4"/>
      <c r="I62" s="4"/>
      <c r="J62" s="4"/>
      <c r="K62" s="4"/>
      <c r="L62" s="4"/>
      <c r="M62" s="4"/>
      <c r="N62" s="4"/>
      <c r="O62" s="4"/>
      <c r="P62" s="4"/>
      <c r="Q62" s="4"/>
      <c r="R62" s="4"/>
      <c r="S62" s="4"/>
      <c r="T62" s="4"/>
      <c r="U62" s="4"/>
      <c r="V62" s="4"/>
      <c r="W62" s="4"/>
      <c r="X62" s="4"/>
      <c r="Y62" s="4"/>
      <c r="Z62" s="4"/>
    </row>
    <row r="63" spans="2:26">
      <c r="B63" s="4"/>
      <c r="C63" s="4"/>
      <c r="D63" s="4"/>
      <c r="E63" s="4"/>
      <c r="F63" s="4"/>
      <c r="G63" s="4"/>
      <c r="H63" s="4"/>
      <c r="I63" s="4"/>
      <c r="J63" s="4"/>
      <c r="K63" s="4"/>
      <c r="L63" s="4"/>
      <c r="M63" s="4"/>
      <c r="N63" s="4"/>
      <c r="O63" s="4"/>
      <c r="P63" s="4"/>
      <c r="Q63" s="4"/>
      <c r="R63" s="4"/>
      <c r="S63" s="4"/>
      <c r="T63" s="4"/>
      <c r="U63" s="4"/>
      <c r="V63" s="4"/>
      <c r="W63" s="4"/>
      <c r="X63" s="4"/>
      <c r="Y63" s="4"/>
      <c r="Z63" s="4"/>
    </row>
    <row r="64" spans="2:26">
      <c r="B64" s="4"/>
      <c r="C64" s="4"/>
      <c r="D64" s="4"/>
      <c r="E64" s="4"/>
      <c r="F64" s="4"/>
      <c r="G64" s="4"/>
      <c r="H64" s="4"/>
      <c r="I64" s="4"/>
      <c r="J64" s="4"/>
      <c r="K64" s="4"/>
      <c r="L64" s="4"/>
      <c r="M64" s="4"/>
      <c r="N64" s="4"/>
      <c r="O64" s="4"/>
      <c r="P64" s="4"/>
      <c r="Q64" s="4"/>
      <c r="R64" s="4"/>
      <c r="S64" s="4"/>
      <c r="T64" s="4"/>
      <c r="U64" s="4"/>
      <c r="V64" s="4"/>
      <c r="W64" s="4"/>
      <c r="X64" s="4"/>
      <c r="Y64" s="4"/>
      <c r="Z64" s="4"/>
    </row>
    <row r="65" spans="2:26">
      <c r="B65" s="4"/>
      <c r="C65" s="4"/>
      <c r="D65" s="4"/>
      <c r="E65" s="4"/>
      <c r="F65" s="4"/>
      <c r="G65" s="4"/>
      <c r="H65" s="4"/>
      <c r="I65" s="4"/>
      <c r="J65" s="4"/>
      <c r="K65" s="4"/>
      <c r="L65" s="4"/>
      <c r="M65" s="4"/>
      <c r="N65" s="4"/>
      <c r="O65" s="4"/>
      <c r="P65" s="4"/>
      <c r="Q65" s="4"/>
      <c r="R65" s="4"/>
      <c r="S65" s="4"/>
      <c r="T65" s="4"/>
      <c r="U65" s="4"/>
      <c r="V65" s="4"/>
      <c r="W65" s="4"/>
      <c r="X65" s="4"/>
      <c r="Y65" s="4"/>
      <c r="Z65" s="4"/>
    </row>
    <row r="66" spans="2:26">
      <c r="B66" s="4"/>
      <c r="C66" s="4"/>
      <c r="D66" s="4"/>
      <c r="E66" s="4"/>
      <c r="F66" s="4"/>
      <c r="G66" s="4"/>
      <c r="H66" s="4"/>
      <c r="I66" s="4"/>
      <c r="J66" s="4"/>
      <c r="K66" s="4"/>
      <c r="L66" s="4"/>
      <c r="M66" s="4"/>
      <c r="N66" s="4"/>
      <c r="O66" s="4"/>
      <c r="P66" s="4"/>
      <c r="Q66" s="4"/>
      <c r="R66" s="4"/>
      <c r="S66" s="4"/>
      <c r="T66" s="4"/>
      <c r="U66" s="4"/>
      <c r="V66" s="4"/>
      <c r="W66" s="4"/>
      <c r="X66" s="4"/>
      <c r="Y66" s="4"/>
      <c r="Z66" s="4"/>
    </row>
    <row r="67" spans="2:26">
      <c r="B67" s="4"/>
      <c r="C67" s="4"/>
      <c r="D67" s="4"/>
      <c r="E67" s="4"/>
      <c r="F67" s="4"/>
      <c r="G67" s="4"/>
      <c r="H67" s="4"/>
      <c r="I67" s="4"/>
      <c r="J67" s="4"/>
      <c r="K67" s="4"/>
      <c r="L67" s="4"/>
      <c r="M67" s="4"/>
      <c r="N67" s="4"/>
      <c r="O67" s="4"/>
      <c r="P67" s="4"/>
      <c r="Q67" s="4"/>
      <c r="R67" s="4"/>
      <c r="S67" s="4"/>
      <c r="T67" s="4"/>
      <c r="U67" s="4"/>
      <c r="V67" s="4"/>
      <c r="W67" s="4"/>
      <c r="X67" s="4"/>
      <c r="Y67" s="4"/>
      <c r="Z67" s="4"/>
    </row>
    <row r="68" spans="2:26">
      <c r="B68" s="4"/>
      <c r="C68" s="4"/>
      <c r="D68" s="4"/>
      <c r="E68" s="4"/>
      <c r="F68" s="4"/>
      <c r="G68" s="4"/>
      <c r="H68" s="4"/>
      <c r="I68" s="4"/>
      <c r="J68" s="4"/>
      <c r="K68" s="4"/>
      <c r="L68" s="4"/>
      <c r="M68" s="4"/>
      <c r="N68" s="4"/>
      <c r="O68" s="4"/>
      <c r="P68" s="4"/>
      <c r="Q68" s="4"/>
      <c r="R68" s="4"/>
      <c r="S68" s="4"/>
      <c r="T68" s="4"/>
      <c r="U68" s="4"/>
      <c r="V68" s="4"/>
      <c r="W68" s="4"/>
      <c r="X68" s="4"/>
      <c r="Y68" s="4"/>
      <c r="Z68" s="4"/>
    </row>
    <row r="69" spans="2:26">
      <c r="B69" s="4"/>
      <c r="C69" s="4"/>
      <c r="D69" s="4"/>
      <c r="E69" s="4"/>
      <c r="F69" s="4"/>
      <c r="G69" s="4"/>
      <c r="H69" s="4"/>
      <c r="I69" s="4"/>
      <c r="J69" s="4"/>
      <c r="K69" s="4"/>
      <c r="L69" s="4"/>
      <c r="M69" s="4"/>
      <c r="N69" s="4"/>
      <c r="O69" s="4"/>
      <c r="P69" s="4"/>
      <c r="Q69" s="4"/>
      <c r="R69" s="4"/>
      <c r="S69" s="4"/>
      <c r="T69" s="4"/>
      <c r="U69" s="4"/>
      <c r="V69" s="4"/>
      <c r="W69" s="4"/>
      <c r="X69" s="4"/>
      <c r="Y69" s="4"/>
      <c r="Z69" s="4"/>
    </row>
    <row r="70" spans="2:26">
      <c r="B70" s="4"/>
      <c r="C70" s="4"/>
      <c r="D70" s="4"/>
      <c r="E70" s="4"/>
      <c r="F70" s="4"/>
      <c r="G70" s="4"/>
      <c r="H70" s="4"/>
      <c r="I70" s="4"/>
      <c r="J70" s="4"/>
      <c r="K70" s="4"/>
      <c r="L70" s="4"/>
      <c r="M70" s="4"/>
      <c r="N70" s="4"/>
      <c r="O70" s="4"/>
      <c r="P70" s="4"/>
      <c r="Q70" s="4"/>
      <c r="R70" s="4"/>
      <c r="S70" s="4"/>
      <c r="T70" s="4"/>
      <c r="U70" s="4"/>
      <c r="V70" s="4"/>
      <c r="W70" s="4"/>
      <c r="X70" s="4"/>
      <c r="Y70" s="4"/>
      <c r="Z70" s="4"/>
    </row>
    <row r="71" spans="2:26">
      <c r="B71" s="4"/>
      <c r="C71" s="4"/>
      <c r="D71" s="4"/>
      <c r="E71" s="4"/>
      <c r="F71" s="4"/>
      <c r="G71" s="4"/>
      <c r="H71" s="4"/>
      <c r="I71" s="4"/>
      <c r="J71" s="4"/>
      <c r="K71" s="4"/>
      <c r="L71" s="4"/>
      <c r="M71" s="4"/>
      <c r="N71" s="4"/>
      <c r="O71" s="4"/>
      <c r="P71" s="4"/>
      <c r="Q71" s="4"/>
      <c r="R71" s="4"/>
      <c r="S71" s="4"/>
      <c r="T71" s="4"/>
      <c r="U71" s="4"/>
      <c r="V71" s="4"/>
      <c r="W71" s="4"/>
      <c r="X71" s="4"/>
      <c r="Y71" s="4"/>
      <c r="Z71" s="4"/>
    </row>
    <row r="72" spans="2:26">
      <c r="B72" s="4"/>
      <c r="C72" s="4"/>
      <c r="D72" s="4"/>
      <c r="E72" s="4"/>
      <c r="F72" s="4"/>
      <c r="G72" s="4"/>
      <c r="H72" s="4"/>
      <c r="I72" s="4"/>
      <c r="J72" s="4"/>
      <c r="K72" s="4"/>
      <c r="L72" s="4"/>
      <c r="M72" s="4"/>
      <c r="N72" s="4"/>
      <c r="O72" s="4"/>
      <c r="P72" s="4"/>
      <c r="Q72" s="4"/>
      <c r="R72" s="4"/>
      <c r="S72" s="4"/>
      <c r="T72" s="4"/>
      <c r="U72" s="4"/>
      <c r="V72" s="4"/>
      <c r="W72" s="4"/>
      <c r="X72" s="4"/>
      <c r="Y72" s="4"/>
      <c r="Z72" s="4"/>
    </row>
    <row r="73" spans="2:26">
      <c r="B73" s="4"/>
      <c r="C73" s="4"/>
      <c r="D73" s="4"/>
      <c r="E73" s="4"/>
      <c r="F73" s="4"/>
      <c r="G73" s="4"/>
      <c r="H73" s="4"/>
      <c r="I73" s="4"/>
      <c r="J73" s="4"/>
      <c r="K73" s="4"/>
      <c r="L73" s="4"/>
      <c r="M73" s="4"/>
      <c r="N73" s="4"/>
      <c r="O73" s="4"/>
      <c r="P73" s="4"/>
      <c r="Q73" s="4"/>
      <c r="R73" s="4"/>
      <c r="S73" s="4"/>
      <c r="T73" s="4"/>
      <c r="U73" s="4"/>
      <c r="V73" s="4"/>
      <c r="W73" s="4"/>
      <c r="X73" s="4"/>
      <c r="Y73" s="4"/>
      <c r="Z73" s="4"/>
    </row>
    <row r="74" spans="2:26">
      <c r="B74" s="4"/>
      <c r="C74" s="4"/>
      <c r="D74" s="4"/>
      <c r="E74" s="4"/>
      <c r="F74" s="4"/>
      <c r="G74" s="4"/>
      <c r="H74" s="4"/>
      <c r="I74" s="4"/>
      <c r="J74" s="4"/>
      <c r="K74" s="4"/>
      <c r="L74" s="4"/>
      <c r="M74" s="4"/>
      <c r="N74" s="4"/>
      <c r="O74" s="4"/>
      <c r="P74" s="4"/>
      <c r="Q74" s="4"/>
      <c r="R74" s="4"/>
      <c r="S74" s="4"/>
      <c r="T74" s="4"/>
      <c r="U74" s="4"/>
      <c r="V74" s="4"/>
      <c r="W74" s="4"/>
      <c r="X74" s="4"/>
      <c r="Y74" s="4"/>
      <c r="Z74" s="4"/>
    </row>
    <row r="75" spans="2:26">
      <c r="B75" s="4"/>
      <c r="C75" s="4"/>
      <c r="D75" s="4"/>
      <c r="E75" s="4"/>
      <c r="F75" s="4"/>
      <c r="G75" s="4"/>
      <c r="H75" s="4"/>
      <c r="I75" s="4"/>
      <c r="J75" s="4"/>
      <c r="K75" s="4"/>
      <c r="L75" s="4"/>
      <c r="M75" s="4"/>
      <c r="N75" s="4"/>
      <c r="O75" s="4"/>
      <c r="P75" s="4"/>
      <c r="Q75" s="4"/>
      <c r="R75" s="4"/>
      <c r="S75" s="4"/>
      <c r="T75" s="4"/>
      <c r="U75" s="4"/>
      <c r="V75" s="4"/>
      <c r="W75" s="4"/>
      <c r="X75" s="4"/>
      <c r="Y75" s="4"/>
      <c r="Z75" s="4"/>
    </row>
    <row r="76" spans="2:26">
      <c r="B76" s="4"/>
      <c r="C76" s="4"/>
      <c r="D76" s="4"/>
      <c r="E76" s="4"/>
      <c r="F76" s="4"/>
      <c r="G76" s="4"/>
      <c r="H76" s="4"/>
      <c r="I76" s="4"/>
      <c r="J76" s="4"/>
      <c r="K76" s="4"/>
      <c r="L76" s="4"/>
      <c r="M76" s="4"/>
      <c r="N76" s="4"/>
      <c r="O76" s="4"/>
      <c r="P76" s="4"/>
      <c r="Q76" s="4"/>
      <c r="R76" s="4"/>
      <c r="S76" s="4"/>
      <c r="T76" s="4"/>
      <c r="U76" s="4"/>
      <c r="V76" s="4"/>
      <c r="W76" s="4"/>
      <c r="X76" s="4"/>
      <c r="Y76" s="4"/>
      <c r="Z76" s="4"/>
    </row>
    <row r="77" spans="2:26">
      <c r="B77" s="4"/>
      <c r="C77" s="4"/>
      <c r="D77" s="4"/>
      <c r="E77" s="4"/>
      <c r="F77" s="4"/>
      <c r="G77" s="4"/>
      <c r="H77" s="4"/>
      <c r="I77" s="4"/>
      <c r="J77" s="4"/>
      <c r="K77" s="4"/>
      <c r="L77" s="4"/>
      <c r="M77" s="4"/>
      <c r="N77" s="4"/>
      <c r="O77" s="4"/>
      <c r="P77" s="4"/>
      <c r="Q77" s="4"/>
      <c r="R77" s="4"/>
      <c r="S77" s="4"/>
      <c r="T77" s="4"/>
      <c r="U77" s="4"/>
      <c r="V77" s="4"/>
      <c r="W77" s="4"/>
      <c r="X77" s="4"/>
      <c r="Y77" s="4"/>
      <c r="Z77" s="4"/>
    </row>
    <row r="78" spans="2:26">
      <c r="B78" s="4"/>
      <c r="C78" s="4"/>
      <c r="D78" s="4"/>
      <c r="E78" s="4"/>
      <c r="F78" s="4"/>
      <c r="G78" s="4"/>
      <c r="H78" s="4"/>
      <c r="I78" s="4"/>
      <c r="J78" s="4"/>
      <c r="K78" s="4"/>
      <c r="L78" s="4"/>
      <c r="M78" s="4"/>
      <c r="N78" s="4"/>
      <c r="O78" s="4"/>
      <c r="P78" s="4"/>
      <c r="Q78" s="4"/>
      <c r="R78" s="4"/>
      <c r="S78" s="4"/>
      <c r="T78" s="4"/>
      <c r="U78" s="4"/>
      <c r="V78" s="4"/>
      <c r="W78" s="4"/>
      <c r="X78" s="4"/>
      <c r="Y78" s="4"/>
      <c r="Z78" s="4"/>
    </row>
    <row r="79" spans="2:26">
      <c r="B79" s="4"/>
      <c r="C79" s="4"/>
      <c r="D79" s="4"/>
      <c r="E79" s="4"/>
      <c r="F79" s="4"/>
      <c r="G79" s="4"/>
      <c r="H79" s="4"/>
      <c r="I79" s="4"/>
      <c r="J79" s="4"/>
      <c r="K79" s="4"/>
      <c r="L79" s="4"/>
      <c r="M79" s="4"/>
      <c r="N79" s="4"/>
      <c r="O79" s="4"/>
      <c r="P79" s="4"/>
      <c r="Q79" s="4"/>
      <c r="R79" s="4"/>
      <c r="S79" s="4"/>
      <c r="T79" s="4"/>
      <c r="U79" s="4"/>
      <c r="V79" s="4"/>
      <c r="W79" s="4"/>
      <c r="X79" s="4"/>
      <c r="Y79" s="4"/>
      <c r="Z79" s="4"/>
    </row>
    <row r="80" spans="2:26">
      <c r="B80" s="4"/>
      <c r="C80" s="4"/>
      <c r="D80" s="4"/>
      <c r="E80" s="4"/>
      <c r="F80" s="4"/>
      <c r="G80" s="4"/>
      <c r="H80" s="4"/>
      <c r="I80" s="4"/>
      <c r="J80" s="4"/>
      <c r="K80" s="4"/>
      <c r="L80" s="4"/>
      <c r="M80" s="4"/>
      <c r="N80" s="4"/>
      <c r="O80" s="4"/>
      <c r="P80" s="4"/>
      <c r="Q80" s="4"/>
      <c r="R80" s="4"/>
      <c r="S80" s="4"/>
      <c r="T80" s="4"/>
      <c r="U80" s="4"/>
      <c r="V80" s="4"/>
      <c r="W80" s="4"/>
      <c r="X80" s="4"/>
      <c r="Y80" s="4"/>
      <c r="Z80" s="4"/>
    </row>
    <row r="81" spans="2:26">
      <c r="B81" s="4"/>
      <c r="C81" s="4"/>
      <c r="D81" s="4"/>
      <c r="E81" s="4"/>
      <c r="F81" s="4"/>
      <c r="G81" s="4"/>
      <c r="H81" s="4"/>
      <c r="I81" s="4"/>
      <c r="J81" s="4"/>
      <c r="K81" s="4"/>
      <c r="L81" s="4"/>
      <c r="M81" s="4"/>
      <c r="N81" s="4"/>
      <c r="O81" s="4"/>
      <c r="P81" s="4"/>
      <c r="Q81" s="4"/>
      <c r="R81" s="4"/>
      <c r="S81" s="4"/>
      <c r="T81" s="4"/>
      <c r="U81" s="4"/>
      <c r="V81" s="4"/>
      <c r="W81" s="4"/>
      <c r="X81" s="4"/>
      <c r="Y81" s="4"/>
      <c r="Z81" s="4"/>
    </row>
    <row r="82" spans="2:26">
      <c r="B82" s="4"/>
      <c r="C82" s="4"/>
      <c r="D82" s="4"/>
      <c r="E82" s="4"/>
      <c r="F82" s="4"/>
      <c r="G82" s="4"/>
      <c r="H82" s="4"/>
      <c r="I82" s="4"/>
      <c r="J82" s="4"/>
      <c r="K82" s="4"/>
      <c r="L82" s="4"/>
      <c r="M82" s="4"/>
      <c r="N82" s="4"/>
      <c r="O82" s="4"/>
      <c r="P82" s="4"/>
      <c r="Q82" s="4"/>
      <c r="R82" s="4"/>
      <c r="S82" s="4"/>
      <c r="T82" s="4"/>
      <c r="U82" s="4"/>
      <c r="V82" s="4"/>
      <c r="W82" s="4"/>
      <c r="X82" s="4"/>
      <c r="Y82" s="4"/>
      <c r="Z82" s="4"/>
    </row>
    <row r="83" spans="2:26">
      <c r="B83" s="4"/>
      <c r="C83" s="4"/>
      <c r="D83" s="4"/>
      <c r="E83" s="4"/>
      <c r="F83" s="4"/>
      <c r="G83" s="4"/>
      <c r="H83" s="4"/>
      <c r="I83" s="4"/>
      <c r="J83" s="4"/>
      <c r="K83" s="4"/>
      <c r="L83" s="4"/>
      <c r="M83" s="4"/>
      <c r="N83" s="4"/>
      <c r="O83" s="4"/>
      <c r="P83" s="4"/>
      <c r="Q83" s="4"/>
      <c r="R83" s="4"/>
      <c r="S83" s="4"/>
      <c r="T83" s="4"/>
      <c r="U83" s="4"/>
      <c r="V83" s="4"/>
      <c r="W83" s="4"/>
      <c r="X83" s="4"/>
      <c r="Y83" s="4"/>
      <c r="Z83" s="4"/>
    </row>
    <row r="84" spans="2:26">
      <c r="B84" s="4"/>
      <c r="C84" s="4"/>
      <c r="D84" s="4"/>
      <c r="E84" s="4"/>
      <c r="F84" s="4"/>
      <c r="G84" s="4"/>
      <c r="H84" s="4"/>
      <c r="I84" s="4"/>
      <c r="J84" s="4"/>
      <c r="K84" s="4"/>
      <c r="L84" s="4"/>
      <c r="M84" s="4"/>
      <c r="N84" s="4"/>
      <c r="O84" s="4"/>
      <c r="P84" s="4"/>
      <c r="Q84" s="4"/>
      <c r="R84" s="4"/>
      <c r="S84" s="4"/>
      <c r="T84" s="4"/>
      <c r="U84" s="4"/>
      <c r="V84" s="4"/>
      <c r="W84" s="4"/>
      <c r="X84" s="4"/>
      <c r="Y84" s="4"/>
      <c r="Z84" s="4"/>
    </row>
    <row r="85" spans="2:26">
      <c r="B85" s="4"/>
      <c r="C85" s="4"/>
      <c r="D85" s="4"/>
      <c r="E85" s="4"/>
      <c r="F85" s="4"/>
      <c r="G85" s="4"/>
      <c r="H85" s="4"/>
      <c r="I85" s="4"/>
      <c r="J85" s="4"/>
      <c r="K85" s="4"/>
      <c r="L85" s="4"/>
      <c r="M85" s="4"/>
      <c r="N85" s="4"/>
      <c r="O85" s="4"/>
      <c r="P85" s="4"/>
      <c r="Q85" s="4"/>
      <c r="R85" s="4"/>
      <c r="S85" s="4"/>
      <c r="T85" s="4"/>
      <c r="U85" s="4"/>
      <c r="V85" s="4"/>
      <c r="W85" s="4"/>
      <c r="X85" s="4"/>
      <c r="Y85" s="4"/>
      <c r="Z85" s="4"/>
    </row>
    <row r="86" spans="2:26">
      <c r="B86" s="4"/>
      <c r="C86" s="4"/>
      <c r="D86" s="4"/>
      <c r="E86" s="4"/>
      <c r="F86" s="4"/>
      <c r="G86" s="4"/>
      <c r="H86" s="4"/>
      <c r="I86" s="4"/>
      <c r="J86" s="4"/>
      <c r="K86" s="4"/>
      <c r="L86" s="4"/>
      <c r="M86" s="4"/>
      <c r="N86" s="4"/>
      <c r="O86" s="4"/>
      <c r="P86" s="4"/>
      <c r="Q86" s="4"/>
      <c r="R86" s="4"/>
      <c r="S86" s="4"/>
      <c r="T86" s="4"/>
      <c r="U86" s="4"/>
      <c r="V86" s="4"/>
      <c r="W86" s="4"/>
      <c r="X86" s="4"/>
      <c r="Y86" s="4"/>
      <c r="Z86" s="4"/>
    </row>
    <row r="87" spans="2:26">
      <c r="B87" s="4"/>
      <c r="C87" s="4"/>
      <c r="D87" s="4"/>
      <c r="E87" s="4"/>
      <c r="F87" s="4"/>
      <c r="G87" s="4"/>
      <c r="H87" s="4"/>
      <c r="I87" s="4"/>
      <c r="J87" s="4"/>
      <c r="K87" s="4"/>
      <c r="L87" s="4"/>
      <c r="M87" s="4"/>
      <c r="N87" s="4"/>
      <c r="O87" s="4"/>
      <c r="P87" s="4"/>
      <c r="Q87" s="4"/>
      <c r="R87" s="4"/>
      <c r="S87" s="4"/>
      <c r="T87" s="4"/>
      <c r="U87" s="4"/>
      <c r="V87" s="4"/>
      <c r="W87" s="4"/>
      <c r="X87" s="4"/>
      <c r="Y87" s="4"/>
      <c r="Z87" s="4"/>
    </row>
    <row r="88" spans="2:26">
      <c r="B88" s="4"/>
      <c r="C88" s="4"/>
      <c r="D88" s="4"/>
      <c r="E88" s="4"/>
      <c r="F88" s="4"/>
      <c r="G88" s="4"/>
      <c r="H88" s="4"/>
      <c r="I88" s="4"/>
      <c r="J88" s="4"/>
      <c r="K88" s="4"/>
      <c r="L88" s="4"/>
      <c r="M88" s="4"/>
      <c r="N88" s="4"/>
      <c r="O88" s="4"/>
      <c r="P88" s="4"/>
      <c r="Q88" s="4"/>
      <c r="R88" s="4"/>
      <c r="S88" s="4"/>
      <c r="T88" s="4"/>
      <c r="U88" s="4"/>
      <c r="V88" s="4"/>
      <c r="W88" s="4"/>
      <c r="X88" s="4"/>
      <c r="Y88" s="4"/>
      <c r="Z88" s="4"/>
    </row>
    <row r="89" spans="2:26">
      <c r="B89" s="4"/>
      <c r="C89" s="4"/>
      <c r="D89" s="4"/>
      <c r="E89" s="4"/>
      <c r="F89" s="4"/>
      <c r="G89" s="4"/>
      <c r="H89" s="4"/>
      <c r="I89" s="4"/>
      <c r="J89" s="4"/>
      <c r="K89" s="4"/>
      <c r="L89" s="4"/>
      <c r="M89" s="4"/>
      <c r="N89" s="4"/>
      <c r="O89" s="4"/>
      <c r="P89" s="4"/>
      <c r="Q89" s="4"/>
      <c r="R89" s="4"/>
      <c r="S89" s="4"/>
      <c r="T89" s="4"/>
      <c r="U89" s="4"/>
      <c r="V89" s="4"/>
      <c r="W89" s="4"/>
      <c r="X89" s="4"/>
      <c r="Y89" s="4"/>
      <c r="Z89" s="4"/>
    </row>
    <row r="90" spans="2:26">
      <c r="B90" s="4"/>
      <c r="C90" s="4"/>
      <c r="D90" s="4"/>
      <c r="E90" s="4"/>
      <c r="F90" s="4"/>
      <c r="G90" s="4"/>
      <c r="H90" s="4"/>
      <c r="I90" s="4"/>
      <c r="J90" s="4"/>
      <c r="K90" s="4"/>
      <c r="L90" s="4"/>
      <c r="M90" s="4"/>
      <c r="N90" s="4"/>
      <c r="O90" s="4"/>
      <c r="P90" s="4"/>
      <c r="Q90" s="4"/>
      <c r="R90" s="4"/>
      <c r="S90" s="4"/>
      <c r="T90" s="4"/>
      <c r="U90" s="4"/>
      <c r="V90" s="4"/>
      <c r="W90" s="4"/>
      <c r="X90" s="4"/>
      <c r="Y90" s="4"/>
      <c r="Z90" s="4"/>
    </row>
    <row r="91" spans="2:26">
      <c r="B91" s="4"/>
      <c r="C91" s="4"/>
      <c r="D91" s="4"/>
      <c r="E91" s="4"/>
      <c r="F91" s="4"/>
      <c r="G91" s="4"/>
      <c r="H91" s="4"/>
      <c r="I91" s="4"/>
      <c r="J91" s="4"/>
      <c r="K91" s="4"/>
      <c r="L91" s="4"/>
      <c r="M91" s="4"/>
      <c r="N91" s="4"/>
      <c r="O91" s="4"/>
      <c r="P91" s="4"/>
      <c r="Q91" s="4"/>
      <c r="R91" s="4"/>
      <c r="S91" s="4"/>
      <c r="T91" s="4"/>
      <c r="U91" s="4"/>
      <c r="V91" s="4"/>
      <c r="W91" s="4"/>
      <c r="X91" s="4"/>
      <c r="Y91" s="4"/>
      <c r="Z91" s="4"/>
    </row>
    <row r="92" spans="2:26">
      <c r="B92" s="4"/>
      <c r="C92" s="4"/>
      <c r="D92" s="4"/>
      <c r="E92" s="4"/>
      <c r="F92" s="4"/>
      <c r="G92" s="4"/>
      <c r="H92" s="4"/>
      <c r="I92" s="4"/>
      <c r="J92" s="4"/>
      <c r="K92" s="4"/>
      <c r="L92" s="4"/>
      <c r="M92" s="4"/>
      <c r="N92" s="4"/>
      <c r="O92" s="4"/>
      <c r="P92" s="4"/>
      <c r="Q92" s="4"/>
      <c r="R92" s="4"/>
      <c r="S92" s="4"/>
      <c r="T92" s="4"/>
      <c r="U92" s="4"/>
      <c r="V92" s="4"/>
      <c r="W92" s="4"/>
      <c r="X92" s="4"/>
      <c r="Y92" s="4"/>
      <c r="Z92" s="4"/>
    </row>
    <row r="93" spans="2:26">
      <c r="B93" s="4"/>
      <c r="C93" s="4"/>
      <c r="D93" s="4"/>
      <c r="E93" s="4"/>
      <c r="F93" s="4"/>
      <c r="G93" s="4"/>
      <c r="H93" s="4"/>
      <c r="I93" s="4"/>
      <c r="J93" s="4"/>
      <c r="K93" s="4"/>
      <c r="L93" s="4"/>
      <c r="M93" s="4"/>
      <c r="N93" s="4"/>
      <c r="O93" s="4"/>
      <c r="P93" s="4"/>
      <c r="Q93" s="4"/>
      <c r="R93" s="4"/>
      <c r="S93" s="4"/>
      <c r="T93" s="4"/>
      <c r="U93" s="4"/>
      <c r="V93" s="4"/>
      <c r="W93" s="4"/>
      <c r="X93" s="4"/>
      <c r="Y93" s="4"/>
      <c r="Z93" s="4"/>
    </row>
    <row r="94" spans="2:26">
      <c r="B94" s="4"/>
      <c r="C94" s="4"/>
      <c r="D94" s="4"/>
      <c r="E94" s="4"/>
      <c r="F94" s="4"/>
      <c r="G94" s="4"/>
      <c r="H94" s="4"/>
      <c r="I94" s="4"/>
      <c r="J94" s="4"/>
      <c r="K94" s="4"/>
      <c r="L94" s="4"/>
      <c r="M94" s="4"/>
      <c r="N94" s="4"/>
      <c r="O94" s="4"/>
      <c r="P94" s="4"/>
      <c r="Q94" s="4"/>
      <c r="R94" s="4"/>
      <c r="S94" s="4"/>
      <c r="T94" s="4"/>
      <c r="U94" s="4"/>
      <c r="V94" s="4"/>
      <c r="W94" s="4"/>
      <c r="X94" s="4"/>
      <c r="Y94" s="4"/>
      <c r="Z94" s="4"/>
    </row>
    <row r="95" spans="2:26">
      <c r="B95" s="4"/>
      <c r="C95" s="4"/>
      <c r="D95" s="4"/>
      <c r="E95" s="4"/>
      <c r="F95" s="4"/>
      <c r="G95" s="4"/>
      <c r="H95" s="4"/>
      <c r="I95" s="4"/>
      <c r="J95" s="4"/>
      <c r="K95" s="4"/>
      <c r="L95" s="4"/>
      <c r="M95" s="4"/>
      <c r="N95" s="4"/>
      <c r="O95" s="4"/>
      <c r="P95" s="4"/>
      <c r="Q95" s="4"/>
      <c r="R95" s="4"/>
      <c r="S95" s="4"/>
      <c r="T95" s="4"/>
      <c r="U95" s="4"/>
      <c r="V95" s="4"/>
      <c r="W95" s="4"/>
      <c r="X95" s="4"/>
      <c r="Y95" s="4"/>
      <c r="Z95" s="4"/>
    </row>
    <row r="96" spans="2:26">
      <c r="B96" s="4"/>
      <c r="C96" s="4"/>
      <c r="D96" s="4"/>
      <c r="E96" s="4"/>
      <c r="F96" s="4"/>
      <c r="G96" s="4"/>
      <c r="H96" s="4"/>
      <c r="I96" s="4"/>
      <c r="J96" s="4"/>
      <c r="K96" s="4"/>
      <c r="L96" s="4"/>
      <c r="M96" s="4"/>
      <c r="N96" s="4"/>
      <c r="O96" s="4"/>
      <c r="P96" s="4"/>
      <c r="Q96" s="4"/>
      <c r="R96" s="4"/>
      <c r="S96" s="4"/>
      <c r="T96" s="4"/>
      <c r="U96" s="4"/>
      <c r="V96" s="4"/>
      <c r="W96" s="4"/>
      <c r="X96" s="4"/>
      <c r="Y96" s="4"/>
      <c r="Z96" s="4"/>
    </row>
    <row r="97" spans="2:26">
      <c r="B97" s="4"/>
      <c r="C97" s="4"/>
      <c r="D97" s="4"/>
      <c r="E97" s="4"/>
      <c r="F97" s="4"/>
      <c r="G97" s="4"/>
      <c r="H97" s="4"/>
      <c r="I97" s="4"/>
      <c r="J97" s="4"/>
      <c r="K97" s="4"/>
      <c r="L97" s="4"/>
      <c r="M97" s="4"/>
      <c r="N97" s="4"/>
      <c r="O97" s="4"/>
      <c r="P97" s="4"/>
      <c r="Q97" s="4"/>
      <c r="R97" s="4"/>
      <c r="S97" s="4"/>
      <c r="T97" s="4"/>
      <c r="U97" s="4"/>
      <c r="V97" s="4"/>
      <c r="W97" s="4"/>
      <c r="X97" s="4"/>
      <c r="Y97" s="4"/>
      <c r="Z97" s="4"/>
    </row>
    <row r="98" spans="2:26">
      <c r="B98" s="4"/>
      <c r="C98" s="4"/>
      <c r="D98" s="4"/>
      <c r="E98" s="4"/>
      <c r="F98" s="4"/>
      <c r="G98" s="4"/>
      <c r="H98" s="4"/>
      <c r="I98" s="4"/>
      <c r="J98" s="4"/>
      <c r="K98" s="4"/>
      <c r="L98" s="4"/>
      <c r="M98" s="4"/>
      <c r="N98" s="4"/>
      <c r="O98" s="4"/>
      <c r="P98" s="4"/>
      <c r="Q98" s="4"/>
      <c r="R98" s="4"/>
      <c r="S98" s="4"/>
      <c r="T98" s="4"/>
      <c r="U98" s="4"/>
      <c r="V98" s="4"/>
      <c r="W98" s="4"/>
      <c r="X98" s="4"/>
      <c r="Y98" s="4"/>
      <c r="Z98" s="4"/>
    </row>
    <row r="99" spans="2:26">
      <c r="B99" s="4"/>
      <c r="C99" s="4"/>
      <c r="D99" s="4"/>
      <c r="E99" s="4"/>
      <c r="F99" s="4"/>
      <c r="G99" s="4"/>
      <c r="H99" s="4"/>
      <c r="I99" s="4"/>
      <c r="J99" s="4"/>
      <c r="K99" s="4"/>
      <c r="L99" s="4"/>
      <c r="M99" s="4"/>
      <c r="N99" s="4"/>
      <c r="O99" s="4"/>
      <c r="P99" s="4"/>
      <c r="Q99" s="4"/>
      <c r="R99" s="4"/>
      <c r="S99" s="4"/>
      <c r="T99" s="4"/>
      <c r="U99" s="4"/>
      <c r="V99" s="4"/>
      <c r="W99" s="4"/>
      <c r="X99" s="4"/>
      <c r="Y99" s="4"/>
      <c r="Z99" s="4"/>
    </row>
    <row r="100" spans="2:26">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2:26">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2:26">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2:26">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2:26">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2:26">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2:26">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2:26">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2:26">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2:26">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2:26">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2:26">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2:26">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2:26">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2:26">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2:26">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2:26">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2:26">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2:26">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2:26">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2:26">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2:26">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2:26">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2:26">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2:26">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2:26">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2:26">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2:26">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2:26">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2:26">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2:26">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2:26">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2:26">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2:26">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2:26">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2:26">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2:26">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2:26">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2:26">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2:26">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2:26">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2:26">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2:26">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2:26">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2:26">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2:26">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2:26">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2:26">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2:26">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2:26">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2:26">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2:26">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2:26">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2:26">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2:26">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2:26">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2:26">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2:26">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2:26">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2:26">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2:26">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2:26">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2:26">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2:26">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2:26">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2:26">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2:26">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2:26">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2:26">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2:26">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2:26">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2:26">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2:26">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2:26">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2:26">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2:26">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2:26">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2:26">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2:26">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2:26">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2:26">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2:26">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2:26">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2:26">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2:26">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2:26">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2:26">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2:26">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2:26">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2:26">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2:26">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2:26">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2:26">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2:26">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2:26">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2:26">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2:26">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2:26">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2:26">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2:26">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2:26">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2:26">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2:26">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2:26">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2:26">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2:26">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2:26">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2:26">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2:26">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2:26">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2:26">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2:26">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2:26">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2:26">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2:26">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2:26">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2:26">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2:26">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2:26">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2:26">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2:26">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2:26">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2:26">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2:26">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2:26">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2:26">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2:26">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2:26">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2:26">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2:26">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2:26">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2:26">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2:26">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2:26">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2:26">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2:26">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2:26">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2:26">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2:26">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2:26">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2:26">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2:26">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2:26">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2:26">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2:26">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2:26">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2:26">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2:26">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2:26">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2:26">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2:26">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2:26">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2:26">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2:26">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2:26">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2:26">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2:26">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2:26">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2:26">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2:26">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2:26">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2:26">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2:26">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2:26">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2:26">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2:26">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2:26">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2:26">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2:26">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2:26">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2:26">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2:26">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2:26">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2:26">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2:26">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2:26">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2:26">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2:26">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2:26">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2:26">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2:26">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2:26">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2:26">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2:26">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2:26">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2:26">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2:26">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2:26">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2:26">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2:26">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2:26">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2:26">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2:26">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2:26">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2:26">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2:26">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2:26">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2:26">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2:26">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2:26">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2:26">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2:26">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2:26">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2:26">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2:26">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2:26">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2:26">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2:26">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2:26">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2:26">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2:26">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2:26">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2:26">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2:26">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2:26">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2:26">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2:26">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2:26">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2:26">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2:26">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2:26">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2:26">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2:26">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2:26">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2:26">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2:26">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2:26">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2:26">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2:26">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2:26">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2:26">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2:26">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2:26">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2:26">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2:26">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2:26">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2:26">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2:26">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2:26">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2:26">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2:26">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2:26">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2:26">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2:26">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2:26">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2:26">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2:26">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2:26">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2:26">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2:26">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2:26">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2:26">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2:26">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2:26">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2:26">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2:26">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2:26">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2:26">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2:26">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2:26">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2:26">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2:26">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2:26">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2:26">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2:26">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2:26">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2:26">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2:26">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2:26">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2:26">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2:26">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2:26">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2:26">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2:26">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2:26">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2:26">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2:26">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2:26">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2:26">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2:26">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2:26">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2:26">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2:26">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2:26">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2:26">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2:26">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2:26">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2:26">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2:26">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2:26">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2:26">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2:26">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2:26">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2:26">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2:26">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2:26">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2:26">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2:26">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2:26">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2:26">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2:26">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2:26">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2:26">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2:26">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2:26">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2:26">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2:26">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2:26">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2:26">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2:26">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2:26">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2:26">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2:26">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2:26">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2:26">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2:26">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2:26">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2:26">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2:26">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2:26">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2:26">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2:26">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2:26">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2:26">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2:26">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2:26">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2:26">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2:26">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2:26">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2:26">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2:26">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2:26">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2:26">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2:26">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2:26">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2:26">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2:26">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2:26">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2:26">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2:26">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2:26">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2:26">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2:26">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2:26">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2:26">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2:26">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2:26">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2:26">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2:26">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2:26">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2:26">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2:26">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2:26">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2:26">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2:26">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2:26">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2:26">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2:26">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2:26">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2:26">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2:26">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2:26">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2:26">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2:26">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2:26">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2:26">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2:26">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2:26">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2:26">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2:26">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2:26">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2:26">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2:26">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2:26">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2:26">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2:26">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2:26">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2:26">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2:26">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2:26">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2:26">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2:26">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2:26">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2:26">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2:26">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2:26">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2:26">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2:26">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2:26">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2:26">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2:26">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2:26">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2:26">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2:26">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2:26">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2:26">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2:26">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2:26">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2:26">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2:26">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2:26">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2:26">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2:26">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2:26">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2:26">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2:26">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2:26">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2:26">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2:26">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2:26">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2:26">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2:26">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2:26">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2:26">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2:26">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2:26">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2:26">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2:26">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2:26">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2:26">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2:26">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2:26">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2:26">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2:26">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2:26">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2:26">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2:26">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2:26">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2:26">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2:26">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2:26">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2:26">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2:26">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2:26">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2:26">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2:26">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2:26">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2:26">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2:26">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2:26">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2:26">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2:26">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2:26">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2:26">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2:26">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2:26">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2:26">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2:26">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2:26">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2:26">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2:26">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2:26">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2:26">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2:26">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2:26">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2:26">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2:26">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2:26">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2:26">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2:26">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2:26">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2:26">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2:26">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2:26">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2:26">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2:26">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2:26">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2:26">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2:26">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2:26">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2:26">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2:26">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2:26">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2:26">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2:26">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2:26">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2:26">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2:26">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2:26">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2:26">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2:26">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2:26">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2:26">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2:26">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2:26">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2:26">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2:26">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2:26">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2:26">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2:26">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2:26">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2:26">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2:26">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2:26">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2:26">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2:26">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2:26">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2:26">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2:26">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2:26">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2:26">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2:26">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2:26">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2:26">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2:26">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2:26">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2:26">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2:26">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2:26">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2:26">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2:26">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2:26">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2:26">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2:26">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2:26">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2:26">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2:26">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2:26">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2:26">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2:26">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2:26">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2:26">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2:26">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2:26">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2:26">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2:26">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2:26">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2:26">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2:26">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2:26">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2:26">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2:26">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2:26">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2:26">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2:26">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2:26">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2:26">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2:26">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2:26">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2:26">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2:26">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2:26">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2:26">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2:26">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2:26">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2:26">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2:26">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2:26">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2:26">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2:26">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2:26">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2:26">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2:26">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2:26">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2:26">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2:26">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2:26">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2:26">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2:26">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2:26">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2:26">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2:26">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2:26">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2:26">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2:26">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2:26">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2:26">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2:26">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2:26">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2:26">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2:26">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2:26">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2:26">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2:26">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2:26">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2:26">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2:26">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2:26">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2:26">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2:26">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2:26">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2:26">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2:26">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2:26">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2:26">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2:26">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2:26">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2:26">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2:26">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2:26">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2:26">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2:26">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2:26">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2:26">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2:26">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2:26">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2:26">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2:26">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2:26">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2:26">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2:26">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2:26">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2:26">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2:26">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2:26">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2:26">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2:26">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2:26">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2:26">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2:26">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2:26">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2:26">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2:26">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2:26">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2:26">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2:26">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2:26">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2:26">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2:26">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2:26">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2:26">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2:26">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2:26">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2:26">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2:26">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2:26">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2:26">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2:26">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2:26">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2:26">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2:26">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2:26">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2:26">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2:26">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2:26">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2:26">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2:26">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2:26">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2:26">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2:26">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2:26">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2:26">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2:26">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2:26">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2:26">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2:26">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2:26">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2:26">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2:26">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2:26">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2:26">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2:26">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2:26">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2:26">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2:26">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2:26">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2:26">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2:26">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2:26">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2:26">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2:26">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2:26">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2:26">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2:26">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2:26">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2:26">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2:26">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2:26">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2:26">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2:26">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2:26">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2:26">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2:26">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2:26">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2:26">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2:26">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2:26">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2:26">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2:26">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2:26">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2:26">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2:26">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2:26">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2:26">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2:26">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2:26">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2:26">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2:26">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2:26">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2:26">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2:26">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2:26">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2:26">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2:26">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2:26">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2:26">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2:26">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2:26">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2:26">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2:26">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2:26">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2:26">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2:26">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2:26">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2:26">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2:26">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2:26">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2:26">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2:26">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2:26">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2:26">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2:26">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2:26">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2:26">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2:26">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2:26">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2:26">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2:26">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2:26">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2:26">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2:26">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2:26">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2:26">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2:26">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2:26">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2:26">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2:26">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2:26">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2:26">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2:26">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2:26">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2:26">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2:26">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2:26">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2:26">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2:26">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2:26">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2:26">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2:26">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2:26">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2:26">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2:26">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2:26">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2:26">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2:26">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2:26">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2:26">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2:26">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2:26">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2:26">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2:26">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2:26">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2:26">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2:26">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2:26">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2:26">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2:26">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2:26">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2:26">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2:26">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2:26">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2:26">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2:26">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2:26">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2:26">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2:26">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2:26">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2:26">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2:26">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2:26">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2:26">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2:26">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2:26">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2:26">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2:26">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2:26">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2:26">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2:26">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2:26">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2:26">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2:26">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2:26">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2:26">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2:26">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2:26">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2:26">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2:26">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2:26">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2:26">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2:26">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2:26">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2:26">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2:26">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2:26">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2:26">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2:26">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2:26">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2:26">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2:26">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2:26">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2:26">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2:26">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2:26">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2:26">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2:26">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2:26">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2:26">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2:26">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2:26">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2:26">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2:26">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2:26">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2:26">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2:26">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2:26">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2:26">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2:26">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2:26">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2:26">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2:26">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2:26">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2:26">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2:26">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2:26">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2:26">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2:26">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2:26">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2:26">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2:26">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2:26">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2:26">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2:26">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2:26">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2:26">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2:26">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2:26">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2:26">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2:26">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2:26">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2:26">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2:26">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2:26">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2:26">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2:26">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2:26">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2:26">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2:26">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2:26">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2:26">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2:26">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2:26">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2:26">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2:26">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2:26">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2:26">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2:26">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2:26">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2:26">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2:26">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2:26">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2:26">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2:26">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2:26">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2:26">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2:26">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2:26">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2:26">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2:26">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2:26">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2:26">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2:26">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2:26">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2:26">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2:26">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2:26">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2:26">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2:26">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2:26">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2:26">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2:26">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2:26">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2:26">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2:26">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2:26">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2:26">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2:26">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2:26">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2:26">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2:26">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2:26">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2:26">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2:26">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2:26">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2:26">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2:26">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2:26">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2:26">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2:26">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2:26">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2:26">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2:26">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2:26">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7DC7E-A04A-4A4B-BD47-181FF4E44F51}">
  <dimension ref="A1:G25"/>
  <sheetViews>
    <sheetView showGridLines="0" workbookViewId="0">
      <selection activeCell="A19" sqref="A19"/>
    </sheetView>
  </sheetViews>
  <sheetFormatPr defaultRowHeight="14.5"/>
  <cols>
    <col min="1" max="1" width="29.26953125" customWidth="1"/>
    <col min="2" max="2" width="8" bestFit="1" customWidth="1"/>
    <col min="3" max="7" width="8.26953125" bestFit="1" customWidth="1"/>
  </cols>
  <sheetData>
    <row r="1" spans="1:7">
      <c r="A1" s="142" t="s">
        <v>182</v>
      </c>
      <c r="B1" s="143"/>
      <c r="C1" s="143"/>
      <c r="D1" s="143"/>
      <c r="E1" s="143"/>
      <c r="F1" s="144"/>
      <c r="G1" s="144"/>
    </row>
    <row r="2" spans="1:7">
      <c r="A2" s="145" t="s">
        <v>183</v>
      </c>
      <c r="B2" s="143"/>
      <c r="C2" s="143"/>
      <c r="D2" s="143"/>
      <c r="E2" s="143"/>
      <c r="F2" s="144"/>
      <c r="G2" s="144"/>
    </row>
    <row r="3" spans="1:7">
      <c r="A3" s="146"/>
      <c r="B3" s="144"/>
      <c r="C3" s="144"/>
      <c r="D3" s="144"/>
      <c r="E3" s="144"/>
      <c r="F3" s="144"/>
      <c r="G3" s="144"/>
    </row>
    <row r="4" spans="1:7">
      <c r="A4" s="529" t="s">
        <v>4</v>
      </c>
      <c r="B4" s="147">
        <v>2023</v>
      </c>
      <c r="C4" s="147">
        <v>2024</v>
      </c>
      <c r="D4" s="147">
        <v>2025</v>
      </c>
      <c r="E4" s="147">
        <v>2026</v>
      </c>
      <c r="F4" s="147">
        <v>2027</v>
      </c>
      <c r="G4" s="147">
        <v>2028</v>
      </c>
    </row>
    <row r="5" spans="1:7" ht="15" thickBot="1">
      <c r="A5" s="530"/>
      <c r="B5" s="148" t="s">
        <v>3</v>
      </c>
      <c r="C5" s="148" t="s">
        <v>2</v>
      </c>
      <c r="D5" s="148" t="s">
        <v>2</v>
      </c>
      <c r="E5" s="148" t="s">
        <v>2</v>
      </c>
      <c r="F5" s="148" t="s">
        <v>2</v>
      </c>
      <c r="G5" s="148" t="s">
        <v>2</v>
      </c>
    </row>
    <row r="6" spans="1:7" ht="23">
      <c r="A6" s="149" t="s">
        <v>184</v>
      </c>
      <c r="B6" s="150">
        <v>3</v>
      </c>
      <c r="C6" s="151" t="s">
        <v>185</v>
      </c>
      <c r="D6" s="152" t="s">
        <v>186</v>
      </c>
      <c r="E6" s="153">
        <v>3.2</v>
      </c>
      <c r="F6" s="153">
        <v>2.9</v>
      </c>
      <c r="G6" s="153">
        <v>2.7</v>
      </c>
    </row>
    <row r="7" spans="1:7">
      <c r="A7" s="154" t="s">
        <v>187</v>
      </c>
      <c r="B7" s="150">
        <v>3.6</v>
      </c>
      <c r="C7" s="153">
        <v>4.9000000000000004</v>
      </c>
      <c r="D7" s="153">
        <v>5.2</v>
      </c>
      <c r="E7" s="153">
        <v>4.8</v>
      </c>
      <c r="F7" s="153">
        <v>4.5</v>
      </c>
      <c r="G7" s="153">
        <v>4.4000000000000004</v>
      </c>
    </row>
    <row r="8" spans="1:7">
      <c r="A8" s="154" t="s">
        <v>1</v>
      </c>
      <c r="B8" s="150">
        <v>6</v>
      </c>
      <c r="C8" s="153">
        <v>3.4</v>
      </c>
      <c r="D8" s="153">
        <v>2.2000000000000002</v>
      </c>
      <c r="E8" s="153">
        <v>2</v>
      </c>
      <c r="F8" s="153">
        <v>2</v>
      </c>
      <c r="G8" s="153">
        <v>2</v>
      </c>
    </row>
    <row r="9" spans="1:7" ht="15" thickBot="1">
      <c r="A9" s="155" t="s">
        <v>188</v>
      </c>
      <c r="B9" s="156" t="s">
        <v>189</v>
      </c>
      <c r="C9" s="157" t="s">
        <v>190</v>
      </c>
      <c r="D9" s="157" t="s">
        <v>191</v>
      </c>
      <c r="E9" s="157" t="s">
        <v>192</v>
      </c>
      <c r="F9" s="157" t="s">
        <v>193</v>
      </c>
      <c r="G9" s="157" t="s">
        <v>194</v>
      </c>
    </row>
    <row r="10" spans="1:7">
      <c r="A10" s="158" t="s">
        <v>195</v>
      </c>
      <c r="B10" s="159" t="s">
        <v>196</v>
      </c>
      <c r="C10" s="159" t="s">
        <v>197</v>
      </c>
      <c r="D10" s="159" t="s">
        <v>198</v>
      </c>
      <c r="E10" s="159" t="s">
        <v>199</v>
      </c>
      <c r="F10" s="159" t="s">
        <v>200</v>
      </c>
      <c r="G10" s="160">
        <v>1.5</v>
      </c>
    </row>
    <row r="11" spans="1:7">
      <c r="A11" s="154" t="s">
        <v>201</v>
      </c>
      <c r="B11" s="161" t="s">
        <v>202</v>
      </c>
      <c r="C11" s="161" t="s">
        <v>203</v>
      </c>
      <c r="D11" s="161" t="s">
        <v>200</v>
      </c>
      <c r="E11" s="161" t="s">
        <v>204</v>
      </c>
      <c r="F11" s="161" t="s">
        <v>205</v>
      </c>
      <c r="G11" s="161" t="s">
        <v>206</v>
      </c>
    </row>
    <row r="12" spans="1:7">
      <c r="A12" s="154" t="s">
        <v>207</v>
      </c>
      <c r="B12" s="160">
        <v>155.30000000000001</v>
      </c>
      <c r="C12" s="160">
        <v>178.1</v>
      </c>
      <c r="D12" s="160">
        <v>187.3</v>
      </c>
      <c r="E12" s="160">
        <v>195.4</v>
      </c>
      <c r="F12" s="160">
        <v>207.4</v>
      </c>
      <c r="G12" s="160">
        <v>209.9</v>
      </c>
    </row>
    <row r="13" spans="1:7" ht="15" thickBot="1">
      <c r="A13" s="154" t="s">
        <v>201</v>
      </c>
      <c r="B13" s="162">
        <v>39.299999999999997</v>
      </c>
      <c r="C13" s="162">
        <v>43.1</v>
      </c>
      <c r="D13" s="162">
        <v>43.5</v>
      </c>
      <c r="E13" s="162">
        <v>43</v>
      </c>
      <c r="F13" s="162">
        <v>43.3</v>
      </c>
      <c r="G13" s="162">
        <v>41.8</v>
      </c>
    </row>
    <row r="14" spans="1:7">
      <c r="A14" s="531"/>
      <c r="B14" s="531"/>
      <c r="C14" s="531"/>
      <c r="D14" s="531"/>
      <c r="E14" s="531"/>
      <c r="F14" s="531"/>
      <c r="G14" s="531"/>
    </row>
    <row r="15" spans="1:7">
      <c r="A15" s="154" t="s">
        <v>0</v>
      </c>
      <c r="B15" s="163"/>
      <c r="C15" s="163"/>
      <c r="D15" s="163"/>
      <c r="E15" s="163"/>
      <c r="F15" s="163"/>
      <c r="G15" s="163"/>
    </row>
    <row r="16" spans="1:7">
      <c r="A16" s="163"/>
      <c r="B16" s="163"/>
      <c r="C16" s="163"/>
      <c r="D16" s="163"/>
      <c r="E16" s="163"/>
      <c r="F16" s="163"/>
      <c r="G16" s="163"/>
    </row>
    <row r="17" spans="1:7">
      <c r="A17" s="164"/>
      <c r="B17" s="164"/>
      <c r="C17" s="164"/>
    </row>
    <row r="18" spans="1:7" s="104" customFormat="1">
      <c r="B18" s="165"/>
      <c r="C18" s="165"/>
    </row>
    <row r="22" spans="1:7">
      <c r="B22" s="166"/>
      <c r="C22" s="166"/>
      <c r="D22" s="166"/>
      <c r="E22" s="166"/>
      <c r="F22" s="166"/>
      <c r="G22" s="166"/>
    </row>
    <row r="23" spans="1:7">
      <c r="B23" s="167"/>
      <c r="C23" s="167"/>
      <c r="D23" s="167"/>
      <c r="E23" s="167"/>
      <c r="F23" s="167"/>
      <c r="G23" s="167"/>
    </row>
    <row r="24" spans="1:7">
      <c r="B24" s="167"/>
      <c r="C24" s="167"/>
      <c r="D24" s="167"/>
      <c r="E24" s="167"/>
      <c r="F24" s="167"/>
      <c r="G24" s="167"/>
    </row>
    <row r="25" spans="1:7">
      <c r="B25" s="167"/>
      <c r="C25" s="167"/>
      <c r="D25" s="167"/>
      <c r="E25" s="167"/>
      <c r="F25" s="167"/>
      <c r="G25" s="167"/>
    </row>
  </sheetData>
  <mergeCells count="2">
    <mergeCell ref="A4:A5"/>
    <mergeCell ref="A14:G14"/>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C0884-C1C3-4B20-9032-2F1B26DFA60E}">
  <dimension ref="B1:V37"/>
  <sheetViews>
    <sheetView showGridLines="0" workbookViewId="0">
      <selection activeCell="L15" sqref="L15"/>
    </sheetView>
  </sheetViews>
  <sheetFormatPr defaultColWidth="9.1796875" defaultRowHeight="15.5"/>
  <cols>
    <col min="1" max="1" width="9.1796875" style="67"/>
    <col min="2" max="2" width="40.1796875" style="67" customWidth="1"/>
    <col min="3" max="16384" width="9.1796875" style="67"/>
  </cols>
  <sheetData>
    <row r="1" spans="2:11" s="63" customFormat="1" ht="14">
      <c r="B1" s="61" t="s">
        <v>126</v>
      </c>
      <c r="C1" s="61"/>
      <c r="D1" s="62"/>
      <c r="E1" s="62"/>
    </row>
    <row r="2" spans="2:11" s="63" customFormat="1" ht="14">
      <c r="B2" s="64" t="s">
        <v>165</v>
      </c>
      <c r="C2" s="64"/>
      <c r="D2" s="62"/>
      <c r="E2" s="62"/>
    </row>
    <row r="5" spans="2:11">
      <c r="B5" s="533" t="s">
        <v>4</v>
      </c>
      <c r="C5" s="65">
        <v>2023</v>
      </c>
      <c r="D5" s="65">
        <v>2024</v>
      </c>
      <c r="E5" s="65">
        <v>2025</v>
      </c>
      <c r="F5" s="65">
        <v>2026</v>
      </c>
      <c r="G5" s="65">
        <v>2027</v>
      </c>
      <c r="H5" s="65">
        <v>2028</v>
      </c>
      <c r="I5" s="17"/>
      <c r="J5" s="66"/>
    </row>
    <row r="6" spans="2:11" ht="16" thickBot="1">
      <c r="B6" s="534"/>
      <c r="C6" s="68" t="s">
        <v>3</v>
      </c>
      <c r="D6" s="68" t="s">
        <v>2</v>
      </c>
      <c r="E6" s="68" t="s">
        <v>2</v>
      </c>
      <c r="F6" s="68" t="s">
        <v>2</v>
      </c>
      <c r="G6" s="68" t="s">
        <v>2</v>
      </c>
      <c r="H6" s="68" t="s">
        <v>2</v>
      </c>
      <c r="I6" s="20"/>
      <c r="J6" s="69"/>
      <c r="K6" s="70"/>
    </row>
    <row r="7" spans="2:11">
      <c r="B7" s="71" t="s">
        <v>78</v>
      </c>
      <c r="C7" s="71"/>
      <c r="D7" s="535"/>
      <c r="E7" s="535"/>
      <c r="F7" s="535"/>
      <c r="G7" s="535"/>
      <c r="H7" s="535"/>
      <c r="I7" s="24"/>
      <c r="J7" s="72"/>
    </row>
    <row r="8" spans="2:11">
      <c r="B8" s="73" t="s">
        <v>79</v>
      </c>
      <c r="C8" s="74">
        <v>3</v>
      </c>
      <c r="D8" s="75">
        <v>-0.2</v>
      </c>
      <c r="E8" s="75">
        <v>1.7</v>
      </c>
      <c r="F8" s="75">
        <v>3.2</v>
      </c>
      <c r="G8" s="75">
        <v>2.9</v>
      </c>
      <c r="H8" s="75">
        <v>2.7</v>
      </c>
      <c r="I8" s="12"/>
      <c r="J8" s="63"/>
    </row>
    <row r="9" spans="2:11">
      <c r="B9" s="76" t="s">
        <v>80</v>
      </c>
      <c r="C9" s="77">
        <v>3</v>
      </c>
      <c r="D9" s="78">
        <v>-0.2</v>
      </c>
      <c r="E9" s="78">
        <v>2.1</v>
      </c>
      <c r="F9" s="78">
        <v>3.4</v>
      </c>
      <c r="G9" s="78">
        <v>2.9</v>
      </c>
      <c r="H9" s="78">
        <v>2.4</v>
      </c>
      <c r="I9" s="26"/>
      <c r="J9" s="79"/>
    </row>
    <row r="10" spans="2:11">
      <c r="B10" s="80" t="s">
        <v>81</v>
      </c>
      <c r="C10" s="81">
        <v>3</v>
      </c>
      <c r="D10" s="82">
        <v>-0.3</v>
      </c>
      <c r="E10" s="82">
        <v>0.6</v>
      </c>
      <c r="F10" s="82">
        <v>3</v>
      </c>
      <c r="G10" s="82">
        <v>3.8</v>
      </c>
      <c r="H10" s="82">
        <v>3.2</v>
      </c>
      <c r="I10" s="28"/>
      <c r="J10" s="83"/>
    </row>
    <row r="11" spans="2:11">
      <c r="B11" s="71" t="s">
        <v>82</v>
      </c>
      <c r="C11" s="84"/>
      <c r="D11" s="84"/>
      <c r="E11" s="84"/>
      <c r="F11" s="84"/>
      <c r="G11" s="84"/>
      <c r="H11" s="84"/>
      <c r="I11" s="28"/>
      <c r="J11" s="83"/>
    </row>
    <row r="12" spans="2:11">
      <c r="B12" s="73" t="s">
        <v>83</v>
      </c>
      <c r="C12" s="74">
        <v>6</v>
      </c>
      <c r="D12" s="75">
        <v>3.4</v>
      </c>
      <c r="E12" s="75">
        <v>2.2000000000000002</v>
      </c>
      <c r="F12" s="75">
        <v>2</v>
      </c>
      <c r="G12" s="75">
        <v>2</v>
      </c>
      <c r="H12" s="75">
        <v>2</v>
      </c>
      <c r="I12" s="28"/>
      <c r="J12" s="83"/>
    </row>
    <row r="13" spans="2:11">
      <c r="B13" s="76" t="s">
        <v>80</v>
      </c>
      <c r="C13" s="77">
        <v>6</v>
      </c>
      <c r="D13" s="78">
        <v>3.4</v>
      </c>
      <c r="E13" s="78">
        <v>2.2999999999999998</v>
      </c>
      <c r="F13" s="78">
        <v>2.1</v>
      </c>
      <c r="G13" s="78">
        <v>2</v>
      </c>
      <c r="H13" s="78">
        <v>2</v>
      </c>
      <c r="I13" s="28"/>
      <c r="J13" s="83"/>
    </row>
    <row r="14" spans="2:11">
      <c r="B14" s="80" t="s">
        <v>81</v>
      </c>
      <c r="C14" s="81">
        <v>6</v>
      </c>
      <c r="D14" s="82">
        <v>3.4</v>
      </c>
      <c r="E14" s="82">
        <v>2</v>
      </c>
      <c r="F14" s="82">
        <v>1.8</v>
      </c>
      <c r="G14" s="82">
        <v>1.9</v>
      </c>
      <c r="H14" s="82">
        <v>2</v>
      </c>
      <c r="I14" s="28"/>
      <c r="J14" s="83"/>
    </row>
    <row r="15" spans="2:11">
      <c r="B15" s="71" t="s">
        <v>180</v>
      </c>
      <c r="C15" s="84"/>
      <c r="D15" s="84"/>
      <c r="E15" s="84"/>
      <c r="F15" s="84"/>
      <c r="G15" s="84"/>
      <c r="H15" s="84"/>
      <c r="I15" s="28"/>
      <c r="J15" s="83"/>
    </row>
    <row r="16" spans="2:11">
      <c r="B16" s="73" t="s">
        <v>83</v>
      </c>
      <c r="C16" s="74">
        <v>3.6</v>
      </c>
      <c r="D16" s="75">
        <v>4.9000000000000004</v>
      </c>
      <c r="E16" s="75">
        <v>5.2</v>
      </c>
      <c r="F16" s="75">
        <v>4.8</v>
      </c>
      <c r="G16" s="75">
        <v>4.5</v>
      </c>
      <c r="H16" s="75">
        <v>4.4000000000000004</v>
      </c>
      <c r="I16" s="28"/>
      <c r="J16" s="83"/>
    </row>
    <row r="17" spans="2:22">
      <c r="B17" s="76" t="s">
        <v>80</v>
      </c>
      <c r="C17" s="77">
        <v>3.6</v>
      </c>
      <c r="D17" s="78">
        <v>4.5999999999999996</v>
      </c>
      <c r="E17" s="78">
        <v>4.8</v>
      </c>
      <c r="F17" s="78">
        <v>4.3</v>
      </c>
      <c r="G17" s="78">
        <v>4.2</v>
      </c>
      <c r="H17" s="78">
        <v>4.2</v>
      </c>
      <c r="I17" s="28"/>
      <c r="J17" s="83"/>
    </row>
    <row r="18" spans="2:22">
      <c r="B18" s="80" t="s">
        <v>81</v>
      </c>
      <c r="C18" s="81">
        <v>3.6</v>
      </c>
      <c r="D18" s="82">
        <v>5</v>
      </c>
      <c r="E18" s="82">
        <v>6.1</v>
      </c>
      <c r="F18" s="82">
        <v>5.6</v>
      </c>
      <c r="G18" s="82">
        <v>4.8</v>
      </c>
      <c r="H18" s="82">
        <v>4.4000000000000004</v>
      </c>
      <c r="I18" s="28"/>
      <c r="J18" s="83"/>
    </row>
    <row r="19" spans="2:22">
      <c r="B19" s="71" t="s">
        <v>148</v>
      </c>
      <c r="C19" s="84"/>
      <c r="D19" s="84"/>
      <c r="E19" s="84"/>
      <c r="F19" s="84"/>
      <c r="G19" s="84"/>
      <c r="H19" s="84"/>
      <c r="I19" s="28"/>
      <c r="J19" s="83"/>
    </row>
    <row r="20" spans="2:22">
      <c r="B20" s="73" t="s">
        <v>83</v>
      </c>
      <c r="C20" s="74">
        <v>123.4</v>
      </c>
      <c r="D20" s="75">
        <v>132.4</v>
      </c>
      <c r="E20" s="75">
        <v>136</v>
      </c>
      <c r="F20" s="75">
        <v>144.19999999999999</v>
      </c>
      <c r="G20" s="75">
        <v>153.1</v>
      </c>
      <c r="H20" s="75">
        <v>161.69999999999999</v>
      </c>
      <c r="I20" s="28"/>
      <c r="J20" s="83"/>
    </row>
    <row r="21" spans="2:22">
      <c r="B21" s="76" t="s">
        <v>80</v>
      </c>
      <c r="C21" s="77">
        <v>123.4</v>
      </c>
      <c r="D21" s="78">
        <v>132.5</v>
      </c>
      <c r="E21" s="78">
        <v>137.5</v>
      </c>
      <c r="F21" s="78">
        <v>146.6</v>
      </c>
      <c r="G21" s="78">
        <v>156.19999999999999</v>
      </c>
      <c r="H21" s="78">
        <v>164.1</v>
      </c>
      <c r="I21" s="28"/>
      <c r="J21" s="83"/>
    </row>
    <row r="22" spans="2:22">
      <c r="B22" s="80" t="s">
        <v>81</v>
      </c>
      <c r="C22" s="81">
        <v>123.4</v>
      </c>
      <c r="D22" s="82">
        <v>132.19999999999999</v>
      </c>
      <c r="E22" s="82">
        <v>133.69999999999999</v>
      </c>
      <c r="F22" s="82">
        <v>140.69999999999999</v>
      </c>
      <c r="G22" s="82">
        <v>150.1</v>
      </c>
      <c r="H22" s="82">
        <v>159.9</v>
      </c>
      <c r="I22" s="28"/>
      <c r="J22" s="83"/>
    </row>
    <row r="23" spans="2:22">
      <c r="B23" s="85" t="s">
        <v>149</v>
      </c>
      <c r="C23" s="86"/>
      <c r="D23" s="536"/>
      <c r="E23" s="536"/>
      <c r="F23" s="536"/>
      <c r="G23" s="536"/>
      <c r="H23" s="536"/>
      <c r="I23" s="28"/>
      <c r="J23" s="83"/>
    </row>
    <row r="24" spans="2:22">
      <c r="B24" s="73" t="s">
        <v>83</v>
      </c>
      <c r="C24" s="92">
        <v>39.299999999999997</v>
      </c>
      <c r="D24" s="75">
        <v>43.1</v>
      </c>
      <c r="E24" s="75">
        <v>43.5</v>
      </c>
      <c r="F24" s="75">
        <v>43</v>
      </c>
      <c r="G24" s="75">
        <v>43.3</v>
      </c>
      <c r="H24" s="75">
        <v>41.8</v>
      </c>
      <c r="I24" s="28"/>
      <c r="J24" s="83"/>
      <c r="Q24" s="87"/>
      <c r="R24" s="87"/>
      <c r="S24" s="87"/>
      <c r="T24" s="87"/>
      <c r="U24" s="87"/>
      <c r="V24" s="87"/>
    </row>
    <row r="25" spans="2:22">
      <c r="B25" s="76" t="s">
        <v>80</v>
      </c>
      <c r="C25" s="93">
        <v>39.299999999999997</v>
      </c>
      <c r="D25" s="78">
        <v>43.1</v>
      </c>
      <c r="E25" s="78">
        <v>42.7</v>
      </c>
      <c r="F25" s="78">
        <v>41.4</v>
      </c>
      <c r="G25" s="78">
        <v>41.1</v>
      </c>
      <c r="H25" s="78">
        <v>39.200000000000003</v>
      </c>
      <c r="I25" s="28"/>
      <c r="J25" s="83"/>
      <c r="Q25" s="87"/>
      <c r="R25" s="87"/>
      <c r="S25" s="87"/>
      <c r="T25" s="87"/>
      <c r="U25" s="87"/>
      <c r="V25" s="87"/>
    </row>
    <row r="26" spans="2:22">
      <c r="B26" s="80" t="s">
        <v>81</v>
      </c>
      <c r="C26" s="94">
        <v>39.299999999999997</v>
      </c>
      <c r="D26" s="82">
        <v>43.2</v>
      </c>
      <c r="E26" s="82">
        <v>44.7</v>
      </c>
      <c r="F26" s="82">
        <v>45.3</v>
      </c>
      <c r="G26" s="82">
        <v>46</v>
      </c>
      <c r="H26" s="82">
        <v>44.6</v>
      </c>
      <c r="I26" s="28"/>
      <c r="J26" s="83"/>
      <c r="Q26" s="87"/>
      <c r="R26" s="87"/>
      <c r="S26" s="87"/>
      <c r="T26" s="87"/>
      <c r="U26" s="87"/>
      <c r="V26" s="87"/>
    </row>
    <row r="27" spans="2:22">
      <c r="B27" s="85" t="s">
        <v>84</v>
      </c>
      <c r="C27" s="86"/>
      <c r="D27" s="536"/>
      <c r="E27" s="536"/>
      <c r="F27" s="536"/>
      <c r="G27" s="536"/>
      <c r="H27" s="536"/>
      <c r="I27" s="28"/>
      <c r="J27" s="83"/>
      <c r="Q27" s="87"/>
      <c r="R27" s="87"/>
      <c r="S27" s="87"/>
      <c r="T27" s="87"/>
      <c r="U27" s="87"/>
      <c r="V27" s="87"/>
    </row>
    <row r="28" spans="2:22">
      <c r="B28" s="73" t="s">
        <v>79</v>
      </c>
      <c r="C28" s="92">
        <v>-2.4</v>
      </c>
      <c r="D28" s="75">
        <v>-2.7</v>
      </c>
      <c r="E28" s="75">
        <v>-3.1</v>
      </c>
      <c r="F28" s="75">
        <v>-1.9</v>
      </c>
      <c r="G28" s="75">
        <v>-0.6</v>
      </c>
      <c r="H28" s="75">
        <v>0.3</v>
      </c>
      <c r="I28" s="28"/>
      <c r="J28" s="83"/>
      <c r="Q28" s="87"/>
      <c r="R28" s="87"/>
      <c r="S28" s="87"/>
      <c r="T28" s="87"/>
      <c r="U28" s="87"/>
      <c r="V28" s="87"/>
    </row>
    <row r="29" spans="2:22">
      <c r="B29" s="76" t="s">
        <v>80</v>
      </c>
      <c r="C29" s="93">
        <v>-2.4</v>
      </c>
      <c r="D29" s="78">
        <v>-2.7</v>
      </c>
      <c r="E29" s="78">
        <v>-2.7</v>
      </c>
      <c r="F29" s="78">
        <v>-1.3</v>
      </c>
      <c r="G29" s="78">
        <v>0.1</v>
      </c>
      <c r="H29" s="78">
        <v>0.9</v>
      </c>
      <c r="I29" s="28"/>
      <c r="J29" s="83"/>
      <c r="Q29" s="87"/>
      <c r="R29" s="87"/>
      <c r="S29" s="87"/>
      <c r="T29" s="87"/>
      <c r="U29" s="87"/>
      <c r="V29" s="87"/>
    </row>
    <row r="30" spans="2:22" ht="16" thickBot="1">
      <c r="B30" s="80" t="s">
        <v>81</v>
      </c>
      <c r="C30" s="82">
        <v>-2.4</v>
      </c>
      <c r="D30" s="82">
        <v>-2.7</v>
      </c>
      <c r="E30" s="82">
        <v>-3.7</v>
      </c>
      <c r="F30" s="82">
        <v>-2.8</v>
      </c>
      <c r="G30" s="82">
        <v>-1.4</v>
      </c>
      <c r="H30" s="82">
        <v>-0.2</v>
      </c>
      <c r="I30" s="28"/>
      <c r="J30" s="83"/>
      <c r="Q30" s="87"/>
      <c r="R30" s="87"/>
      <c r="S30" s="87"/>
      <c r="T30" s="87"/>
      <c r="U30" s="87"/>
      <c r="V30" s="87"/>
    </row>
    <row r="31" spans="2:22">
      <c r="B31" s="129" t="s">
        <v>179</v>
      </c>
      <c r="C31" s="88"/>
      <c r="D31" s="88"/>
      <c r="E31" s="88"/>
      <c r="F31" s="88"/>
      <c r="G31" s="88"/>
      <c r="H31" s="88"/>
      <c r="I31" s="83"/>
      <c r="J31" s="83"/>
    </row>
    <row r="32" spans="2:22">
      <c r="B32" s="63"/>
      <c r="C32" s="63"/>
      <c r="D32" s="83"/>
      <c r="E32" s="83"/>
      <c r="F32" s="83"/>
      <c r="G32" s="87"/>
      <c r="H32" s="89"/>
      <c r="I32" s="83"/>
      <c r="J32" s="83"/>
    </row>
    <row r="33" spans="2:10">
      <c r="B33" s="90"/>
      <c r="C33" s="90"/>
      <c r="D33" s="90"/>
      <c r="E33" s="83"/>
      <c r="F33" s="83"/>
      <c r="G33" s="87"/>
      <c r="H33" s="89"/>
      <c r="I33" s="83"/>
      <c r="J33" s="83"/>
    </row>
    <row r="34" spans="2:10">
      <c r="B34" s="91"/>
      <c r="C34" s="91"/>
      <c r="D34" s="91"/>
      <c r="E34" s="83"/>
      <c r="F34" s="83"/>
      <c r="G34" s="87"/>
      <c r="H34" s="89"/>
      <c r="I34" s="83"/>
      <c r="J34" s="83"/>
    </row>
    <row r="35" spans="2:10">
      <c r="B35" s="63"/>
      <c r="C35" s="63"/>
      <c r="D35" s="83"/>
      <c r="E35" s="83"/>
      <c r="F35" s="83"/>
      <c r="G35" s="87"/>
      <c r="H35" s="89"/>
      <c r="I35" s="83"/>
      <c r="J35" s="83"/>
    </row>
    <row r="36" spans="2:10">
      <c r="B36" s="63"/>
      <c r="C36" s="63"/>
      <c r="D36" s="83"/>
      <c r="E36" s="83"/>
      <c r="F36" s="83"/>
      <c r="H36" s="89"/>
      <c r="I36" s="83"/>
      <c r="J36" s="83"/>
    </row>
    <row r="37" spans="2:10">
      <c r="B37" s="63"/>
      <c r="C37" s="63"/>
      <c r="D37" s="83"/>
      <c r="E37" s="83"/>
      <c r="F37" s="83"/>
      <c r="H37" s="89"/>
      <c r="I37" s="83"/>
      <c r="J37" s="83"/>
    </row>
  </sheetData>
  <mergeCells count="4">
    <mergeCell ref="B5:B6"/>
    <mergeCell ref="D7:H7"/>
    <mergeCell ref="D23:H23"/>
    <mergeCell ref="D27:H27"/>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79386-EE90-4BAD-AF2A-92A11A2597E0}">
  <dimension ref="A1:U965"/>
  <sheetViews>
    <sheetView showGridLines="0" topLeftCell="B1" workbookViewId="0">
      <selection activeCell="F6" sqref="F6"/>
    </sheetView>
  </sheetViews>
  <sheetFormatPr defaultColWidth="10.453125" defaultRowHeight="14"/>
  <cols>
    <col min="1" max="1" width="8.81640625" style="8" hidden="1" customWidth="1"/>
    <col min="2" max="2" width="8.81640625" style="8" customWidth="1"/>
    <col min="3" max="3" width="10.453125" style="8"/>
    <col min="4" max="6" width="18.81640625" style="8" customWidth="1"/>
    <col min="7" max="16384" width="10.453125" style="8"/>
  </cols>
  <sheetData>
    <row r="1" spans="3:21" ht="15.65" customHeight="1">
      <c r="C1" s="1" t="s">
        <v>169</v>
      </c>
      <c r="D1" s="2"/>
      <c r="E1" s="2"/>
      <c r="F1" s="2"/>
      <c r="G1" s="2"/>
    </row>
    <row r="2" spans="3:21" ht="15.65" customHeight="1">
      <c r="C2" s="2" t="s">
        <v>161</v>
      </c>
      <c r="D2" s="2"/>
      <c r="E2" s="2"/>
      <c r="F2" s="2"/>
      <c r="G2" s="2"/>
    </row>
    <row r="4" spans="3:21">
      <c r="C4" s="9"/>
      <c r="D4" s="4" t="s">
        <v>86</v>
      </c>
      <c r="E4" s="4" t="s">
        <v>80</v>
      </c>
      <c r="F4" s="4" t="s">
        <v>81</v>
      </c>
      <c r="G4" s="9"/>
      <c r="H4" s="9"/>
      <c r="I4" s="9"/>
      <c r="J4" s="9"/>
      <c r="K4" s="9"/>
      <c r="L4" s="9"/>
      <c r="M4" s="9"/>
      <c r="N4" s="9"/>
      <c r="O4" s="9"/>
      <c r="P4" s="9"/>
      <c r="Q4" s="9"/>
      <c r="R4" s="9"/>
      <c r="S4" s="9"/>
      <c r="T4" s="9"/>
      <c r="U4" s="9"/>
    </row>
    <row r="5" spans="3:21">
      <c r="C5" s="9"/>
      <c r="D5" s="4" t="s">
        <v>120</v>
      </c>
      <c r="E5" s="4" t="s">
        <v>120</v>
      </c>
      <c r="F5" s="4" t="s">
        <v>120</v>
      </c>
      <c r="G5" s="9"/>
      <c r="H5" s="9"/>
      <c r="I5" s="9"/>
      <c r="J5" s="9"/>
      <c r="K5" s="9"/>
      <c r="L5" s="9"/>
      <c r="M5" s="9"/>
      <c r="N5" s="9"/>
      <c r="O5" s="9"/>
      <c r="P5" s="9"/>
      <c r="Q5" s="9"/>
      <c r="R5" s="9"/>
      <c r="S5" s="9"/>
      <c r="T5" s="9"/>
      <c r="U5" s="9"/>
    </row>
    <row r="6" spans="3:21">
      <c r="C6" s="10">
        <v>43252</v>
      </c>
      <c r="D6" s="95">
        <v>75.334999999999994</v>
      </c>
      <c r="E6" s="95">
        <v>75.334999999999994</v>
      </c>
      <c r="F6" s="95">
        <v>75.334999999999994</v>
      </c>
      <c r="G6" s="11"/>
      <c r="H6" s="11"/>
      <c r="I6" s="119"/>
      <c r="J6" s="119"/>
      <c r="K6" s="119"/>
      <c r="L6" s="4"/>
      <c r="M6" s="4"/>
      <c r="N6" s="4"/>
      <c r="O6" s="4"/>
      <c r="P6" s="4"/>
      <c r="Q6" s="4"/>
      <c r="R6" s="4"/>
      <c r="S6" s="4"/>
      <c r="T6" s="4"/>
      <c r="U6" s="4"/>
    </row>
    <row r="7" spans="3:21">
      <c r="C7" s="10">
        <v>43344</v>
      </c>
      <c r="D7" s="95">
        <v>75.899000000000001</v>
      </c>
      <c r="E7" s="95">
        <v>75.899000000000001</v>
      </c>
      <c r="F7" s="95">
        <v>75.899000000000001</v>
      </c>
      <c r="G7" s="11"/>
      <c r="H7" s="11"/>
      <c r="I7" s="119"/>
      <c r="J7" s="119"/>
      <c r="K7" s="119"/>
      <c r="L7" s="4"/>
      <c r="M7" s="4"/>
      <c r="N7" s="4"/>
      <c r="O7" s="4"/>
      <c r="P7" s="4"/>
      <c r="Q7" s="4"/>
      <c r="R7" s="4"/>
      <c r="S7" s="4"/>
      <c r="T7" s="4"/>
      <c r="U7" s="4"/>
    </row>
    <row r="8" spans="3:21">
      <c r="C8" s="10">
        <v>43435</v>
      </c>
      <c r="D8" s="95">
        <v>76.918999999999997</v>
      </c>
      <c r="E8" s="95">
        <v>76.918999999999997</v>
      </c>
      <c r="F8" s="95">
        <v>76.918999999999997</v>
      </c>
      <c r="G8" s="11"/>
      <c r="H8" s="11"/>
      <c r="I8" s="119"/>
      <c r="J8" s="119"/>
      <c r="K8" s="119"/>
      <c r="L8" s="4"/>
      <c r="M8" s="4"/>
      <c r="N8" s="4"/>
      <c r="O8" s="4"/>
      <c r="P8" s="4"/>
      <c r="Q8" s="4"/>
      <c r="R8" s="4"/>
      <c r="S8" s="4"/>
      <c r="T8" s="4"/>
      <c r="U8" s="4"/>
    </row>
    <row r="9" spans="3:21">
      <c r="C9" s="10">
        <v>43525</v>
      </c>
      <c r="D9" s="95">
        <v>78.043999999999997</v>
      </c>
      <c r="E9" s="95">
        <v>78.043999999999997</v>
      </c>
      <c r="F9" s="95">
        <v>78.043999999999997</v>
      </c>
      <c r="G9" s="11"/>
      <c r="H9" s="11"/>
      <c r="I9" s="119"/>
      <c r="J9" s="119"/>
      <c r="K9" s="119"/>
      <c r="L9" s="4"/>
      <c r="M9" s="4"/>
      <c r="N9" s="4"/>
      <c r="O9" s="4"/>
      <c r="P9" s="4"/>
      <c r="Q9" s="4"/>
      <c r="R9" s="4"/>
      <c r="S9" s="4"/>
      <c r="T9" s="4"/>
      <c r="U9" s="4"/>
    </row>
    <row r="10" spans="3:21">
      <c r="C10" s="10">
        <v>43617</v>
      </c>
      <c r="D10" s="95">
        <v>79.287000000000006</v>
      </c>
      <c r="E10" s="95">
        <v>79.287000000000006</v>
      </c>
      <c r="F10" s="95">
        <v>79.287000000000006</v>
      </c>
      <c r="G10" s="11"/>
      <c r="H10" s="11"/>
      <c r="I10" s="119"/>
      <c r="J10" s="119"/>
      <c r="K10" s="119"/>
      <c r="L10" s="4"/>
      <c r="M10" s="4"/>
      <c r="N10" s="4"/>
      <c r="O10" s="4"/>
      <c r="P10" s="4"/>
      <c r="Q10" s="4"/>
      <c r="R10" s="4"/>
      <c r="S10" s="4"/>
      <c r="T10" s="4"/>
      <c r="U10" s="4"/>
    </row>
    <row r="11" spans="3:21">
      <c r="C11" s="10">
        <v>43709</v>
      </c>
      <c r="D11" s="95">
        <v>80.462999999999994</v>
      </c>
      <c r="E11" s="95">
        <v>80.462999999999994</v>
      </c>
      <c r="F11" s="95">
        <v>80.462999999999994</v>
      </c>
      <c r="G11" s="11"/>
      <c r="H11" s="11"/>
      <c r="I11" s="119"/>
      <c r="J11" s="119"/>
      <c r="K11" s="119"/>
      <c r="L11" s="4"/>
      <c r="M11" s="4"/>
      <c r="N11" s="4"/>
      <c r="O11" s="4"/>
      <c r="P11" s="4"/>
      <c r="Q11" s="4"/>
      <c r="R11" s="4"/>
      <c r="S11" s="4"/>
      <c r="T11" s="4"/>
      <c r="U11" s="4"/>
    </row>
    <row r="12" spans="3:21">
      <c r="C12" s="10">
        <v>43800</v>
      </c>
      <c r="D12" s="95">
        <v>81.793999999999997</v>
      </c>
      <c r="E12" s="95">
        <v>81.793999999999997</v>
      </c>
      <c r="F12" s="95">
        <v>81.793999999999997</v>
      </c>
      <c r="G12" s="11"/>
      <c r="H12" s="11"/>
      <c r="I12" s="119"/>
      <c r="J12" s="119"/>
      <c r="K12" s="119"/>
      <c r="L12" s="4"/>
      <c r="M12" s="4"/>
      <c r="N12" s="4"/>
      <c r="O12" s="4"/>
      <c r="P12" s="4"/>
      <c r="Q12" s="4"/>
      <c r="R12" s="4"/>
      <c r="S12" s="4"/>
      <c r="T12" s="4"/>
      <c r="U12" s="4"/>
    </row>
    <row r="13" spans="3:21">
      <c r="C13" s="10">
        <v>43891</v>
      </c>
      <c r="D13" s="95">
        <v>81.558999999999997</v>
      </c>
      <c r="E13" s="95">
        <v>81.558999999999997</v>
      </c>
      <c r="F13" s="95">
        <v>81.558999999999997</v>
      </c>
      <c r="G13" s="11"/>
      <c r="H13" s="11"/>
      <c r="I13" s="119"/>
      <c r="J13" s="119"/>
      <c r="K13" s="119"/>
      <c r="L13" s="4"/>
      <c r="M13" s="4"/>
      <c r="N13" s="4"/>
      <c r="O13" s="4"/>
      <c r="P13" s="4"/>
      <c r="Q13" s="4"/>
      <c r="R13" s="4"/>
      <c r="S13" s="4"/>
      <c r="T13" s="4"/>
      <c r="U13" s="4"/>
    </row>
    <row r="14" spans="3:21">
      <c r="C14" s="10">
        <v>43983</v>
      </c>
      <c r="D14" s="95">
        <v>73.566000000000003</v>
      </c>
      <c r="E14" s="95">
        <v>73.566000000000003</v>
      </c>
      <c r="F14" s="95">
        <v>73.566000000000003</v>
      </c>
      <c r="G14" s="11"/>
      <c r="H14" s="11"/>
      <c r="I14" s="119"/>
      <c r="J14" s="119"/>
      <c r="K14" s="119"/>
      <c r="L14" s="4"/>
      <c r="M14" s="4"/>
      <c r="N14" s="4"/>
      <c r="O14" s="4"/>
      <c r="P14" s="4"/>
      <c r="Q14" s="4"/>
      <c r="R14" s="4"/>
      <c r="S14" s="4"/>
      <c r="T14" s="4"/>
      <c r="U14" s="4"/>
    </row>
    <row r="15" spans="3:21">
      <c r="C15" s="10">
        <v>44075</v>
      </c>
      <c r="D15" s="95">
        <v>83.855999999999995</v>
      </c>
      <c r="E15" s="95">
        <v>83.855999999999995</v>
      </c>
      <c r="F15" s="95">
        <v>83.855999999999995</v>
      </c>
      <c r="G15" s="11"/>
      <c r="H15" s="11"/>
      <c r="I15" s="119"/>
      <c r="J15" s="119"/>
      <c r="K15" s="119"/>
      <c r="L15" s="4"/>
      <c r="M15" s="4"/>
      <c r="N15" s="4"/>
      <c r="O15" s="4"/>
      <c r="P15" s="4"/>
      <c r="Q15" s="4"/>
      <c r="R15" s="4"/>
      <c r="S15" s="4"/>
      <c r="T15" s="4"/>
      <c r="U15" s="4"/>
    </row>
    <row r="16" spans="3:21">
      <c r="C16" s="10">
        <v>44166</v>
      </c>
      <c r="D16" s="95">
        <v>84.358000000000004</v>
      </c>
      <c r="E16" s="95">
        <v>84.358000000000004</v>
      </c>
      <c r="F16" s="95">
        <v>84.358000000000004</v>
      </c>
      <c r="G16" s="11"/>
      <c r="H16" s="11"/>
      <c r="I16" s="119"/>
      <c r="J16" s="119"/>
      <c r="K16" s="119"/>
      <c r="L16" s="4"/>
      <c r="M16" s="4"/>
      <c r="N16" s="4"/>
      <c r="O16" s="4"/>
      <c r="P16" s="4"/>
      <c r="Q16" s="4"/>
      <c r="R16" s="4"/>
      <c r="S16" s="4"/>
      <c r="T16" s="4"/>
      <c r="U16" s="4"/>
    </row>
    <row r="17" spans="1:21">
      <c r="C17" s="10">
        <v>44256</v>
      </c>
      <c r="D17" s="95">
        <v>86.203000000000003</v>
      </c>
      <c r="E17" s="95">
        <v>86.203000000000003</v>
      </c>
      <c r="F17" s="95">
        <v>86.203000000000003</v>
      </c>
      <c r="G17" s="11"/>
      <c r="H17" s="11"/>
      <c r="I17" s="119"/>
      <c r="J17" s="119"/>
      <c r="K17" s="119"/>
      <c r="L17" s="4"/>
      <c r="M17" s="4"/>
      <c r="N17" s="4"/>
      <c r="O17" s="4"/>
      <c r="P17" s="4"/>
      <c r="Q17" s="4"/>
      <c r="R17" s="4"/>
      <c r="S17" s="4"/>
      <c r="T17" s="4"/>
      <c r="U17" s="4"/>
    </row>
    <row r="18" spans="1:21">
      <c r="C18" s="10">
        <v>44348</v>
      </c>
      <c r="D18" s="95">
        <v>88.572000000000003</v>
      </c>
      <c r="E18" s="95">
        <v>88.572000000000003</v>
      </c>
      <c r="F18" s="95">
        <v>88.572000000000003</v>
      </c>
      <c r="G18" s="11"/>
      <c r="H18" s="11"/>
      <c r="I18" s="119"/>
      <c r="J18" s="119"/>
      <c r="K18" s="119"/>
      <c r="L18" s="4"/>
      <c r="M18" s="4"/>
      <c r="N18" s="4"/>
      <c r="O18" s="4"/>
      <c r="P18" s="4"/>
      <c r="Q18" s="4"/>
      <c r="R18" s="4"/>
      <c r="S18" s="4"/>
      <c r="T18" s="4"/>
      <c r="U18" s="4"/>
    </row>
    <row r="19" spans="1:21">
      <c r="C19" s="10">
        <v>44440</v>
      </c>
      <c r="D19" s="95">
        <v>86.850999999999999</v>
      </c>
      <c r="E19" s="95">
        <v>86.850999999999999</v>
      </c>
      <c r="F19" s="95">
        <v>86.850999999999999</v>
      </c>
      <c r="G19" s="11"/>
      <c r="H19" s="11"/>
      <c r="I19" s="119"/>
      <c r="J19" s="119"/>
      <c r="K19" s="119"/>
      <c r="L19" s="4"/>
      <c r="M19" s="4"/>
      <c r="N19" s="4"/>
      <c r="O19" s="4"/>
      <c r="P19" s="4"/>
      <c r="Q19" s="4"/>
      <c r="R19" s="4"/>
      <c r="S19" s="4"/>
      <c r="T19" s="4"/>
      <c r="U19" s="4"/>
    </row>
    <row r="20" spans="1:21">
      <c r="C20" s="10">
        <v>44531</v>
      </c>
      <c r="D20" s="95">
        <v>91.21</v>
      </c>
      <c r="E20" s="95">
        <v>91.21</v>
      </c>
      <c r="F20" s="95">
        <v>91.21</v>
      </c>
      <c r="G20" s="11"/>
      <c r="H20" s="11"/>
      <c r="I20" s="119"/>
      <c r="J20" s="119"/>
      <c r="K20" s="119"/>
      <c r="L20" s="4"/>
      <c r="M20" s="4"/>
      <c r="N20" s="4"/>
      <c r="O20" s="4"/>
      <c r="P20" s="4"/>
      <c r="Q20" s="4"/>
      <c r="R20" s="4"/>
      <c r="S20" s="4"/>
      <c r="T20" s="4"/>
      <c r="U20" s="4"/>
    </row>
    <row r="21" spans="1:21">
      <c r="C21" s="10">
        <v>44621</v>
      </c>
      <c r="D21" s="95">
        <v>91.89</v>
      </c>
      <c r="E21" s="95">
        <v>91.89</v>
      </c>
      <c r="F21" s="95">
        <v>91.89</v>
      </c>
      <c r="G21" s="11"/>
      <c r="H21" s="11"/>
      <c r="I21" s="119"/>
      <c r="J21" s="119"/>
      <c r="K21" s="119"/>
      <c r="L21" s="4"/>
      <c r="M21" s="4"/>
      <c r="N21" s="4"/>
      <c r="O21" s="4"/>
      <c r="P21" s="4"/>
      <c r="Q21" s="4"/>
      <c r="R21" s="4"/>
      <c r="S21" s="4"/>
      <c r="T21" s="4"/>
      <c r="U21" s="4"/>
    </row>
    <row r="22" spans="1:21">
      <c r="C22" s="10">
        <v>44713</v>
      </c>
      <c r="D22" s="95">
        <v>93.930999999999997</v>
      </c>
      <c r="E22" s="95">
        <v>93.930999999999997</v>
      </c>
      <c r="F22" s="95">
        <v>93.930999999999997</v>
      </c>
      <c r="G22" s="11"/>
      <c r="H22" s="11"/>
      <c r="I22" s="119"/>
      <c r="J22" s="119"/>
      <c r="K22" s="119"/>
      <c r="L22" s="4"/>
      <c r="M22" s="4"/>
      <c r="N22" s="4"/>
      <c r="O22" s="4"/>
      <c r="P22" s="4"/>
      <c r="Q22" s="4"/>
      <c r="R22" s="4"/>
      <c r="S22" s="4"/>
      <c r="T22" s="4"/>
      <c r="U22" s="4"/>
    </row>
    <row r="23" spans="1:21">
      <c r="C23" s="10">
        <v>44805</v>
      </c>
      <c r="D23" s="95">
        <v>96.819000000000003</v>
      </c>
      <c r="E23" s="95">
        <v>96.819000000000003</v>
      </c>
      <c r="F23" s="95">
        <v>96.819000000000003</v>
      </c>
      <c r="G23" s="11"/>
      <c r="H23" s="11"/>
      <c r="I23" s="119"/>
      <c r="J23" s="119"/>
      <c r="K23" s="119"/>
      <c r="L23" s="4"/>
      <c r="M23" s="4"/>
      <c r="N23" s="4"/>
      <c r="O23" s="4"/>
      <c r="P23" s="4"/>
      <c r="Q23" s="4"/>
      <c r="R23" s="4"/>
      <c r="S23" s="4"/>
      <c r="T23" s="4"/>
      <c r="U23" s="4"/>
    </row>
    <row r="24" spans="1:21">
      <c r="C24" s="10">
        <v>44896</v>
      </c>
      <c r="D24" s="95">
        <v>98.305999999999997</v>
      </c>
      <c r="E24" s="95">
        <v>98.305999999999997</v>
      </c>
      <c r="F24" s="95">
        <v>98.305999999999997</v>
      </c>
      <c r="G24" s="11"/>
      <c r="H24" s="11"/>
      <c r="I24" s="119"/>
      <c r="J24" s="119"/>
      <c r="K24" s="119"/>
      <c r="L24" s="4"/>
      <c r="M24" s="4"/>
      <c r="N24" s="4"/>
      <c r="O24" s="4"/>
      <c r="P24" s="4"/>
      <c r="Q24" s="4"/>
      <c r="R24" s="4"/>
      <c r="S24" s="4"/>
      <c r="T24" s="4"/>
      <c r="U24" s="4"/>
    </row>
    <row r="25" spans="1:21">
      <c r="C25" s="10">
        <v>44986</v>
      </c>
      <c r="D25" s="95">
        <v>99.272999999999996</v>
      </c>
      <c r="E25" s="95">
        <v>99.272999999999996</v>
      </c>
      <c r="F25" s="95">
        <v>99.272999999999996</v>
      </c>
      <c r="G25" s="11"/>
      <c r="H25" s="11"/>
      <c r="I25" s="119"/>
      <c r="J25" s="119"/>
      <c r="K25" s="119"/>
      <c r="L25" s="4"/>
      <c r="M25" s="4"/>
      <c r="N25" s="4"/>
      <c r="O25" s="4"/>
      <c r="P25" s="4"/>
      <c r="Q25" s="4"/>
      <c r="R25" s="4"/>
      <c r="S25" s="4"/>
      <c r="T25" s="4"/>
      <c r="U25" s="4"/>
    </row>
    <row r="26" spans="1:21">
      <c r="C26" s="10">
        <v>45078</v>
      </c>
      <c r="D26" s="99">
        <v>101.16500000000001</v>
      </c>
      <c r="E26" s="99">
        <v>101.16500000000001</v>
      </c>
      <c r="F26" s="99">
        <v>101.16500000000001</v>
      </c>
      <c r="G26" s="11"/>
      <c r="H26" s="11"/>
      <c r="I26" s="119"/>
      <c r="J26" s="119"/>
      <c r="K26" s="119"/>
      <c r="L26" s="4"/>
      <c r="M26" s="4"/>
      <c r="N26" s="4"/>
      <c r="O26" s="4"/>
      <c r="P26" s="4"/>
      <c r="Q26" s="4"/>
      <c r="R26" s="4"/>
      <c r="S26" s="4"/>
      <c r="T26" s="4"/>
      <c r="U26" s="4"/>
    </row>
    <row r="27" spans="1:21">
      <c r="C27" s="10">
        <v>45170</v>
      </c>
      <c r="D27" s="99">
        <v>102.68899999999999</v>
      </c>
      <c r="E27" s="99">
        <v>102.68899999999999</v>
      </c>
      <c r="F27" s="99">
        <v>102.68899999999999</v>
      </c>
      <c r="H27" s="11"/>
      <c r="I27" s="119"/>
      <c r="J27" s="119"/>
      <c r="K27" s="119"/>
      <c r="L27" s="4"/>
      <c r="M27" s="4"/>
      <c r="N27" s="4"/>
      <c r="O27" s="4"/>
      <c r="P27" s="4"/>
      <c r="Q27" s="4"/>
      <c r="R27" s="4"/>
      <c r="S27" s="4"/>
      <c r="T27" s="4"/>
      <c r="U27" s="4"/>
    </row>
    <row r="28" spans="1:21">
      <c r="C28" s="96">
        <v>45261</v>
      </c>
      <c r="D28" s="97">
        <v>102.026</v>
      </c>
      <c r="E28" s="97">
        <v>102.026</v>
      </c>
      <c r="F28" s="97">
        <v>102.026</v>
      </c>
      <c r="G28" s="98"/>
      <c r="H28" s="11"/>
      <c r="I28" s="119"/>
      <c r="J28" s="119"/>
      <c r="K28" s="119"/>
      <c r="L28" s="4"/>
      <c r="M28" s="4"/>
      <c r="N28" s="4"/>
      <c r="O28" s="4"/>
      <c r="P28" s="4"/>
      <c r="Q28" s="4"/>
      <c r="R28" s="4"/>
      <c r="S28" s="4"/>
      <c r="T28" s="4"/>
      <c r="U28" s="4"/>
    </row>
    <row r="29" spans="1:21">
      <c r="A29" s="8" t="s">
        <v>7</v>
      </c>
      <c r="C29" s="10">
        <v>45352</v>
      </c>
      <c r="D29" s="99">
        <v>103.873747934118</v>
      </c>
      <c r="E29" s="99">
        <v>103.87374793411699</v>
      </c>
      <c r="F29" s="99">
        <v>103.873747934118</v>
      </c>
      <c r="G29" s="11" t="s">
        <v>7</v>
      </c>
      <c r="H29" s="11"/>
      <c r="I29" s="119"/>
      <c r="J29" s="119"/>
      <c r="K29" s="119"/>
      <c r="L29" s="4"/>
      <c r="M29" s="4"/>
      <c r="N29" s="4"/>
      <c r="O29" s="4"/>
      <c r="P29" s="4"/>
      <c r="Q29" s="4"/>
      <c r="R29" s="4"/>
      <c r="S29" s="4"/>
      <c r="T29" s="4"/>
      <c r="U29" s="4"/>
    </row>
    <row r="30" spans="1:21">
      <c r="C30" s="10">
        <v>45444</v>
      </c>
      <c r="D30" s="99">
        <v>104.47326717975301</v>
      </c>
      <c r="E30" s="99">
        <v>104.755873518828</v>
      </c>
      <c r="F30" s="99">
        <v>103.85453484554399</v>
      </c>
      <c r="G30" s="11"/>
      <c r="H30" s="11"/>
      <c r="I30" s="119"/>
      <c r="J30" s="119"/>
      <c r="K30" s="119"/>
      <c r="L30" s="4"/>
      <c r="M30" s="4"/>
      <c r="N30" s="4"/>
      <c r="O30" s="4"/>
      <c r="P30" s="4"/>
      <c r="Q30" s="4"/>
      <c r="R30" s="4"/>
      <c r="S30" s="4"/>
      <c r="T30" s="4"/>
      <c r="U30" s="4"/>
    </row>
    <row r="31" spans="1:21">
      <c r="C31" s="10">
        <v>45536</v>
      </c>
      <c r="D31" s="95">
        <v>105.57463320020599</v>
      </c>
      <c r="E31" s="95">
        <v>106.30461903046401</v>
      </c>
      <c r="F31" s="95">
        <v>104.63917962926701</v>
      </c>
      <c r="H31" s="11"/>
      <c r="I31" s="119"/>
      <c r="J31" s="119"/>
      <c r="K31" s="119"/>
      <c r="L31" s="4"/>
      <c r="M31" s="4"/>
      <c r="N31" s="4"/>
      <c r="O31" s="4"/>
      <c r="P31" s="4"/>
      <c r="Q31" s="4"/>
      <c r="R31" s="4"/>
      <c r="S31" s="4"/>
      <c r="T31" s="4"/>
      <c r="U31" s="4"/>
    </row>
    <row r="32" spans="1:21">
      <c r="C32" s="10">
        <v>45627</v>
      </c>
      <c r="D32" s="95">
        <v>106.82908919876401</v>
      </c>
      <c r="E32" s="95">
        <v>107.790769722525</v>
      </c>
      <c r="F32" s="95">
        <v>105.523122119927</v>
      </c>
      <c r="G32" s="11"/>
      <c r="H32" s="11"/>
      <c r="I32" s="119"/>
      <c r="J32" s="119"/>
      <c r="K32" s="119"/>
      <c r="L32" s="4"/>
      <c r="M32" s="4"/>
      <c r="N32" s="4"/>
      <c r="O32" s="4"/>
      <c r="P32" s="4"/>
      <c r="Q32" s="4"/>
      <c r="R32" s="4"/>
      <c r="S32" s="4"/>
      <c r="T32" s="4"/>
      <c r="U32" s="4"/>
    </row>
    <row r="33" spans="3:21">
      <c r="C33" s="10">
        <v>45717</v>
      </c>
      <c r="D33" s="95">
        <v>108.31384735037901</v>
      </c>
      <c r="E33" s="95">
        <v>109.498083060716</v>
      </c>
      <c r="F33" s="95">
        <v>106.59683253954</v>
      </c>
      <c r="G33" s="11"/>
      <c r="H33" s="11"/>
      <c r="I33" s="119"/>
      <c r="J33" s="119"/>
      <c r="K33" s="119"/>
      <c r="L33" s="4"/>
      <c r="M33" s="4"/>
      <c r="N33" s="4"/>
      <c r="O33" s="4"/>
      <c r="P33" s="4"/>
      <c r="Q33" s="4"/>
      <c r="R33" s="4"/>
      <c r="S33" s="4"/>
      <c r="T33" s="4"/>
      <c r="U33" s="4"/>
    </row>
    <row r="34" spans="3:21">
      <c r="C34" s="10">
        <v>45809</v>
      </c>
      <c r="D34" s="95">
        <v>109.849953917969</v>
      </c>
      <c r="E34" s="95">
        <v>111.219434006252</v>
      </c>
      <c r="F34" s="95">
        <v>107.688026368099</v>
      </c>
      <c r="G34" s="11"/>
      <c r="H34" s="11"/>
      <c r="I34" s="119"/>
      <c r="J34" s="119"/>
      <c r="K34" s="119"/>
      <c r="L34" s="4"/>
      <c r="M34" s="4"/>
      <c r="N34" s="4"/>
      <c r="O34" s="4"/>
      <c r="P34" s="4"/>
      <c r="Q34" s="4"/>
      <c r="R34" s="4"/>
      <c r="S34" s="4"/>
      <c r="T34" s="4"/>
      <c r="U34" s="4"/>
    </row>
    <row r="35" spans="3:21">
      <c r="C35" s="10">
        <v>45901</v>
      </c>
      <c r="D35" s="95">
        <v>111.361825488558</v>
      </c>
      <c r="E35" s="95">
        <v>112.897194303825</v>
      </c>
      <c r="F35" s="95">
        <v>109.094369779678</v>
      </c>
      <c r="G35" s="11"/>
      <c r="H35" s="11"/>
      <c r="I35" s="119"/>
      <c r="J35" s="119"/>
      <c r="K35" s="119"/>
      <c r="L35" s="4"/>
      <c r="M35" s="4"/>
      <c r="N35" s="4"/>
      <c r="O35" s="4"/>
      <c r="P35" s="4"/>
      <c r="Q35" s="4"/>
      <c r="R35" s="4"/>
      <c r="S35" s="4"/>
      <c r="T35" s="4"/>
      <c r="U35" s="4"/>
    </row>
    <row r="36" spans="3:21">
      <c r="C36" s="10">
        <v>45992</v>
      </c>
      <c r="D36" s="95">
        <v>112.861195278444</v>
      </c>
      <c r="E36" s="95">
        <v>114.53878004782601</v>
      </c>
      <c r="F36" s="95">
        <v>110.64765807397501</v>
      </c>
      <c r="G36" s="11"/>
      <c r="H36" s="11"/>
      <c r="I36" s="119"/>
      <c r="J36" s="119"/>
      <c r="K36" s="119"/>
      <c r="L36" s="4"/>
      <c r="M36" s="4"/>
      <c r="N36" s="4"/>
      <c r="O36" s="4"/>
      <c r="P36" s="4"/>
      <c r="Q36" s="4"/>
      <c r="R36" s="4"/>
      <c r="S36" s="4"/>
      <c r="T36" s="4"/>
      <c r="U36" s="4"/>
    </row>
    <row r="37" spans="3:21">
      <c r="C37" s="10">
        <v>46082</v>
      </c>
      <c r="D37" s="95">
        <v>114.375575574512</v>
      </c>
      <c r="E37" s="95">
        <v>116.215611212447</v>
      </c>
      <c r="F37" s="95">
        <v>112.35806368626399</v>
      </c>
      <c r="G37" s="11"/>
      <c r="H37" s="11"/>
      <c r="I37" s="119"/>
      <c r="J37" s="119"/>
      <c r="K37" s="119"/>
      <c r="L37" s="4"/>
      <c r="M37" s="4"/>
      <c r="N37" s="4"/>
      <c r="O37" s="4"/>
      <c r="P37" s="4"/>
      <c r="Q37" s="4"/>
      <c r="R37" s="4"/>
      <c r="S37" s="4"/>
      <c r="T37" s="4"/>
      <c r="U37" s="4"/>
    </row>
    <row r="38" spans="3:21">
      <c r="C38" s="10">
        <v>46174</v>
      </c>
      <c r="D38" s="95">
        <v>115.88880294891101</v>
      </c>
      <c r="E38" s="95">
        <v>117.943140998408</v>
      </c>
      <c r="F38" s="95">
        <v>114.11294574284301</v>
      </c>
      <c r="G38" s="11"/>
      <c r="H38" s="11"/>
      <c r="I38" s="119"/>
      <c r="J38" s="119"/>
      <c r="K38" s="119"/>
      <c r="L38" s="4"/>
      <c r="M38" s="4"/>
      <c r="N38" s="4"/>
      <c r="O38" s="4"/>
      <c r="P38" s="4"/>
      <c r="Q38" s="4"/>
      <c r="R38" s="4"/>
      <c r="S38" s="4"/>
      <c r="T38" s="4"/>
      <c r="U38" s="4"/>
    </row>
    <row r="39" spans="3:21">
      <c r="C39" s="10">
        <v>46266</v>
      </c>
      <c r="D39" s="95">
        <v>117.389546835885</v>
      </c>
      <c r="E39" s="95">
        <v>119.408668768845</v>
      </c>
      <c r="F39" s="95">
        <v>115.855586702956</v>
      </c>
      <c r="G39" s="11"/>
      <c r="H39" s="11"/>
      <c r="I39" s="119"/>
      <c r="J39" s="119"/>
      <c r="K39" s="119"/>
      <c r="L39" s="4"/>
      <c r="M39" s="4"/>
      <c r="N39" s="4"/>
      <c r="O39" s="4"/>
      <c r="P39" s="4"/>
      <c r="Q39" s="4"/>
      <c r="R39" s="4"/>
      <c r="S39" s="4"/>
      <c r="T39" s="4"/>
      <c r="U39" s="4"/>
    </row>
    <row r="40" spans="3:21">
      <c r="C40" s="10">
        <v>46357</v>
      </c>
      <c r="D40" s="95">
        <v>118.881662359426</v>
      </c>
      <c r="E40" s="95">
        <v>120.82699668154299</v>
      </c>
      <c r="F40" s="95">
        <v>117.570584474642</v>
      </c>
      <c r="G40" s="11"/>
      <c r="H40" s="11"/>
      <c r="I40" s="119"/>
      <c r="J40" s="119"/>
      <c r="K40" s="119"/>
      <c r="L40" s="4"/>
      <c r="M40" s="4"/>
      <c r="N40" s="4"/>
      <c r="O40" s="4"/>
      <c r="P40" s="4"/>
      <c r="Q40" s="4"/>
      <c r="R40" s="4"/>
      <c r="S40" s="4"/>
      <c r="T40" s="4"/>
      <c r="U40" s="4"/>
    </row>
    <row r="41" spans="3:21">
      <c r="C41" s="10">
        <v>46447</v>
      </c>
      <c r="D41" s="95">
        <v>120.369549095333</v>
      </c>
      <c r="E41" s="95">
        <v>122.04374578045</v>
      </c>
      <c r="F41" s="95">
        <v>119.25662969494999</v>
      </c>
      <c r="G41" s="11"/>
      <c r="H41" s="11"/>
      <c r="I41" s="119"/>
      <c r="J41" s="119"/>
      <c r="K41" s="119"/>
      <c r="L41" s="4"/>
      <c r="M41" s="4"/>
      <c r="N41" s="4"/>
      <c r="O41" s="4"/>
      <c r="P41" s="4"/>
      <c r="Q41" s="4"/>
      <c r="R41" s="4"/>
      <c r="S41" s="4"/>
      <c r="T41" s="4"/>
      <c r="U41" s="4"/>
    </row>
    <row r="42" spans="3:21">
      <c r="C42" s="10">
        <v>46539</v>
      </c>
      <c r="D42" s="95">
        <v>121.860297336526</v>
      </c>
      <c r="E42" s="95">
        <v>123.266534847077</v>
      </c>
      <c r="F42" s="95">
        <v>120.921695244031</v>
      </c>
      <c r="G42" s="11"/>
      <c r="H42" s="11"/>
      <c r="I42" s="119"/>
      <c r="J42" s="119"/>
      <c r="K42" s="119"/>
      <c r="L42" s="4"/>
      <c r="M42" s="4"/>
      <c r="N42" s="4"/>
      <c r="O42" s="4"/>
      <c r="P42" s="4"/>
      <c r="Q42" s="4"/>
      <c r="R42" s="4"/>
      <c r="S42" s="4"/>
      <c r="T42" s="4"/>
      <c r="U42" s="4"/>
    </row>
    <row r="43" spans="3:21">
      <c r="C43" s="10">
        <v>46631</v>
      </c>
      <c r="D43" s="95">
        <v>123.35788985118</v>
      </c>
      <c r="E43" s="95">
        <v>124.526038190786</v>
      </c>
      <c r="F43" s="95">
        <v>122.57336225660201</v>
      </c>
      <c r="G43" s="4"/>
      <c r="H43" s="4"/>
      <c r="I43" s="119"/>
      <c r="J43" s="119"/>
      <c r="K43" s="119"/>
      <c r="L43" s="4"/>
      <c r="M43" s="4"/>
      <c r="N43" s="4"/>
      <c r="O43" s="4"/>
      <c r="P43" s="4"/>
      <c r="Q43" s="4"/>
      <c r="R43" s="4"/>
      <c r="S43" s="4"/>
      <c r="T43" s="4"/>
      <c r="U43" s="4"/>
    </row>
    <row r="44" spans="3:21">
      <c r="C44" s="10">
        <v>46722</v>
      </c>
      <c r="D44" s="95">
        <v>124.86204016646199</v>
      </c>
      <c r="E44" s="95">
        <v>125.869905438047</v>
      </c>
      <c r="F44" s="95">
        <v>124.21573768516599</v>
      </c>
      <c r="G44" s="4"/>
      <c r="H44" s="4"/>
      <c r="I44" s="119"/>
      <c r="J44" s="119"/>
      <c r="K44" s="119"/>
      <c r="L44" s="4"/>
      <c r="M44" s="4"/>
      <c r="N44" s="4"/>
      <c r="O44" s="4"/>
      <c r="P44" s="4"/>
      <c r="Q44" s="4"/>
      <c r="R44" s="4"/>
      <c r="S44" s="4"/>
      <c r="T44" s="4"/>
      <c r="U44" s="4"/>
    </row>
    <row r="45" spans="3:21">
      <c r="C45" s="10">
        <v>46813</v>
      </c>
      <c r="D45" s="95">
        <v>126.37299590485199</v>
      </c>
      <c r="E45" s="95">
        <v>127.28250436514</v>
      </c>
      <c r="F45" s="95">
        <v>125.852764434476</v>
      </c>
      <c r="G45" s="4"/>
      <c r="H45" s="4"/>
      <c r="I45" s="119"/>
      <c r="J45" s="119"/>
      <c r="K45" s="119"/>
      <c r="L45" s="4"/>
      <c r="M45" s="4"/>
      <c r="N45" s="4"/>
      <c r="O45" s="4"/>
      <c r="P45" s="4"/>
      <c r="Q45" s="4"/>
      <c r="R45" s="4"/>
      <c r="S45" s="4"/>
      <c r="T45" s="4"/>
      <c r="U45" s="4"/>
    </row>
    <row r="46" spans="3:21">
      <c r="C46" s="10">
        <v>46905</v>
      </c>
      <c r="D46" s="95">
        <v>127.886268553709</v>
      </c>
      <c r="E46" s="95">
        <v>128.74874143736199</v>
      </c>
      <c r="F46" s="95">
        <v>127.48250082357499</v>
      </c>
      <c r="G46" s="4"/>
      <c r="H46" s="4"/>
      <c r="I46" s="119"/>
      <c r="J46" s="119"/>
      <c r="K46" s="119"/>
      <c r="L46" s="4"/>
      <c r="M46" s="4"/>
      <c r="N46" s="4"/>
      <c r="O46" s="4"/>
      <c r="P46" s="4"/>
      <c r="Q46" s="4"/>
      <c r="R46" s="4"/>
      <c r="S46" s="4"/>
      <c r="T46" s="4"/>
      <c r="U46" s="4"/>
    </row>
    <row r="47" spans="3:21">
      <c r="C47" s="4"/>
      <c r="D47" s="4"/>
      <c r="E47" s="4"/>
      <c r="F47" s="4"/>
      <c r="G47" s="4"/>
      <c r="H47" s="4"/>
      <c r="I47" s="4"/>
      <c r="J47" s="4"/>
      <c r="K47" s="4"/>
      <c r="L47" s="4"/>
      <c r="M47" s="4"/>
      <c r="N47" s="4"/>
      <c r="O47" s="4"/>
      <c r="P47" s="4"/>
      <c r="Q47" s="4"/>
      <c r="R47" s="4"/>
      <c r="S47" s="4"/>
      <c r="T47" s="4"/>
      <c r="U47" s="4"/>
    </row>
    <row r="48" spans="3:21">
      <c r="C48" s="4"/>
      <c r="D48" s="4"/>
      <c r="E48" s="4"/>
      <c r="F48" s="4"/>
      <c r="G48" s="4"/>
      <c r="H48" s="4"/>
      <c r="I48" s="4"/>
      <c r="J48" s="4"/>
      <c r="K48" s="4"/>
      <c r="L48" s="4"/>
      <c r="M48" s="4"/>
      <c r="N48" s="4"/>
      <c r="O48" s="4"/>
      <c r="P48" s="4"/>
      <c r="Q48" s="4"/>
      <c r="R48" s="4"/>
      <c r="S48" s="4"/>
      <c r="T48" s="4"/>
      <c r="U48" s="4"/>
    </row>
    <row r="49" spans="3:21">
      <c r="C49" s="4"/>
      <c r="D49" s="4"/>
      <c r="E49" s="4"/>
      <c r="F49" s="4"/>
      <c r="G49" s="4"/>
      <c r="H49" s="4"/>
      <c r="I49" s="4"/>
      <c r="J49" s="4"/>
      <c r="K49" s="4"/>
      <c r="L49" s="4"/>
      <c r="M49" s="4"/>
      <c r="N49" s="4"/>
      <c r="O49" s="4"/>
      <c r="P49" s="4"/>
      <c r="Q49" s="4"/>
      <c r="R49" s="4"/>
      <c r="S49" s="4"/>
      <c r="T49" s="4"/>
      <c r="U49" s="4"/>
    </row>
    <row r="50" spans="3:21">
      <c r="C50" s="4"/>
      <c r="D50" s="4"/>
      <c r="E50" s="4"/>
      <c r="F50" s="4"/>
      <c r="G50" s="4"/>
      <c r="H50" s="4"/>
      <c r="I50" s="4"/>
      <c r="J50" s="4"/>
      <c r="K50" s="4"/>
      <c r="L50" s="4"/>
      <c r="M50" s="4"/>
      <c r="N50" s="4"/>
      <c r="O50" s="4"/>
      <c r="P50" s="4"/>
      <c r="Q50" s="4"/>
      <c r="R50" s="4"/>
      <c r="S50" s="4"/>
      <c r="T50" s="4"/>
      <c r="U50" s="4"/>
    </row>
    <row r="51" spans="3:21">
      <c r="C51" s="4"/>
      <c r="D51" s="4"/>
      <c r="E51" s="4"/>
      <c r="F51" s="4"/>
      <c r="G51" s="4"/>
      <c r="H51" s="4"/>
      <c r="I51" s="4"/>
      <c r="J51" s="4"/>
      <c r="K51" s="4"/>
      <c r="L51" s="4"/>
      <c r="M51" s="4"/>
      <c r="N51" s="4"/>
      <c r="O51" s="4"/>
      <c r="P51" s="4"/>
      <c r="Q51" s="4"/>
      <c r="R51" s="4"/>
      <c r="S51" s="4"/>
      <c r="T51" s="4"/>
      <c r="U51" s="4"/>
    </row>
    <row r="52" spans="3:21">
      <c r="C52" s="4"/>
      <c r="D52" s="4"/>
      <c r="E52" s="4"/>
      <c r="F52" s="4"/>
      <c r="G52" s="4"/>
      <c r="H52" s="4"/>
      <c r="I52" s="4"/>
      <c r="J52" s="4"/>
      <c r="K52" s="4"/>
      <c r="L52" s="4"/>
      <c r="M52" s="4"/>
      <c r="N52" s="4"/>
      <c r="O52" s="4"/>
      <c r="P52" s="4"/>
      <c r="Q52" s="4"/>
      <c r="R52" s="4"/>
      <c r="S52" s="4"/>
      <c r="T52" s="4"/>
      <c r="U52" s="4"/>
    </row>
    <row r="53" spans="3:21">
      <c r="C53" s="4"/>
      <c r="D53" s="4"/>
      <c r="E53" s="4"/>
      <c r="F53" s="4"/>
      <c r="G53" s="4"/>
      <c r="H53" s="4"/>
      <c r="I53" s="4"/>
      <c r="J53" s="4"/>
      <c r="K53" s="4"/>
      <c r="L53" s="4"/>
      <c r="M53" s="4"/>
      <c r="N53" s="4"/>
      <c r="O53" s="4"/>
      <c r="P53" s="4"/>
      <c r="Q53" s="4"/>
      <c r="R53" s="4"/>
      <c r="S53" s="4"/>
      <c r="T53" s="4"/>
      <c r="U53" s="4"/>
    </row>
    <row r="54" spans="3:21">
      <c r="C54" s="4"/>
      <c r="D54" s="4"/>
      <c r="E54" s="4"/>
      <c r="F54" s="4"/>
      <c r="G54" s="4"/>
      <c r="H54" s="4"/>
      <c r="I54" s="4"/>
      <c r="J54" s="4"/>
      <c r="K54" s="4"/>
      <c r="L54" s="4"/>
      <c r="M54" s="4"/>
      <c r="N54" s="4"/>
      <c r="O54" s="4"/>
      <c r="P54" s="4"/>
      <c r="Q54" s="4"/>
      <c r="R54" s="4"/>
      <c r="S54" s="4"/>
      <c r="T54" s="4"/>
      <c r="U54" s="4"/>
    </row>
    <row r="55" spans="3:21">
      <c r="C55" s="4"/>
      <c r="D55" s="4"/>
      <c r="E55" s="4"/>
      <c r="F55" s="4"/>
      <c r="G55" s="4"/>
      <c r="H55" s="4"/>
      <c r="I55" s="4"/>
      <c r="J55" s="4"/>
      <c r="K55" s="4"/>
      <c r="L55" s="4"/>
      <c r="M55" s="4"/>
      <c r="N55" s="4"/>
      <c r="O55" s="4"/>
      <c r="P55" s="4"/>
      <c r="Q55" s="4"/>
      <c r="R55" s="4"/>
      <c r="S55" s="4"/>
      <c r="T55" s="4"/>
      <c r="U55" s="4"/>
    </row>
    <row r="56" spans="3:21">
      <c r="C56" s="4"/>
      <c r="D56" s="4"/>
      <c r="E56" s="4"/>
      <c r="F56" s="4"/>
      <c r="G56" s="4"/>
      <c r="H56" s="4"/>
      <c r="I56" s="4"/>
      <c r="J56" s="4"/>
      <c r="K56" s="4"/>
      <c r="L56" s="4"/>
      <c r="M56" s="4"/>
      <c r="N56" s="4"/>
      <c r="O56" s="4"/>
      <c r="P56" s="4"/>
      <c r="Q56" s="4"/>
      <c r="R56" s="4"/>
      <c r="S56" s="4"/>
      <c r="T56" s="4"/>
      <c r="U56" s="4"/>
    </row>
    <row r="57" spans="3:21">
      <c r="C57" s="4"/>
      <c r="D57" s="4"/>
      <c r="E57" s="4"/>
      <c r="F57" s="4"/>
      <c r="G57" s="4"/>
      <c r="H57" s="4"/>
      <c r="I57" s="4"/>
      <c r="J57" s="4"/>
      <c r="K57" s="4"/>
      <c r="L57" s="4"/>
      <c r="M57" s="4"/>
      <c r="N57" s="4"/>
      <c r="O57" s="4"/>
      <c r="P57" s="4"/>
      <c r="Q57" s="4"/>
      <c r="R57" s="4"/>
      <c r="S57" s="4"/>
      <c r="T57" s="4"/>
      <c r="U57" s="4"/>
    </row>
    <row r="58" spans="3:21">
      <c r="C58" s="4"/>
      <c r="D58" s="4"/>
      <c r="E58" s="4"/>
      <c r="F58" s="4"/>
      <c r="G58" s="4"/>
      <c r="H58" s="4"/>
      <c r="I58" s="4"/>
      <c r="J58" s="4"/>
      <c r="K58" s="4"/>
      <c r="L58" s="4"/>
      <c r="M58" s="4"/>
      <c r="N58" s="4"/>
      <c r="O58" s="4"/>
      <c r="P58" s="4"/>
      <c r="Q58" s="4"/>
      <c r="R58" s="4"/>
      <c r="S58" s="4"/>
      <c r="T58" s="4"/>
      <c r="U58" s="4"/>
    </row>
    <row r="59" spans="3:21">
      <c r="C59" s="4"/>
      <c r="D59" s="4"/>
      <c r="E59" s="4"/>
      <c r="F59" s="4"/>
      <c r="G59" s="4"/>
      <c r="H59" s="4"/>
      <c r="I59" s="4"/>
      <c r="J59" s="4"/>
      <c r="K59" s="4"/>
      <c r="L59" s="4"/>
      <c r="M59" s="4"/>
      <c r="N59" s="4"/>
      <c r="O59" s="4"/>
      <c r="P59" s="4"/>
      <c r="Q59" s="4"/>
      <c r="R59" s="4"/>
      <c r="S59" s="4"/>
      <c r="T59" s="4"/>
      <c r="U59" s="4"/>
    </row>
    <row r="60" spans="3:21">
      <c r="C60" s="4"/>
      <c r="D60" s="4"/>
      <c r="E60" s="4"/>
      <c r="F60" s="4"/>
      <c r="G60" s="4"/>
      <c r="H60" s="4"/>
      <c r="I60" s="4"/>
      <c r="J60" s="4"/>
      <c r="K60" s="4"/>
      <c r="L60" s="4"/>
      <c r="M60" s="4"/>
      <c r="N60" s="4"/>
      <c r="O60" s="4"/>
      <c r="P60" s="4"/>
      <c r="Q60" s="4"/>
      <c r="R60" s="4"/>
      <c r="S60" s="4"/>
      <c r="T60" s="4"/>
      <c r="U60" s="4"/>
    </row>
    <row r="61" spans="3:21">
      <c r="C61" s="4"/>
      <c r="D61" s="4"/>
      <c r="E61" s="4"/>
      <c r="F61" s="4"/>
      <c r="G61" s="4"/>
      <c r="H61" s="4"/>
      <c r="I61" s="4"/>
      <c r="J61" s="4"/>
      <c r="K61" s="4"/>
      <c r="L61" s="4"/>
      <c r="M61" s="4"/>
      <c r="N61" s="4"/>
      <c r="O61" s="4"/>
      <c r="P61" s="4"/>
      <c r="Q61" s="4"/>
      <c r="R61" s="4"/>
      <c r="S61" s="4"/>
      <c r="T61" s="4"/>
      <c r="U61" s="4"/>
    </row>
    <row r="62" spans="3:21">
      <c r="C62" s="4"/>
      <c r="D62" s="4"/>
      <c r="E62" s="4"/>
      <c r="F62" s="4"/>
      <c r="G62" s="4"/>
      <c r="H62" s="4"/>
      <c r="I62" s="4"/>
      <c r="J62" s="4"/>
      <c r="K62" s="4"/>
      <c r="L62" s="4"/>
      <c r="M62" s="4"/>
      <c r="N62" s="4"/>
      <c r="O62" s="4"/>
      <c r="P62" s="4"/>
      <c r="Q62" s="4"/>
      <c r="R62" s="4"/>
      <c r="S62" s="4"/>
      <c r="T62" s="4"/>
      <c r="U62" s="4"/>
    </row>
    <row r="63" spans="3:21">
      <c r="C63" s="4"/>
      <c r="D63" s="4"/>
      <c r="E63" s="4"/>
      <c r="F63" s="4"/>
      <c r="G63" s="4"/>
      <c r="H63" s="4"/>
      <c r="I63" s="4"/>
      <c r="J63" s="4"/>
      <c r="K63" s="4"/>
      <c r="L63" s="4"/>
      <c r="M63" s="4"/>
      <c r="N63" s="4"/>
      <c r="O63" s="4"/>
      <c r="P63" s="4"/>
      <c r="Q63" s="4"/>
      <c r="R63" s="4"/>
      <c r="S63" s="4"/>
      <c r="T63" s="4"/>
      <c r="U63" s="4"/>
    </row>
    <row r="64" spans="3:21">
      <c r="C64" s="4"/>
      <c r="D64" s="4"/>
      <c r="E64" s="4"/>
      <c r="F64" s="4"/>
      <c r="G64" s="4"/>
      <c r="H64" s="4"/>
      <c r="I64" s="4"/>
      <c r="J64" s="4"/>
      <c r="K64" s="4"/>
      <c r="L64" s="4"/>
      <c r="M64" s="4"/>
      <c r="N64" s="4"/>
      <c r="O64" s="4"/>
      <c r="P64" s="4"/>
      <c r="Q64" s="4"/>
      <c r="R64" s="4"/>
      <c r="S64" s="4"/>
      <c r="T64" s="4"/>
      <c r="U64" s="4"/>
    </row>
    <row r="65" spans="3:21">
      <c r="C65" s="4"/>
      <c r="D65" s="4"/>
      <c r="E65" s="4"/>
      <c r="F65" s="4"/>
      <c r="G65" s="4"/>
      <c r="H65" s="4"/>
      <c r="I65" s="4"/>
      <c r="J65" s="4"/>
      <c r="K65" s="4"/>
      <c r="L65" s="4"/>
      <c r="M65" s="4"/>
      <c r="N65" s="4"/>
      <c r="O65" s="4"/>
      <c r="P65" s="4"/>
      <c r="Q65" s="4"/>
      <c r="R65" s="4"/>
      <c r="S65" s="4"/>
      <c r="T65" s="4"/>
      <c r="U65" s="4"/>
    </row>
    <row r="66" spans="3:21">
      <c r="C66" s="4"/>
      <c r="D66" s="4"/>
      <c r="E66" s="4"/>
      <c r="F66" s="4"/>
      <c r="G66" s="4"/>
      <c r="H66" s="4"/>
      <c r="I66" s="4"/>
      <c r="J66" s="4"/>
      <c r="K66" s="4"/>
      <c r="L66" s="4"/>
      <c r="M66" s="4"/>
      <c r="N66" s="4"/>
      <c r="O66" s="4"/>
      <c r="P66" s="4"/>
      <c r="Q66" s="4"/>
      <c r="R66" s="4"/>
      <c r="S66" s="4"/>
      <c r="T66" s="4"/>
      <c r="U66" s="4"/>
    </row>
    <row r="67" spans="3:21">
      <c r="C67" s="4"/>
      <c r="D67" s="4"/>
      <c r="E67" s="4"/>
      <c r="F67" s="4"/>
      <c r="G67" s="4"/>
      <c r="H67" s="4"/>
      <c r="I67" s="4"/>
      <c r="J67" s="4"/>
      <c r="K67" s="4"/>
      <c r="L67" s="4"/>
      <c r="M67" s="4"/>
      <c r="N67" s="4"/>
      <c r="O67" s="4"/>
      <c r="P67" s="4"/>
      <c r="Q67" s="4"/>
      <c r="R67" s="4"/>
      <c r="S67" s="4"/>
      <c r="T67" s="4"/>
      <c r="U67" s="4"/>
    </row>
    <row r="68" spans="3:21">
      <c r="C68" s="4"/>
      <c r="D68" s="4"/>
      <c r="E68" s="4"/>
      <c r="F68" s="4"/>
      <c r="G68" s="4"/>
      <c r="H68" s="4"/>
      <c r="I68" s="4"/>
      <c r="J68" s="4"/>
      <c r="K68" s="4"/>
      <c r="L68" s="4"/>
      <c r="M68" s="4"/>
      <c r="N68" s="4"/>
      <c r="O68" s="4"/>
      <c r="P68" s="4"/>
      <c r="Q68" s="4"/>
      <c r="R68" s="4"/>
      <c r="S68" s="4"/>
      <c r="T68" s="4"/>
      <c r="U68" s="4"/>
    </row>
    <row r="69" spans="3:21">
      <c r="C69" s="4"/>
      <c r="D69" s="4"/>
      <c r="E69" s="4"/>
      <c r="F69" s="4"/>
      <c r="G69" s="4"/>
      <c r="H69" s="4"/>
      <c r="I69" s="4"/>
      <c r="J69" s="4"/>
      <c r="K69" s="4"/>
      <c r="L69" s="4"/>
      <c r="M69" s="4"/>
      <c r="N69" s="4"/>
      <c r="O69" s="4"/>
      <c r="P69" s="4"/>
      <c r="Q69" s="4"/>
      <c r="R69" s="4"/>
      <c r="S69" s="4"/>
      <c r="T69" s="4"/>
      <c r="U69" s="4"/>
    </row>
    <row r="70" spans="3:21">
      <c r="C70" s="4"/>
      <c r="D70" s="4"/>
      <c r="E70" s="4"/>
      <c r="F70" s="4"/>
      <c r="G70" s="4"/>
      <c r="H70" s="4"/>
      <c r="I70" s="4"/>
      <c r="J70" s="4"/>
      <c r="K70" s="4"/>
      <c r="L70" s="4"/>
      <c r="M70" s="4"/>
      <c r="N70" s="4"/>
      <c r="O70" s="4"/>
      <c r="P70" s="4"/>
      <c r="Q70" s="4"/>
      <c r="R70" s="4"/>
      <c r="S70" s="4"/>
      <c r="T70" s="4"/>
      <c r="U70" s="4"/>
    </row>
    <row r="71" spans="3:21">
      <c r="C71" s="4"/>
      <c r="D71" s="4"/>
      <c r="E71" s="4"/>
      <c r="F71" s="4"/>
      <c r="G71" s="4"/>
      <c r="H71" s="4"/>
      <c r="I71" s="4"/>
      <c r="J71" s="4"/>
      <c r="K71" s="4"/>
      <c r="L71" s="4"/>
      <c r="M71" s="4"/>
      <c r="N71" s="4"/>
      <c r="O71" s="4"/>
      <c r="P71" s="4"/>
      <c r="Q71" s="4"/>
      <c r="R71" s="4"/>
      <c r="S71" s="4"/>
      <c r="T71" s="4"/>
      <c r="U71" s="4"/>
    </row>
    <row r="72" spans="3:21">
      <c r="C72" s="4"/>
      <c r="D72" s="4"/>
      <c r="E72" s="4"/>
      <c r="F72" s="4"/>
      <c r="G72" s="4"/>
      <c r="H72" s="4"/>
      <c r="I72" s="4"/>
      <c r="J72" s="4"/>
      <c r="K72" s="4"/>
      <c r="L72" s="4"/>
      <c r="M72" s="4"/>
      <c r="N72" s="4"/>
      <c r="O72" s="4"/>
      <c r="P72" s="4"/>
      <c r="Q72" s="4"/>
      <c r="R72" s="4"/>
      <c r="S72" s="4"/>
      <c r="T72" s="4"/>
      <c r="U72" s="4"/>
    </row>
    <row r="73" spans="3:21">
      <c r="C73" s="4"/>
      <c r="D73" s="4"/>
      <c r="E73" s="4"/>
      <c r="F73" s="4"/>
      <c r="G73" s="4"/>
      <c r="H73" s="4"/>
      <c r="I73" s="4"/>
      <c r="J73" s="4"/>
      <c r="K73" s="4"/>
      <c r="L73" s="4"/>
      <c r="M73" s="4"/>
      <c r="N73" s="4"/>
      <c r="O73" s="4"/>
      <c r="P73" s="4"/>
      <c r="Q73" s="4"/>
      <c r="R73" s="4"/>
      <c r="S73" s="4"/>
      <c r="T73" s="4"/>
      <c r="U73" s="4"/>
    </row>
    <row r="74" spans="3:21">
      <c r="C74" s="4"/>
      <c r="D74" s="4"/>
      <c r="E74" s="4"/>
      <c r="F74" s="4"/>
      <c r="G74" s="4"/>
      <c r="H74" s="4"/>
      <c r="I74" s="4"/>
      <c r="J74" s="4"/>
      <c r="K74" s="4"/>
      <c r="L74" s="4"/>
      <c r="M74" s="4"/>
      <c r="N74" s="4"/>
      <c r="O74" s="4"/>
      <c r="P74" s="4"/>
      <c r="Q74" s="4"/>
      <c r="R74" s="4"/>
      <c r="S74" s="4"/>
      <c r="T74" s="4"/>
      <c r="U74" s="4"/>
    </row>
    <row r="75" spans="3:21">
      <c r="C75" s="4"/>
      <c r="D75" s="4"/>
      <c r="E75" s="4"/>
      <c r="F75" s="4"/>
      <c r="G75" s="4"/>
      <c r="H75" s="4"/>
      <c r="I75" s="4"/>
      <c r="J75" s="4"/>
      <c r="K75" s="4"/>
      <c r="L75" s="4"/>
      <c r="M75" s="4"/>
      <c r="N75" s="4"/>
      <c r="O75" s="4"/>
      <c r="P75" s="4"/>
      <c r="Q75" s="4"/>
      <c r="R75" s="4"/>
      <c r="S75" s="4"/>
      <c r="T75" s="4"/>
      <c r="U75" s="4"/>
    </row>
    <row r="76" spans="3:21">
      <c r="C76" s="4"/>
      <c r="D76" s="4"/>
      <c r="E76" s="4"/>
      <c r="F76" s="4"/>
      <c r="G76" s="4"/>
      <c r="H76" s="4"/>
      <c r="I76" s="4"/>
      <c r="J76" s="4"/>
      <c r="K76" s="4"/>
      <c r="L76" s="4"/>
      <c r="M76" s="4"/>
      <c r="N76" s="4"/>
      <c r="O76" s="4"/>
      <c r="P76" s="4"/>
      <c r="Q76" s="4"/>
      <c r="R76" s="4"/>
      <c r="S76" s="4"/>
      <c r="T76" s="4"/>
      <c r="U76" s="4"/>
    </row>
    <row r="77" spans="3:21">
      <c r="C77" s="4"/>
      <c r="D77" s="4"/>
      <c r="E77" s="4"/>
      <c r="F77" s="4"/>
      <c r="G77" s="4"/>
      <c r="H77" s="4"/>
      <c r="I77" s="4"/>
      <c r="J77" s="4"/>
      <c r="K77" s="4"/>
      <c r="L77" s="4"/>
      <c r="M77" s="4"/>
      <c r="N77" s="4"/>
      <c r="O77" s="4"/>
      <c r="P77" s="4"/>
      <c r="Q77" s="4"/>
      <c r="R77" s="4"/>
      <c r="S77" s="4"/>
      <c r="T77" s="4"/>
      <c r="U77" s="4"/>
    </row>
    <row r="78" spans="3:21">
      <c r="C78" s="4"/>
      <c r="D78" s="4"/>
      <c r="E78" s="4"/>
      <c r="F78" s="4"/>
      <c r="G78" s="4"/>
      <c r="H78" s="4"/>
      <c r="I78" s="4"/>
      <c r="J78" s="4"/>
      <c r="K78" s="4"/>
      <c r="L78" s="4"/>
      <c r="M78" s="4"/>
      <c r="N78" s="4"/>
      <c r="O78" s="4"/>
      <c r="P78" s="4"/>
      <c r="Q78" s="4"/>
      <c r="R78" s="4"/>
      <c r="S78" s="4"/>
      <c r="T78" s="4"/>
      <c r="U78" s="4"/>
    </row>
    <row r="79" spans="3:21">
      <c r="C79" s="4"/>
      <c r="D79" s="4"/>
      <c r="E79" s="4"/>
      <c r="F79" s="4"/>
      <c r="G79" s="4"/>
      <c r="H79" s="4"/>
      <c r="I79" s="4"/>
      <c r="J79" s="4"/>
      <c r="K79" s="4"/>
      <c r="L79" s="4"/>
      <c r="M79" s="4"/>
      <c r="N79" s="4"/>
      <c r="O79" s="4"/>
      <c r="P79" s="4"/>
      <c r="Q79" s="4"/>
      <c r="R79" s="4"/>
      <c r="S79" s="4"/>
      <c r="T79" s="4"/>
      <c r="U79" s="4"/>
    </row>
    <row r="80" spans="3:21">
      <c r="C80" s="4"/>
      <c r="D80" s="4"/>
      <c r="E80" s="4"/>
      <c r="F80" s="4"/>
      <c r="G80" s="4"/>
      <c r="H80" s="4"/>
      <c r="I80" s="4"/>
      <c r="J80" s="4"/>
      <c r="K80" s="4"/>
      <c r="L80" s="4"/>
      <c r="M80" s="4"/>
      <c r="N80" s="4"/>
      <c r="O80" s="4"/>
      <c r="P80" s="4"/>
      <c r="Q80" s="4"/>
      <c r="R80" s="4"/>
      <c r="S80" s="4"/>
      <c r="T80" s="4"/>
      <c r="U80" s="4"/>
    </row>
    <row r="81" spans="3:21">
      <c r="C81" s="4"/>
      <c r="D81" s="4"/>
      <c r="E81" s="4"/>
      <c r="F81" s="4"/>
      <c r="G81" s="4"/>
      <c r="H81" s="4"/>
      <c r="I81" s="4"/>
      <c r="J81" s="4"/>
      <c r="K81" s="4"/>
      <c r="L81" s="4"/>
      <c r="M81" s="4"/>
      <c r="N81" s="4"/>
      <c r="O81" s="4"/>
      <c r="P81" s="4"/>
      <c r="Q81" s="4"/>
      <c r="R81" s="4"/>
      <c r="S81" s="4"/>
      <c r="T81" s="4"/>
      <c r="U81" s="4"/>
    </row>
    <row r="82" spans="3:21">
      <c r="C82" s="4"/>
      <c r="D82" s="4"/>
      <c r="E82" s="4"/>
      <c r="F82" s="4"/>
      <c r="G82" s="4"/>
      <c r="H82" s="4"/>
      <c r="I82" s="4"/>
      <c r="J82" s="4"/>
      <c r="K82" s="4"/>
      <c r="L82" s="4"/>
      <c r="M82" s="4"/>
      <c r="N82" s="4"/>
      <c r="O82" s="4"/>
      <c r="P82" s="4"/>
      <c r="Q82" s="4"/>
      <c r="R82" s="4"/>
      <c r="S82" s="4"/>
      <c r="T82" s="4"/>
      <c r="U82" s="4"/>
    </row>
    <row r="83" spans="3:21">
      <c r="C83" s="4"/>
      <c r="D83" s="4"/>
      <c r="E83" s="4"/>
      <c r="F83" s="4"/>
      <c r="G83" s="4"/>
      <c r="H83" s="4"/>
      <c r="I83" s="4"/>
      <c r="J83" s="4"/>
      <c r="K83" s="4"/>
      <c r="L83" s="4"/>
      <c r="M83" s="4"/>
      <c r="N83" s="4"/>
      <c r="O83" s="4"/>
      <c r="P83" s="4"/>
      <c r="Q83" s="4"/>
      <c r="R83" s="4"/>
      <c r="S83" s="4"/>
      <c r="T83" s="4"/>
      <c r="U83" s="4"/>
    </row>
    <row r="84" spans="3:21">
      <c r="C84" s="4"/>
      <c r="D84" s="4"/>
      <c r="E84" s="4"/>
      <c r="F84" s="4"/>
      <c r="G84" s="4"/>
      <c r="H84" s="4"/>
      <c r="I84" s="4"/>
      <c r="J84" s="4"/>
      <c r="K84" s="4"/>
      <c r="L84" s="4"/>
      <c r="M84" s="4"/>
      <c r="N84" s="4"/>
      <c r="O84" s="4"/>
      <c r="P84" s="4"/>
      <c r="Q84" s="4"/>
      <c r="R84" s="4"/>
      <c r="S84" s="4"/>
      <c r="T84" s="4"/>
      <c r="U84" s="4"/>
    </row>
    <row r="85" spans="3:21">
      <c r="C85" s="4"/>
      <c r="D85" s="4"/>
      <c r="E85" s="4"/>
      <c r="F85" s="4"/>
      <c r="G85" s="4"/>
      <c r="H85" s="4"/>
      <c r="I85" s="4"/>
      <c r="J85" s="4"/>
      <c r="K85" s="4"/>
      <c r="L85" s="4"/>
      <c r="M85" s="4"/>
      <c r="N85" s="4"/>
      <c r="O85" s="4"/>
      <c r="P85" s="4"/>
      <c r="Q85" s="4"/>
      <c r="R85" s="4"/>
      <c r="S85" s="4"/>
      <c r="T85" s="4"/>
      <c r="U85" s="4"/>
    </row>
    <row r="86" spans="3:21">
      <c r="C86" s="4"/>
      <c r="D86" s="4"/>
      <c r="E86" s="4"/>
      <c r="F86" s="4"/>
      <c r="G86" s="4"/>
      <c r="H86" s="4"/>
      <c r="I86" s="4"/>
      <c r="J86" s="4"/>
      <c r="K86" s="4"/>
      <c r="L86" s="4"/>
      <c r="M86" s="4"/>
      <c r="N86" s="4"/>
      <c r="O86" s="4"/>
      <c r="P86" s="4"/>
      <c r="Q86" s="4"/>
      <c r="R86" s="4"/>
      <c r="S86" s="4"/>
      <c r="T86" s="4"/>
      <c r="U86" s="4"/>
    </row>
    <row r="87" spans="3:21">
      <c r="C87" s="4"/>
      <c r="D87" s="4"/>
      <c r="E87" s="4"/>
      <c r="F87" s="4"/>
      <c r="G87" s="4"/>
      <c r="H87" s="4"/>
      <c r="I87" s="4"/>
      <c r="J87" s="4"/>
      <c r="K87" s="4"/>
      <c r="L87" s="4"/>
      <c r="M87" s="4"/>
      <c r="N87" s="4"/>
      <c r="O87" s="4"/>
      <c r="P87" s="4"/>
      <c r="Q87" s="4"/>
      <c r="R87" s="4"/>
      <c r="S87" s="4"/>
      <c r="T87" s="4"/>
      <c r="U87" s="4"/>
    </row>
    <row r="88" spans="3:21">
      <c r="C88" s="4"/>
      <c r="D88" s="4"/>
      <c r="E88" s="4"/>
      <c r="F88" s="4"/>
      <c r="G88" s="4"/>
      <c r="H88" s="4"/>
      <c r="I88" s="4"/>
      <c r="J88" s="4"/>
      <c r="K88" s="4"/>
      <c r="L88" s="4"/>
      <c r="M88" s="4"/>
      <c r="N88" s="4"/>
      <c r="O88" s="4"/>
      <c r="P88" s="4"/>
      <c r="Q88" s="4"/>
      <c r="R88" s="4"/>
      <c r="S88" s="4"/>
      <c r="T88" s="4"/>
      <c r="U88" s="4"/>
    </row>
    <row r="89" spans="3:21">
      <c r="C89" s="4"/>
      <c r="D89" s="4"/>
      <c r="E89" s="4"/>
      <c r="F89" s="4"/>
      <c r="G89" s="4"/>
      <c r="H89" s="4"/>
      <c r="I89" s="4"/>
      <c r="J89" s="4"/>
      <c r="K89" s="4"/>
      <c r="L89" s="4"/>
      <c r="M89" s="4"/>
      <c r="N89" s="4"/>
      <c r="O89" s="4"/>
      <c r="P89" s="4"/>
      <c r="Q89" s="4"/>
      <c r="R89" s="4"/>
      <c r="S89" s="4"/>
      <c r="T89" s="4"/>
      <c r="U89" s="4"/>
    </row>
    <row r="90" spans="3:21">
      <c r="C90" s="4"/>
      <c r="D90" s="4"/>
      <c r="E90" s="4"/>
      <c r="F90" s="4"/>
      <c r="G90" s="4"/>
      <c r="H90" s="4"/>
      <c r="I90" s="4"/>
      <c r="J90" s="4"/>
      <c r="K90" s="4"/>
      <c r="L90" s="4"/>
      <c r="M90" s="4"/>
      <c r="N90" s="4"/>
      <c r="O90" s="4"/>
      <c r="P90" s="4"/>
      <c r="Q90" s="4"/>
      <c r="R90" s="4"/>
      <c r="S90" s="4"/>
      <c r="T90" s="4"/>
      <c r="U90" s="4"/>
    </row>
    <row r="91" spans="3:21">
      <c r="C91" s="4"/>
      <c r="D91" s="4"/>
      <c r="E91" s="4"/>
      <c r="F91" s="4"/>
      <c r="G91" s="4"/>
      <c r="H91" s="4"/>
      <c r="I91" s="4"/>
      <c r="J91" s="4"/>
      <c r="K91" s="4"/>
      <c r="L91" s="4"/>
      <c r="M91" s="4"/>
      <c r="N91" s="4"/>
      <c r="O91" s="4"/>
      <c r="P91" s="4"/>
      <c r="Q91" s="4"/>
      <c r="R91" s="4"/>
      <c r="S91" s="4"/>
      <c r="T91" s="4"/>
      <c r="U91" s="4"/>
    </row>
    <row r="92" spans="3:21">
      <c r="C92" s="4"/>
      <c r="D92" s="4"/>
      <c r="E92" s="4"/>
      <c r="F92" s="4"/>
      <c r="G92" s="4"/>
      <c r="H92" s="4"/>
      <c r="I92" s="4"/>
      <c r="J92" s="4"/>
      <c r="K92" s="4"/>
      <c r="L92" s="4"/>
      <c r="M92" s="4"/>
      <c r="N92" s="4"/>
      <c r="O92" s="4"/>
      <c r="P92" s="4"/>
      <c r="Q92" s="4"/>
      <c r="R92" s="4"/>
      <c r="S92" s="4"/>
      <c r="T92" s="4"/>
      <c r="U92" s="4"/>
    </row>
    <row r="93" spans="3:21">
      <c r="C93" s="4"/>
      <c r="D93" s="4"/>
      <c r="E93" s="4"/>
      <c r="F93" s="4"/>
      <c r="G93" s="4"/>
      <c r="H93" s="4"/>
      <c r="I93" s="4"/>
      <c r="J93" s="4"/>
      <c r="K93" s="4"/>
      <c r="L93" s="4"/>
      <c r="M93" s="4"/>
      <c r="N93" s="4"/>
      <c r="O93" s="4"/>
      <c r="P93" s="4"/>
      <c r="Q93" s="4"/>
      <c r="R93" s="4"/>
      <c r="S93" s="4"/>
      <c r="T93" s="4"/>
      <c r="U93" s="4"/>
    </row>
    <row r="94" spans="3:21">
      <c r="C94" s="4"/>
      <c r="D94" s="4"/>
      <c r="E94" s="4"/>
      <c r="F94" s="4"/>
      <c r="G94" s="4"/>
      <c r="H94" s="4"/>
      <c r="I94" s="4"/>
      <c r="J94" s="4"/>
      <c r="K94" s="4"/>
      <c r="L94" s="4"/>
      <c r="M94" s="4"/>
      <c r="N94" s="4"/>
      <c r="O94" s="4"/>
      <c r="P94" s="4"/>
      <c r="Q94" s="4"/>
      <c r="R94" s="4"/>
      <c r="S94" s="4"/>
      <c r="T94" s="4"/>
      <c r="U94" s="4"/>
    </row>
    <row r="95" spans="3:21">
      <c r="C95" s="4"/>
      <c r="D95" s="4"/>
      <c r="E95" s="4"/>
      <c r="F95" s="4"/>
      <c r="G95" s="4"/>
      <c r="H95" s="4"/>
      <c r="I95" s="4"/>
      <c r="J95" s="4"/>
      <c r="K95" s="4"/>
      <c r="L95" s="4"/>
      <c r="M95" s="4"/>
      <c r="N95" s="4"/>
      <c r="O95" s="4"/>
      <c r="P95" s="4"/>
      <c r="Q95" s="4"/>
      <c r="R95" s="4"/>
      <c r="S95" s="4"/>
      <c r="T95" s="4"/>
      <c r="U95" s="4"/>
    </row>
    <row r="96" spans="3:21">
      <c r="C96" s="4"/>
      <c r="D96" s="4"/>
      <c r="E96" s="4"/>
      <c r="F96" s="4"/>
      <c r="G96" s="4"/>
      <c r="H96" s="4"/>
      <c r="I96" s="4"/>
      <c r="J96" s="4"/>
      <c r="K96" s="4"/>
      <c r="L96" s="4"/>
      <c r="M96" s="4"/>
      <c r="N96" s="4"/>
      <c r="O96" s="4"/>
      <c r="P96" s="4"/>
      <c r="Q96" s="4"/>
      <c r="R96" s="4"/>
      <c r="S96" s="4"/>
      <c r="T96" s="4"/>
      <c r="U96" s="4"/>
    </row>
    <row r="97" spans="3:21">
      <c r="C97" s="4"/>
      <c r="D97" s="4"/>
      <c r="E97" s="4"/>
      <c r="F97" s="4"/>
      <c r="G97" s="4"/>
      <c r="H97" s="4"/>
      <c r="I97" s="4"/>
      <c r="J97" s="4"/>
      <c r="K97" s="4"/>
      <c r="L97" s="4"/>
      <c r="M97" s="4"/>
      <c r="N97" s="4"/>
      <c r="O97" s="4"/>
      <c r="P97" s="4"/>
      <c r="Q97" s="4"/>
      <c r="R97" s="4"/>
      <c r="S97" s="4"/>
      <c r="T97" s="4"/>
      <c r="U97" s="4"/>
    </row>
    <row r="98" spans="3:21">
      <c r="C98" s="4"/>
      <c r="D98" s="4"/>
      <c r="E98" s="4"/>
      <c r="F98" s="4"/>
      <c r="G98" s="4"/>
      <c r="H98" s="4"/>
      <c r="I98" s="4"/>
      <c r="J98" s="4"/>
      <c r="K98" s="4"/>
      <c r="L98" s="4"/>
      <c r="M98" s="4"/>
      <c r="N98" s="4"/>
      <c r="O98" s="4"/>
      <c r="P98" s="4"/>
      <c r="Q98" s="4"/>
      <c r="R98" s="4"/>
      <c r="S98" s="4"/>
      <c r="T98" s="4"/>
      <c r="U98" s="4"/>
    </row>
    <row r="99" spans="3:21">
      <c r="C99" s="4"/>
      <c r="D99" s="4"/>
      <c r="E99" s="4"/>
      <c r="F99" s="4"/>
      <c r="G99" s="4"/>
      <c r="H99" s="4"/>
      <c r="I99" s="4"/>
      <c r="J99" s="4"/>
      <c r="K99" s="4"/>
      <c r="L99" s="4"/>
      <c r="M99" s="4"/>
      <c r="N99" s="4"/>
      <c r="O99" s="4"/>
      <c r="P99" s="4"/>
      <c r="Q99" s="4"/>
      <c r="R99" s="4"/>
      <c r="S99" s="4"/>
      <c r="T99" s="4"/>
      <c r="U99" s="4"/>
    </row>
    <row r="100" spans="3:21">
      <c r="C100" s="4"/>
      <c r="D100" s="4"/>
      <c r="E100" s="4"/>
      <c r="F100" s="4"/>
      <c r="G100" s="4"/>
      <c r="H100" s="4"/>
      <c r="I100" s="4"/>
      <c r="J100" s="4"/>
      <c r="K100" s="4"/>
      <c r="L100" s="4"/>
      <c r="M100" s="4"/>
      <c r="N100" s="4"/>
      <c r="O100" s="4"/>
      <c r="P100" s="4"/>
      <c r="Q100" s="4"/>
      <c r="R100" s="4"/>
      <c r="S100" s="4"/>
      <c r="T100" s="4"/>
      <c r="U100" s="4"/>
    </row>
    <row r="101" spans="3:21">
      <c r="C101" s="4"/>
      <c r="D101" s="4"/>
      <c r="E101" s="4"/>
      <c r="F101" s="4"/>
      <c r="G101" s="4"/>
      <c r="H101" s="4"/>
      <c r="I101" s="4"/>
      <c r="J101" s="4"/>
      <c r="K101" s="4"/>
      <c r="L101" s="4"/>
      <c r="M101" s="4"/>
      <c r="N101" s="4"/>
      <c r="O101" s="4"/>
      <c r="P101" s="4"/>
      <c r="Q101" s="4"/>
      <c r="R101" s="4"/>
      <c r="S101" s="4"/>
      <c r="T101" s="4"/>
      <c r="U101" s="4"/>
    </row>
    <row r="102" spans="3:21">
      <c r="C102" s="4"/>
      <c r="D102" s="4"/>
      <c r="E102" s="4"/>
      <c r="F102" s="4"/>
      <c r="G102" s="4"/>
      <c r="H102" s="4"/>
      <c r="I102" s="4"/>
      <c r="J102" s="4"/>
      <c r="K102" s="4"/>
      <c r="L102" s="4"/>
      <c r="M102" s="4"/>
      <c r="N102" s="4"/>
      <c r="O102" s="4"/>
      <c r="P102" s="4"/>
      <c r="Q102" s="4"/>
      <c r="R102" s="4"/>
      <c r="S102" s="4"/>
      <c r="T102" s="4"/>
      <c r="U102" s="4"/>
    </row>
    <row r="103" spans="3:21">
      <c r="C103" s="4"/>
      <c r="D103" s="4"/>
      <c r="E103" s="4"/>
      <c r="F103" s="4"/>
      <c r="G103" s="4"/>
      <c r="H103" s="4"/>
      <c r="I103" s="4"/>
      <c r="J103" s="4"/>
      <c r="K103" s="4"/>
      <c r="L103" s="4"/>
      <c r="M103" s="4"/>
      <c r="N103" s="4"/>
      <c r="O103" s="4"/>
      <c r="P103" s="4"/>
      <c r="Q103" s="4"/>
      <c r="R103" s="4"/>
      <c r="S103" s="4"/>
      <c r="T103" s="4"/>
      <c r="U103" s="4"/>
    </row>
    <row r="104" spans="3:21">
      <c r="C104" s="4"/>
      <c r="D104" s="4"/>
      <c r="E104" s="4"/>
      <c r="F104" s="4"/>
      <c r="G104" s="4"/>
      <c r="H104" s="4"/>
      <c r="I104" s="4"/>
      <c r="J104" s="4"/>
      <c r="K104" s="4"/>
      <c r="L104" s="4"/>
      <c r="M104" s="4"/>
      <c r="N104" s="4"/>
      <c r="O104" s="4"/>
      <c r="P104" s="4"/>
      <c r="Q104" s="4"/>
      <c r="R104" s="4"/>
      <c r="S104" s="4"/>
      <c r="T104" s="4"/>
      <c r="U104" s="4"/>
    </row>
    <row r="105" spans="3:21">
      <c r="C105" s="4"/>
      <c r="D105" s="4"/>
      <c r="E105" s="4"/>
      <c r="F105" s="4"/>
      <c r="G105" s="4"/>
      <c r="H105" s="4"/>
      <c r="I105" s="4"/>
      <c r="J105" s="4"/>
      <c r="K105" s="4"/>
      <c r="L105" s="4"/>
      <c r="M105" s="4"/>
      <c r="N105" s="4"/>
      <c r="O105" s="4"/>
      <c r="P105" s="4"/>
      <c r="Q105" s="4"/>
      <c r="R105" s="4"/>
      <c r="S105" s="4"/>
      <c r="T105" s="4"/>
      <c r="U105" s="4"/>
    </row>
    <row r="106" spans="3:21">
      <c r="C106" s="4"/>
      <c r="D106" s="4"/>
      <c r="E106" s="4"/>
      <c r="F106" s="4"/>
      <c r="G106" s="4"/>
      <c r="H106" s="4"/>
      <c r="I106" s="4"/>
      <c r="J106" s="4"/>
      <c r="K106" s="4"/>
      <c r="L106" s="4"/>
      <c r="M106" s="4"/>
      <c r="N106" s="4"/>
      <c r="O106" s="4"/>
      <c r="P106" s="4"/>
      <c r="Q106" s="4"/>
      <c r="R106" s="4"/>
      <c r="S106" s="4"/>
      <c r="T106" s="4"/>
      <c r="U106" s="4"/>
    </row>
    <row r="107" spans="3:21">
      <c r="C107" s="4"/>
      <c r="D107" s="4"/>
      <c r="E107" s="4"/>
      <c r="F107" s="4"/>
      <c r="G107" s="4"/>
      <c r="H107" s="4"/>
      <c r="I107" s="4"/>
      <c r="J107" s="4"/>
      <c r="K107" s="4"/>
      <c r="L107" s="4"/>
      <c r="M107" s="4"/>
      <c r="N107" s="4"/>
      <c r="O107" s="4"/>
      <c r="P107" s="4"/>
      <c r="Q107" s="4"/>
      <c r="R107" s="4"/>
      <c r="S107" s="4"/>
      <c r="T107" s="4"/>
      <c r="U107" s="4"/>
    </row>
    <row r="108" spans="3:21">
      <c r="C108" s="4"/>
      <c r="D108" s="4"/>
      <c r="E108" s="4"/>
      <c r="F108" s="4"/>
      <c r="G108" s="4"/>
      <c r="H108" s="4"/>
      <c r="I108" s="4"/>
      <c r="J108" s="4"/>
      <c r="K108" s="4"/>
      <c r="L108" s="4"/>
      <c r="M108" s="4"/>
      <c r="N108" s="4"/>
      <c r="O108" s="4"/>
      <c r="P108" s="4"/>
      <c r="Q108" s="4"/>
      <c r="R108" s="4"/>
      <c r="S108" s="4"/>
      <c r="T108" s="4"/>
      <c r="U108" s="4"/>
    </row>
    <row r="109" spans="3:21">
      <c r="C109" s="4"/>
      <c r="D109" s="4"/>
      <c r="E109" s="4"/>
      <c r="F109" s="4"/>
      <c r="G109" s="4"/>
      <c r="H109" s="4"/>
      <c r="I109" s="4"/>
      <c r="J109" s="4"/>
      <c r="K109" s="4"/>
      <c r="L109" s="4"/>
      <c r="M109" s="4"/>
      <c r="N109" s="4"/>
      <c r="O109" s="4"/>
      <c r="P109" s="4"/>
      <c r="Q109" s="4"/>
      <c r="R109" s="4"/>
      <c r="S109" s="4"/>
      <c r="T109" s="4"/>
      <c r="U109" s="4"/>
    </row>
    <row r="110" spans="3:21">
      <c r="C110" s="4"/>
      <c r="D110" s="4"/>
      <c r="E110" s="4"/>
      <c r="F110" s="4"/>
      <c r="G110" s="4"/>
      <c r="H110" s="4"/>
      <c r="I110" s="4"/>
      <c r="J110" s="4"/>
      <c r="K110" s="4"/>
      <c r="L110" s="4"/>
      <c r="M110" s="4"/>
      <c r="N110" s="4"/>
      <c r="O110" s="4"/>
      <c r="P110" s="4"/>
      <c r="Q110" s="4"/>
      <c r="R110" s="4"/>
      <c r="S110" s="4"/>
      <c r="T110" s="4"/>
      <c r="U110" s="4"/>
    </row>
    <row r="111" spans="3:21">
      <c r="C111" s="4"/>
      <c r="D111" s="4"/>
      <c r="E111" s="4"/>
      <c r="F111" s="4"/>
      <c r="G111" s="4"/>
      <c r="H111" s="4"/>
      <c r="I111" s="4"/>
      <c r="J111" s="4"/>
      <c r="K111" s="4"/>
      <c r="L111" s="4"/>
      <c r="M111" s="4"/>
      <c r="N111" s="4"/>
      <c r="O111" s="4"/>
      <c r="P111" s="4"/>
      <c r="Q111" s="4"/>
      <c r="R111" s="4"/>
      <c r="S111" s="4"/>
      <c r="T111" s="4"/>
      <c r="U111" s="4"/>
    </row>
    <row r="112" spans="3:21">
      <c r="C112" s="4"/>
      <c r="D112" s="4"/>
      <c r="E112" s="4"/>
      <c r="F112" s="4"/>
      <c r="G112" s="4"/>
      <c r="H112" s="4"/>
      <c r="I112" s="4"/>
      <c r="J112" s="4"/>
      <c r="K112" s="4"/>
      <c r="L112" s="4"/>
      <c r="M112" s="4"/>
      <c r="N112" s="4"/>
      <c r="O112" s="4"/>
      <c r="P112" s="4"/>
      <c r="Q112" s="4"/>
      <c r="R112" s="4"/>
      <c r="S112" s="4"/>
      <c r="T112" s="4"/>
      <c r="U112" s="4"/>
    </row>
    <row r="113" spans="3:21">
      <c r="C113" s="4"/>
      <c r="D113" s="4"/>
      <c r="E113" s="4"/>
      <c r="F113" s="4"/>
      <c r="G113" s="4"/>
      <c r="H113" s="4"/>
      <c r="I113" s="4"/>
      <c r="J113" s="4"/>
      <c r="K113" s="4"/>
      <c r="L113" s="4"/>
      <c r="M113" s="4"/>
      <c r="N113" s="4"/>
      <c r="O113" s="4"/>
      <c r="P113" s="4"/>
      <c r="Q113" s="4"/>
      <c r="R113" s="4"/>
      <c r="S113" s="4"/>
      <c r="T113" s="4"/>
      <c r="U113" s="4"/>
    </row>
    <row r="114" spans="3:21">
      <c r="C114" s="4"/>
      <c r="D114" s="4"/>
      <c r="E114" s="4"/>
      <c r="F114" s="4"/>
      <c r="G114" s="4"/>
      <c r="H114" s="4"/>
      <c r="I114" s="4"/>
      <c r="J114" s="4"/>
      <c r="K114" s="4"/>
      <c r="L114" s="4"/>
      <c r="M114" s="4"/>
      <c r="N114" s="4"/>
      <c r="O114" s="4"/>
      <c r="P114" s="4"/>
      <c r="Q114" s="4"/>
      <c r="R114" s="4"/>
      <c r="S114" s="4"/>
      <c r="T114" s="4"/>
      <c r="U114" s="4"/>
    </row>
    <row r="115" spans="3:21">
      <c r="C115" s="4"/>
      <c r="D115" s="4"/>
      <c r="E115" s="4"/>
      <c r="F115" s="4"/>
      <c r="G115" s="4"/>
      <c r="H115" s="4"/>
      <c r="I115" s="4"/>
      <c r="J115" s="4"/>
      <c r="K115" s="4"/>
      <c r="L115" s="4"/>
      <c r="M115" s="4"/>
      <c r="N115" s="4"/>
      <c r="O115" s="4"/>
      <c r="P115" s="4"/>
      <c r="Q115" s="4"/>
      <c r="R115" s="4"/>
      <c r="S115" s="4"/>
      <c r="T115" s="4"/>
      <c r="U115" s="4"/>
    </row>
    <row r="116" spans="3:21">
      <c r="C116" s="4"/>
      <c r="D116" s="4"/>
      <c r="E116" s="4"/>
      <c r="F116" s="4"/>
      <c r="G116" s="4"/>
      <c r="H116" s="4"/>
      <c r="I116" s="4"/>
      <c r="J116" s="4"/>
      <c r="K116" s="4"/>
      <c r="L116" s="4"/>
      <c r="M116" s="4"/>
      <c r="N116" s="4"/>
      <c r="O116" s="4"/>
      <c r="P116" s="4"/>
      <c r="Q116" s="4"/>
      <c r="R116" s="4"/>
      <c r="S116" s="4"/>
      <c r="T116" s="4"/>
      <c r="U116" s="4"/>
    </row>
    <row r="117" spans="3:21">
      <c r="C117" s="4"/>
      <c r="D117" s="4"/>
      <c r="E117" s="4"/>
      <c r="F117" s="4"/>
      <c r="G117" s="4"/>
      <c r="H117" s="4"/>
      <c r="I117" s="4"/>
      <c r="J117" s="4"/>
      <c r="K117" s="4"/>
      <c r="L117" s="4"/>
      <c r="M117" s="4"/>
      <c r="N117" s="4"/>
      <c r="O117" s="4"/>
      <c r="P117" s="4"/>
      <c r="Q117" s="4"/>
      <c r="R117" s="4"/>
      <c r="S117" s="4"/>
      <c r="T117" s="4"/>
      <c r="U117" s="4"/>
    </row>
    <row r="118" spans="3:21">
      <c r="C118" s="4"/>
      <c r="D118" s="4"/>
      <c r="E118" s="4"/>
      <c r="F118" s="4"/>
      <c r="G118" s="4"/>
      <c r="H118" s="4"/>
      <c r="I118" s="4"/>
      <c r="J118" s="4"/>
      <c r="K118" s="4"/>
      <c r="L118" s="4"/>
      <c r="M118" s="4"/>
      <c r="N118" s="4"/>
      <c r="O118" s="4"/>
      <c r="P118" s="4"/>
      <c r="Q118" s="4"/>
      <c r="R118" s="4"/>
      <c r="S118" s="4"/>
      <c r="T118" s="4"/>
      <c r="U118" s="4"/>
    </row>
    <row r="119" spans="3:21">
      <c r="C119" s="4"/>
      <c r="D119" s="4"/>
      <c r="E119" s="4"/>
      <c r="F119" s="4"/>
      <c r="G119" s="4"/>
      <c r="H119" s="4"/>
      <c r="I119" s="4"/>
      <c r="J119" s="4"/>
      <c r="K119" s="4"/>
      <c r="L119" s="4"/>
      <c r="M119" s="4"/>
      <c r="N119" s="4"/>
      <c r="O119" s="4"/>
      <c r="P119" s="4"/>
      <c r="Q119" s="4"/>
      <c r="R119" s="4"/>
      <c r="S119" s="4"/>
      <c r="T119" s="4"/>
      <c r="U119" s="4"/>
    </row>
    <row r="120" spans="3:21">
      <c r="C120" s="4"/>
      <c r="D120" s="4"/>
      <c r="E120" s="4"/>
      <c r="F120" s="4"/>
      <c r="G120" s="4"/>
      <c r="H120" s="4"/>
      <c r="I120" s="4"/>
      <c r="J120" s="4"/>
      <c r="K120" s="4"/>
      <c r="L120" s="4"/>
      <c r="M120" s="4"/>
      <c r="N120" s="4"/>
      <c r="O120" s="4"/>
      <c r="P120" s="4"/>
      <c r="Q120" s="4"/>
      <c r="R120" s="4"/>
      <c r="S120" s="4"/>
      <c r="T120" s="4"/>
      <c r="U120" s="4"/>
    </row>
    <row r="121" spans="3:21">
      <c r="C121" s="4"/>
      <c r="D121" s="4"/>
      <c r="E121" s="4"/>
      <c r="F121" s="4"/>
      <c r="G121" s="4"/>
      <c r="H121" s="4"/>
      <c r="I121" s="4"/>
      <c r="J121" s="4"/>
      <c r="K121" s="4"/>
      <c r="L121" s="4"/>
      <c r="M121" s="4"/>
      <c r="N121" s="4"/>
      <c r="O121" s="4"/>
      <c r="P121" s="4"/>
      <c r="Q121" s="4"/>
      <c r="R121" s="4"/>
      <c r="S121" s="4"/>
      <c r="T121" s="4"/>
      <c r="U121" s="4"/>
    </row>
    <row r="122" spans="3:21">
      <c r="C122" s="4"/>
      <c r="D122" s="4"/>
      <c r="E122" s="4"/>
      <c r="F122" s="4"/>
      <c r="G122" s="4"/>
      <c r="H122" s="4"/>
      <c r="I122" s="4"/>
      <c r="J122" s="4"/>
      <c r="K122" s="4"/>
      <c r="L122" s="4"/>
      <c r="M122" s="4"/>
      <c r="N122" s="4"/>
      <c r="O122" s="4"/>
      <c r="P122" s="4"/>
      <c r="Q122" s="4"/>
      <c r="R122" s="4"/>
      <c r="S122" s="4"/>
      <c r="T122" s="4"/>
      <c r="U122" s="4"/>
    </row>
    <row r="123" spans="3:21">
      <c r="C123" s="4"/>
      <c r="D123" s="4"/>
      <c r="E123" s="4"/>
      <c r="F123" s="4"/>
      <c r="G123" s="4"/>
      <c r="H123" s="4"/>
      <c r="I123" s="4"/>
      <c r="J123" s="4"/>
      <c r="K123" s="4"/>
      <c r="L123" s="4"/>
      <c r="M123" s="4"/>
      <c r="N123" s="4"/>
      <c r="O123" s="4"/>
      <c r="P123" s="4"/>
      <c r="Q123" s="4"/>
      <c r="R123" s="4"/>
      <c r="S123" s="4"/>
      <c r="T123" s="4"/>
      <c r="U123" s="4"/>
    </row>
    <row r="124" spans="3:21">
      <c r="C124" s="4"/>
      <c r="D124" s="4"/>
      <c r="E124" s="4"/>
      <c r="F124" s="4"/>
      <c r="G124" s="4"/>
      <c r="H124" s="4"/>
      <c r="I124" s="4"/>
      <c r="J124" s="4"/>
      <c r="K124" s="4"/>
      <c r="L124" s="4"/>
      <c r="M124" s="4"/>
      <c r="N124" s="4"/>
      <c r="O124" s="4"/>
      <c r="P124" s="4"/>
      <c r="Q124" s="4"/>
      <c r="R124" s="4"/>
      <c r="S124" s="4"/>
      <c r="T124" s="4"/>
      <c r="U124" s="4"/>
    </row>
    <row r="125" spans="3:21">
      <c r="C125" s="4"/>
      <c r="D125" s="4"/>
      <c r="E125" s="4"/>
      <c r="F125" s="4"/>
      <c r="G125" s="4"/>
      <c r="H125" s="4"/>
      <c r="I125" s="4"/>
      <c r="J125" s="4"/>
      <c r="K125" s="4"/>
      <c r="L125" s="4"/>
      <c r="M125" s="4"/>
      <c r="N125" s="4"/>
      <c r="O125" s="4"/>
      <c r="P125" s="4"/>
      <c r="Q125" s="4"/>
      <c r="R125" s="4"/>
      <c r="S125" s="4"/>
      <c r="T125" s="4"/>
      <c r="U125" s="4"/>
    </row>
    <row r="126" spans="3:21">
      <c r="C126" s="4"/>
      <c r="D126" s="4"/>
      <c r="E126" s="4"/>
      <c r="F126" s="4"/>
      <c r="G126" s="4"/>
      <c r="H126" s="4"/>
      <c r="I126" s="4"/>
      <c r="J126" s="4"/>
      <c r="K126" s="4"/>
      <c r="L126" s="4"/>
      <c r="M126" s="4"/>
      <c r="N126" s="4"/>
      <c r="O126" s="4"/>
      <c r="P126" s="4"/>
      <c r="Q126" s="4"/>
      <c r="R126" s="4"/>
      <c r="S126" s="4"/>
      <c r="T126" s="4"/>
      <c r="U126" s="4"/>
    </row>
    <row r="127" spans="3:21">
      <c r="C127" s="4"/>
      <c r="D127" s="4"/>
      <c r="E127" s="4"/>
      <c r="F127" s="4"/>
      <c r="G127" s="4"/>
      <c r="H127" s="4"/>
      <c r="I127" s="4"/>
      <c r="J127" s="4"/>
      <c r="K127" s="4"/>
      <c r="L127" s="4"/>
      <c r="M127" s="4"/>
      <c r="N127" s="4"/>
      <c r="O127" s="4"/>
      <c r="P127" s="4"/>
      <c r="Q127" s="4"/>
      <c r="R127" s="4"/>
      <c r="S127" s="4"/>
      <c r="T127" s="4"/>
      <c r="U127" s="4"/>
    </row>
    <row r="128" spans="3:21">
      <c r="C128" s="4"/>
      <c r="D128" s="4"/>
      <c r="E128" s="4"/>
      <c r="F128" s="4"/>
      <c r="G128" s="4"/>
      <c r="H128" s="4"/>
      <c r="I128" s="4"/>
      <c r="J128" s="4"/>
      <c r="K128" s="4"/>
      <c r="L128" s="4"/>
      <c r="M128" s="4"/>
      <c r="N128" s="4"/>
      <c r="O128" s="4"/>
      <c r="P128" s="4"/>
      <c r="Q128" s="4"/>
      <c r="R128" s="4"/>
      <c r="S128" s="4"/>
      <c r="T128" s="4"/>
      <c r="U128" s="4"/>
    </row>
    <row r="129" spans="3:21">
      <c r="C129" s="4"/>
      <c r="D129" s="4"/>
      <c r="E129" s="4"/>
      <c r="F129" s="4"/>
      <c r="G129" s="4"/>
      <c r="H129" s="4"/>
      <c r="I129" s="4"/>
      <c r="J129" s="4"/>
      <c r="K129" s="4"/>
      <c r="L129" s="4"/>
      <c r="M129" s="4"/>
      <c r="N129" s="4"/>
      <c r="O129" s="4"/>
      <c r="P129" s="4"/>
      <c r="Q129" s="4"/>
      <c r="R129" s="4"/>
      <c r="S129" s="4"/>
      <c r="T129" s="4"/>
      <c r="U129" s="4"/>
    </row>
    <row r="130" spans="3:21">
      <c r="C130" s="4"/>
      <c r="D130" s="4"/>
      <c r="E130" s="4"/>
      <c r="F130" s="4"/>
      <c r="G130" s="4"/>
      <c r="H130" s="4"/>
      <c r="I130" s="4"/>
      <c r="J130" s="4"/>
      <c r="K130" s="4"/>
      <c r="L130" s="4"/>
      <c r="M130" s="4"/>
      <c r="N130" s="4"/>
      <c r="O130" s="4"/>
      <c r="P130" s="4"/>
      <c r="Q130" s="4"/>
      <c r="R130" s="4"/>
      <c r="S130" s="4"/>
      <c r="T130" s="4"/>
      <c r="U130" s="4"/>
    </row>
    <row r="131" spans="3:21">
      <c r="C131" s="4"/>
      <c r="D131" s="4"/>
      <c r="E131" s="4"/>
      <c r="F131" s="4"/>
      <c r="G131" s="4"/>
      <c r="H131" s="4"/>
      <c r="I131" s="4"/>
      <c r="J131" s="4"/>
      <c r="K131" s="4"/>
      <c r="L131" s="4"/>
      <c r="M131" s="4"/>
      <c r="N131" s="4"/>
      <c r="O131" s="4"/>
      <c r="P131" s="4"/>
      <c r="Q131" s="4"/>
      <c r="R131" s="4"/>
      <c r="S131" s="4"/>
      <c r="T131" s="4"/>
      <c r="U131" s="4"/>
    </row>
    <row r="132" spans="3:21">
      <c r="C132" s="4"/>
      <c r="D132" s="4"/>
      <c r="E132" s="4"/>
      <c r="F132" s="4"/>
      <c r="G132" s="4"/>
      <c r="H132" s="4"/>
      <c r="I132" s="4"/>
      <c r="J132" s="4"/>
      <c r="K132" s="4"/>
      <c r="L132" s="4"/>
      <c r="M132" s="4"/>
      <c r="N132" s="4"/>
      <c r="O132" s="4"/>
      <c r="P132" s="4"/>
      <c r="Q132" s="4"/>
      <c r="R132" s="4"/>
      <c r="S132" s="4"/>
      <c r="T132" s="4"/>
      <c r="U132" s="4"/>
    </row>
    <row r="133" spans="3:21">
      <c r="C133" s="4"/>
      <c r="D133" s="4"/>
      <c r="E133" s="4"/>
      <c r="F133" s="4"/>
      <c r="G133" s="4"/>
      <c r="H133" s="4"/>
      <c r="I133" s="4"/>
      <c r="J133" s="4"/>
      <c r="K133" s="4"/>
      <c r="L133" s="4"/>
      <c r="M133" s="4"/>
      <c r="N133" s="4"/>
      <c r="O133" s="4"/>
      <c r="P133" s="4"/>
      <c r="Q133" s="4"/>
      <c r="R133" s="4"/>
      <c r="S133" s="4"/>
      <c r="T133" s="4"/>
      <c r="U133" s="4"/>
    </row>
    <row r="134" spans="3:21">
      <c r="C134" s="4"/>
      <c r="D134" s="4"/>
      <c r="E134" s="4"/>
      <c r="F134" s="4"/>
      <c r="G134" s="4"/>
      <c r="H134" s="4"/>
      <c r="I134" s="4"/>
      <c r="J134" s="4"/>
      <c r="K134" s="4"/>
      <c r="L134" s="4"/>
      <c r="M134" s="4"/>
      <c r="N134" s="4"/>
      <c r="O134" s="4"/>
      <c r="P134" s="4"/>
      <c r="Q134" s="4"/>
      <c r="R134" s="4"/>
      <c r="S134" s="4"/>
      <c r="T134" s="4"/>
      <c r="U134" s="4"/>
    </row>
    <row r="135" spans="3:21">
      <c r="C135" s="4"/>
      <c r="D135" s="4"/>
      <c r="E135" s="4"/>
      <c r="F135" s="4"/>
      <c r="G135" s="4"/>
      <c r="H135" s="4"/>
      <c r="I135" s="4"/>
      <c r="J135" s="4"/>
      <c r="K135" s="4"/>
      <c r="L135" s="4"/>
      <c r="M135" s="4"/>
      <c r="N135" s="4"/>
      <c r="O135" s="4"/>
      <c r="P135" s="4"/>
      <c r="Q135" s="4"/>
      <c r="R135" s="4"/>
      <c r="S135" s="4"/>
      <c r="T135" s="4"/>
      <c r="U135" s="4"/>
    </row>
    <row r="136" spans="3:21">
      <c r="C136" s="4"/>
      <c r="D136" s="4"/>
      <c r="E136" s="4"/>
      <c r="F136" s="4"/>
      <c r="G136" s="4"/>
      <c r="H136" s="4"/>
      <c r="I136" s="4"/>
      <c r="J136" s="4"/>
      <c r="K136" s="4"/>
      <c r="L136" s="4"/>
      <c r="M136" s="4"/>
      <c r="N136" s="4"/>
      <c r="O136" s="4"/>
      <c r="P136" s="4"/>
      <c r="Q136" s="4"/>
      <c r="R136" s="4"/>
      <c r="S136" s="4"/>
      <c r="T136" s="4"/>
      <c r="U136" s="4"/>
    </row>
    <row r="137" spans="3:21">
      <c r="C137" s="4"/>
      <c r="D137" s="4"/>
      <c r="E137" s="4"/>
      <c r="F137" s="4"/>
      <c r="G137" s="4"/>
      <c r="H137" s="4"/>
      <c r="I137" s="4"/>
      <c r="J137" s="4"/>
      <c r="K137" s="4"/>
      <c r="L137" s="4"/>
      <c r="M137" s="4"/>
      <c r="N137" s="4"/>
      <c r="O137" s="4"/>
      <c r="P137" s="4"/>
      <c r="Q137" s="4"/>
      <c r="R137" s="4"/>
      <c r="S137" s="4"/>
      <c r="T137" s="4"/>
      <c r="U137" s="4"/>
    </row>
    <row r="138" spans="3:21">
      <c r="C138" s="4"/>
      <c r="D138" s="4"/>
      <c r="E138" s="4"/>
      <c r="F138" s="4"/>
      <c r="G138" s="4"/>
      <c r="H138" s="4"/>
      <c r="I138" s="4"/>
      <c r="J138" s="4"/>
      <c r="K138" s="4"/>
      <c r="L138" s="4"/>
      <c r="M138" s="4"/>
      <c r="N138" s="4"/>
      <c r="O138" s="4"/>
      <c r="P138" s="4"/>
      <c r="Q138" s="4"/>
      <c r="R138" s="4"/>
      <c r="S138" s="4"/>
      <c r="T138" s="4"/>
      <c r="U138" s="4"/>
    </row>
    <row r="139" spans="3:21">
      <c r="C139" s="4"/>
      <c r="D139" s="4"/>
      <c r="E139" s="4"/>
      <c r="F139" s="4"/>
      <c r="G139" s="4"/>
      <c r="H139" s="4"/>
      <c r="I139" s="4"/>
      <c r="J139" s="4"/>
      <c r="K139" s="4"/>
      <c r="L139" s="4"/>
      <c r="M139" s="4"/>
      <c r="N139" s="4"/>
      <c r="O139" s="4"/>
      <c r="P139" s="4"/>
      <c r="Q139" s="4"/>
      <c r="R139" s="4"/>
      <c r="S139" s="4"/>
      <c r="T139" s="4"/>
      <c r="U139" s="4"/>
    </row>
    <row r="140" spans="3:21">
      <c r="C140" s="4"/>
      <c r="D140" s="4"/>
      <c r="E140" s="4"/>
      <c r="F140" s="4"/>
      <c r="G140" s="4"/>
      <c r="H140" s="4"/>
      <c r="I140" s="4"/>
      <c r="J140" s="4"/>
      <c r="K140" s="4"/>
      <c r="L140" s="4"/>
      <c r="M140" s="4"/>
      <c r="N140" s="4"/>
      <c r="O140" s="4"/>
      <c r="P140" s="4"/>
      <c r="Q140" s="4"/>
      <c r="R140" s="4"/>
      <c r="S140" s="4"/>
      <c r="T140" s="4"/>
      <c r="U140" s="4"/>
    </row>
    <row r="141" spans="3:21">
      <c r="C141" s="4"/>
      <c r="D141" s="4"/>
      <c r="E141" s="4"/>
      <c r="F141" s="4"/>
      <c r="G141" s="4"/>
      <c r="H141" s="4"/>
      <c r="I141" s="4"/>
      <c r="J141" s="4"/>
      <c r="K141" s="4"/>
      <c r="L141" s="4"/>
      <c r="M141" s="4"/>
      <c r="N141" s="4"/>
      <c r="O141" s="4"/>
      <c r="P141" s="4"/>
      <c r="Q141" s="4"/>
      <c r="R141" s="4"/>
      <c r="S141" s="4"/>
      <c r="T141" s="4"/>
      <c r="U141" s="4"/>
    </row>
    <row r="142" spans="3:21">
      <c r="C142" s="4"/>
      <c r="D142" s="4"/>
      <c r="E142" s="4"/>
      <c r="F142" s="4"/>
      <c r="G142" s="4"/>
      <c r="H142" s="4"/>
      <c r="I142" s="4"/>
      <c r="J142" s="4"/>
      <c r="K142" s="4"/>
      <c r="L142" s="4"/>
      <c r="M142" s="4"/>
      <c r="N142" s="4"/>
      <c r="O142" s="4"/>
      <c r="P142" s="4"/>
      <c r="Q142" s="4"/>
      <c r="R142" s="4"/>
      <c r="S142" s="4"/>
      <c r="T142" s="4"/>
      <c r="U142" s="4"/>
    </row>
    <row r="143" spans="3:21">
      <c r="C143" s="4"/>
      <c r="D143" s="4"/>
      <c r="E143" s="4"/>
      <c r="F143" s="4"/>
      <c r="G143" s="4"/>
      <c r="H143" s="4"/>
      <c r="I143" s="4"/>
      <c r="J143" s="4"/>
      <c r="K143" s="4"/>
      <c r="L143" s="4"/>
      <c r="M143" s="4"/>
      <c r="N143" s="4"/>
      <c r="O143" s="4"/>
      <c r="P143" s="4"/>
      <c r="Q143" s="4"/>
      <c r="R143" s="4"/>
      <c r="S143" s="4"/>
      <c r="T143" s="4"/>
      <c r="U143" s="4"/>
    </row>
    <row r="144" spans="3:21">
      <c r="C144" s="4"/>
      <c r="D144" s="4"/>
      <c r="E144" s="4"/>
      <c r="F144" s="4"/>
      <c r="G144" s="4"/>
      <c r="H144" s="4"/>
      <c r="I144" s="4"/>
      <c r="J144" s="4"/>
      <c r="K144" s="4"/>
      <c r="L144" s="4"/>
      <c r="M144" s="4"/>
      <c r="N144" s="4"/>
      <c r="O144" s="4"/>
      <c r="P144" s="4"/>
      <c r="Q144" s="4"/>
      <c r="R144" s="4"/>
      <c r="S144" s="4"/>
      <c r="T144" s="4"/>
      <c r="U144" s="4"/>
    </row>
    <row r="145" spans="3:21">
      <c r="C145" s="4"/>
      <c r="D145" s="4"/>
      <c r="E145" s="4"/>
      <c r="F145" s="4"/>
      <c r="G145" s="4"/>
      <c r="H145" s="4"/>
      <c r="I145" s="4"/>
      <c r="J145" s="4"/>
      <c r="K145" s="4"/>
      <c r="L145" s="4"/>
      <c r="M145" s="4"/>
      <c r="N145" s="4"/>
      <c r="O145" s="4"/>
      <c r="P145" s="4"/>
      <c r="Q145" s="4"/>
      <c r="R145" s="4"/>
      <c r="S145" s="4"/>
      <c r="T145" s="4"/>
      <c r="U145" s="4"/>
    </row>
    <row r="146" spans="3:21">
      <c r="C146" s="4"/>
      <c r="D146" s="4"/>
      <c r="E146" s="4"/>
      <c r="F146" s="4"/>
      <c r="G146" s="4"/>
      <c r="H146" s="4"/>
      <c r="I146" s="4"/>
      <c r="J146" s="4"/>
      <c r="K146" s="4"/>
      <c r="L146" s="4"/>
      <c r="M146" s="4"/>
      <c r="N146" s="4"/>
      <c r="O146" s="4"/>
      <c r="P146" s="4"/>
      <c r="Q146" s="4"/>
      <c r="R146" s="4"/>
      <c r="S146" s="4"/>
      <c r="T146" s="4"/>
      <c r="U146" s="4"/>
    </row>
    <row r="147" spans="3:21">
      <c r="C147" s="4"/>
      <c r="D147" s="4"/>
      <c r="E147" s="4"/>
      <c r="F147" s="4"/>
      <c r="G147" s="4"/>
      <c r="H147" s="4"/>
      <c r="I147" s="4"/>
      <c r="J147" s="4"/>
      <c r="K147" s="4"/>
      <c r="L147" s="4"/>
      <c r="M147" s="4"/>
      <c r="N147" s="4"/>
      <c r="O147" s="4"/>
      <c r="P147" s="4"/>
      <c r="Q147" s="4"/>
      <c r="R147" s="4"/>
      <c r="S147" s="4"/>
      <c r="T147" s="4"/>
      <c r="U147" s="4"/>
    </row>
    <row r="148" spans="3:21">
      <c r="C148" s="4"/>
      <c r="D148" s="4"/>
      <c r="E148" s="4"/>
      <c r="F148" s="4"/>
      <c r="G148" s="4"/>
      <c r="H148" s="4"/>
      <c r="I148" s="4"/>
      <c r="J148" s="4"/>
      <c r="K148" s="4"/>
      <c r="L148" s="4"/>
      <c r="M148" s="4"/>
      <c r="N148" s="4"/>
      <c r="O148" s="4"/>
      <c r="P148" s="4"/>
      <c r="Q148" s="4"/>
      <c r="R148" s="4"/>
      <c r="S148" s="4"/>
      <c r="T148" s="4"/>
      <c r="U148" s="4"/>
    </row>
    <row r="149" spans="3:21">
      <c r="C149" s="4"/>
      <c r="D149" s="4"/>
      <c r="E149" s="4"/>
      <c r="F149" s="4"/>
      <c r="G149" s="4"/>
      <c r="H149" s="4"/>
      <c r="I149" s="4"/>
      <c r="J149" s="4"/>
      <c r="K149" s="4"/>
      <c r="L149" s="4"/>
      <c r="M149" s="4"/>
      <c r="N149" s="4"/>
      <c r="O149" s="4"/>
      <c r="P149" s="4"/>
      <c r="Q149" s="4"/>
      <c r="R149" s="4"/>
      <c r="S149" s="4"/>
      <c r="T149" s="4"/>
      <c r="U149" s="4"/>
    </row>
    <row r="150" spans="3:21">
      <c r="C150" s="4"/>
      <c r="D150" s="4"/>
      <c r="E150" s="4"/>
      <c r="F150" s="4"/>
      <c r="G150" s="4"/>
      <c r="H150" s="4"/>
      <c r="I150" s="4"/>
      <c r="J150" s="4"/>
      <c r="K150" s="4"/>
      <c r="L150" s="4"/>
      <c r="M150" s="4"/>
      <c r="N150" s="4"/>
      <c r="O150" s="4"/>
      <c r="P150" s="4"/>
      <c r="Q150" s="4"/>
      <c r="R150" s="4"/>
      <c r="S150" s="4"/>
      <c r="T150" s="4"/>
      <c r="U150" s="4"/>
    </row>
    <row r="151" spans="3:21">
      <c r="C151" s="4"/>
      <c r="D151" s="4"/>
      <c r="E151" s="4"/>
      <c r="F151" s="4"/>
      <c r="G151" s="4"/>
      <c r="H151" s="4"/>
      <c r="I151" s="4"/>
      <c r="J151" s="4"/>
      <c r="K151" s="4"/>
      <c r="L151" s="4"/>
      <c r="M151" s="4"/>
      <c r="N151" s="4"/>
      <c r="O151" s="4"/>
      <c r="P151" s="4"/>
      <c r="Q151" s="4"/>
      <c r="R151" s="4"/>
      <c r="S151" s="4"/>
      <c r="T151" s="4"/>
      <c r="U151" s="4"/>
    </row>
    <row r="152" spans="3:21">
      <c r="C152" s="4"/>
      <c r="D152" s="4"/>
      <c r="E152" s="4"/>
      <c r="F152" s="4"/>
      <c r="G152" s="4"/>
      <c r="H152" s="4"/>
      <c r="I152" s="4"/>
      <c r="J152" s="4"/>
      <c r="K152" s="4"/>
      <c r="L152" s="4"/>
      <c r="M152" s="4"/>
      <c r="N152" s="4"/>
      <c r="O152" s="4"/>
      <c r="P152" s="4"/>
      <c r="Q152" s="4"/>
      <c r="R152" s="4"/>
      <c r="S152" s="4"/>
      <c r="T152" s="4"/>
      <c r="U152" s="4"/>
    </row>
    <row r="153" spans="3:21">
      <c r="C153" s="4"/>
      <c r="D153" s="4"/>
      <c r="E153" s="4"/>
      <c r="F153" s="4"/>
      <c r="G153" s="4"/>
      <c r="H153" s="4"/>
      <c r="I153" s="4"/>
      <c r="J153" s="4"/>
      <c r="K153" s="4"/>
      <c r="L153" s="4"/>
      <c r="M153" s="4"/>
      <c r="N153" s="4"/>
      <c r="O153" s="4"/>
      <c r="P153" s="4"/>
      <c r="Q153" s="4"/>
      <c r="R153" s="4"/>
      <c r="S153" s="4"/>
      <c r="T153" s="4"/>
      <c r="U153" s="4"/>
    </row>
    <row r="154" spans="3:21">
      <c r="C154" s="4"/>
      <c r="D154" s="4"/>
      <c r="E154" s="4"/>
      <c r="F154" s="4"/>
      <c r="G154" s="4"/>
      <c r="H154" s="4"/>
      <c r="I154" s="4"/>
      <c r="J154" s="4"/>
      <c r="K154" s="4"/>
      <c r="L154" s="4"/>
      <c r="M154" s="4"/>
      <c r="N154" s="4"/>
      <c r="O154" s="4"/>
      <c r="P154" s="4"/>
      <c r="Q154" s="4"/>
      <c r="R154" s="4"/>
      <c r="S154" s="4"/>
      <c r="T154" s="4"/>
      <c r="U154" s="4"/>
    </row>
    <row r="155" spans="3:21">
      <c r="C155" s="4"/>
      <c r="D155" s="4"/>
      <c r="E155" s="4"/>
      <c r="F155" s="4"/>
      <c r="G155" s="4"/>
      <c r="H155" s="4"/>
      <c r="I155" s="4"/>
      <c r="J155" s="4"/>
      <c r="K155" s="4"/>
      <c r="L155" s="4"/>
      <c r="M155" s="4"/>
      <c r="N155" s="4"/>
      <c r="O155" s="4"/>
      <c r="P155" s="4"/>
      <c r="Q155" s="4"/>
      <c r="R155" s="4"/>
      <c r="S155" s="4"/>
      <c r="T155" s="4"/>
      <c r="U155" s="4"/>
    </row>
    <row r="156" spans="3:21">
      <c r="C156" s="4"/>
      <c r="D156" s="4"/>
      <c r="E156" s="4"/>
      <c r="F156" s="4"/>
      <c r="G156" s="4"/>
      <c r="H156" s="4"/>
      <c r="I156" s="4"/>
      <c r="J156" s="4"/>
      <c r="K156" s="4"/>
      <c r="L156" s="4"/>
      <c r="M156" s="4"/>
      <c r="N156" s="4"/>
      <c r="O156" s="4"/>
      <c r="P156" s="4"/>
      <c r="Q156" s="4"/>
      <c r="R156" s="4"/>
      <c r="S156" s="4"/>
      <c r="T156" s="4"/>
      <c r="U156" s="4"/>
    </row>
    <row r="157" spans="3:21">
      <c r="C157" s="4"/>
      <c r="D157" s="4"/>
      <c r="E157" s="4"/>
      <c r="F157" s="4"/>
      <c r="G157" s="4"/>
      <c r="H157" s="4"/>
      <c r="I157" s="4"/>
      <c r="J157" s="4"/>
      <c r="K157" s="4"/>
      <c r="L157" s="4"/>
      <c r="M157" s="4"/>
      <c r="N157" s="4"/>
      <c r="O157" s="4"/>
      <c r="P157" s="4"/>
      <c r="Q157" s="4"/>
      <c r="R157" s="4"/>
      <c r="S157" s="4"/>
      <c r="T157" s="4"/>
      <c r="U157" s="4"/>
    </row>
    <row r="158" spans="3:21">
      <c r="C158" s="4"/>
      <c r="D158" s="4"/>
      <c r="E158" s="4"/>
      <c r="F158" s="4"/>
      <c r="G158" s="4"/>
      <c r="H158" s="4"/>
      <c r="I158" s="4"/>
      <c r="J158" s="4"/>
      <c r="K158" s="4"/>
      <c r="L158" s="4"/>
      <c r="M158" s="4"/>
      <c r="N158" s="4"/>
      <c r="O158" s="4"/>
      <c r="P158" s="4"/>
      <c r="Q158" s="4"/>
      <c r="R158" s="4"/>
      <c r="S158" s="4"/>
      <c r="T158" s="4"/>
      <c r="U158" s="4"/>
    </row>
    <row r="159" spans="3:21">
      <c r="C159" s="4"/>
      <c r="D159" s="4"/>
      <c r="E159" s="4"/>
      <c r="F159" s="4"/>
      <c r="G159" s="4"/>
      <c r="H159" s="4"/>
      <c r="I159" s="4"/>
      <c r="J159" s="4"/>
      <c r="K159" s="4"/>
      <c r="L159" s="4"/>
      <c r="M159" s="4"/>
      <c r="N159" s="4"/>
      <c r="O159" s="4"/>
      <c r="P159" s="4"/>
      <c r="Q159" s="4"/>
      <c r="R159" s="4"/>
      <c r="S159" s="4"/>
      <c r="T159" s="4"/>
      <c r="U159" s="4"/>
    </row>
    <row r="160" spans="3:21">
      <c r="C160" s="4"/>
      <c r="D160" s="4"/>
      <c r="E160" s="4"/>
      <c r="F160" s="4"/>
      <c r="G160" s="4"/>
      <c r="H160" s="4"/>
      <c r="I160" s="4"/>
      <c r="J160" s="4"/>
      <c r="K160" s="4"/>
      <c r="L160" s="4"/>
      <c r="M160" s="4"/>
      <c r="N160" s="4"/>
      <c r="O160" s="4"/>
      <c r="P160" s="4"/>
      <c r="Q160" s="4"/>
      <c r="R160" s="4"/>
      <c r="S160" s="4"/>
      <c r="T160" s="4"/>
      <c r="U160" s="4"/>
    </row>
    <row r="161" spans="3:21">
      <c r="C161" s="4"/>
      <c r="D161" s="4"/>
      <c r="E161" s="4"/>
      <c r="F161" s="4"/>
      <c r="G161" s="4"/>
      <c r="H161" s="4"/>
      <c r="I161" s="4"/>
      <c r="J161" s="4"/>
      <c r="K161" s="4"/>
      <c r="L161" s="4"/>
      <c r="M161" s="4"/>
      <c r="N161" s="4"/>
      <c r="O161" s="4"/>
      <c r="P161" s="4"/>
      <c r="Q161" s="4"/>
      <c r="R161" s="4"/>
      <c r="S161" s="4"/>
      <c r="T161" s="4"/>
      <c r="U161" s="4"/>
    </row>
    <row r="162" spans="3:21">
      <c r="C162" s="4"/>
      <c r="D162" s="4"/>
      <c r="E162" s="4"/>
      <c r="F162" s="4"/>
      <c r="G162" s="4"/>
      <c r="H162" s="4"/>
      <c r="I162" s="4"/>
      <c r="J162" s="4"/>
      <c r="K162" s="4"/>
      <c r="L162" s="4"/>
      <c r="M162" s="4"/>
      <c r="N162" s="4"/>
      <c r="O162" s="4"/>
      <c r="P162" s="4"/>
      <c r="Q162" s="4"/>
      <c r="R162" s="4"/>
      <c r="S162" s="4"/>
      <c r="T162" s="4"/>
      <c r="U162" s="4"/>
    </row>
    <row r="163" spans="3:21">
      <c r="C163" s="4"/>
      <c r="D163" s="4"/>
      <c r="E163" s="4"/>
      <c r="F163" s="4"/>
      <c r="G163" s="4"/>
      <c r="H163" s="4"/>
      <c r="I163" s="4"/>
      <c r="J163" s="4"/>
      <c r="K163" s="4"/>
      <c r="L163" s="4"/>
      <c r="M163" s="4"/>
      <c r="N163" s="4"/>
      <c r="O163" s="4"/>
      <c r="P163" s="4"/>
      <c r="Q163" s="4"/>
      <c r="R163" s="4"/>
      <c r="S163" s="4"/>
      <c r="T163" s="4"/>
      <c r="U163" s="4"/>
    </row>
    <row r="164" spans="3:21">
      <c r="C164" s="4"/>
      <c r="D164" s="4"/>
      <c r="E164" s="4"/>
      <c r="F164" s="4"/>
      <c r="G164" s="4"/>
      <c r="H164" s="4"/>
      <c r="I164" s="4"/>
      <c r="J164" s="4"/>
      <c r="K164" s="4"/>
      <c r="L164" s="4"/>
      <c r="M164" s="4"/>
      <c r="N164" s="4"/>
      <c r="O164" s="4"/>
      <c r="P164" s="4"/>
      <c r="Q164" s="4"/>
      <c r="R164" s="4"/>
      <c r="S164" s="4"/>
      <c r="T164" s="4"/>
      <c r="U164" s="4"/>
    </row>
    <row r="165" spans="3:21">
      <c r="C165" s="4"/>
      <c r="D165" s="4"/>
      <c r="E165" s="4"/>
      <c r="F165" s="4"/>
      <c r="G165" s="4"/>
      <c r="H165" s="4"/>
      <c r="I165" s="4"/>
      <c r="J165" s="4"/>
      <c r="K165" s="4"/>
      <c r="L165" s="4"/>
      <c r="M165" s="4"/>
      <c r="N165" s="4"/>
      <c r="O165" s="4"/>
      <c r="P165" s="4"/>
      <c r="Q165" s="4"/>
      <c r="R165" s="4"/>
      <c r="S165" s="4"/>
      <c r="T165" s="4"/>
      <c r="U165" s="4"/>
    </row>
    <row r="166" spans="3:21">
      <c r="C166" s="4"/>
      <c r="D166" s="4"/>
      <c r="E166" s="4"/>
      <c r="F166" s="4"/>
      <c r="G166" s="4"/>
      <c r="H166" s="4"/>
      <c r="I166" s="4"/>
      <c r="J166" s="4"/>
      <c r="K166" s="4"/>
      <c r="L166" s="4"/>
      <c r="M166" s="4"/>
      <c r="N166" s="4"/>
      <c r="O166" s="4"/>
      <c r="P166" s="4"/>
      <c r="Q166" s="4"/>
      <c r="R166" s="4"/>
      <c r="S166" s="4"/>
      <c r="T166" s="4"/>
      <c r="U166" s="4"/>
    </row>
    <row r="167" spans="3:21">
      <c r="C167" s="4"/>
      <c r="D167" s="4"/>
      <c r="E167" s="4"/>
      <c r="F167" s="4"/>
      <c r="G167" s="4"/>
      <c r="H167" s="4"/>
      <c r="I167" s="4"/>
      <c r="J167" s="4"/>
      <c r="K167" s="4"/>
      <c r="L167" s="4"/>
      <c r="M167" s="4"/>
      <c r="N167" s="4"/>
      <c r="O167" s="4"/>
      <c r="P167" s="4"/>
      <c r="Q167" s="4"/>
      <c r="R167" s="4"/>
      <c r="S167" s="4"/>
      <c r="T167" s="4"/>
      <c r="U167" s="4"/>
    </row>
    <row r="168" spans="3:21">
      <c r="C168" s="4"/>
      <c r="D168" s="4"/>
      <c r="E168" s="4"/>
      <c r="F168" s="4"/>
      <c r="G168" s="4"/>
      <c r="H168" s="4"/>
      <c r="I168" s="4"/>
      <c r="J168" s="4"/>
      <c r="K168" s="4"/>
      <c r="L168" s="4"/>
      <c r="M168" s="4"/>
      <c r="N168" s="4"/>
      <c r="O168" s="4"/>
      <c r="P168" s="4"/>
      <c r="Q168" s="4"/>
      <c r="R168" s="4"/>
      <c r="S168" s="4"/>
      <c r="T168" s="4"/>
      <c r="U168" s="4"/>
    </row>
    <row r="169" spans="3:21">
      <c r="C169" s="4"/>
      <c r="D169" s="4"/>
      <c r="E169" s="4"/>
      <c r="F169" s="4"/>
      <c r="G169" s="4"/>
      <c r="H169" s="4"/>
      <c r="I169" s="4"/>
      <c r="J169" s="4"/>
      <c r="K169" s="4"/>
      <c r="L169" s="4"/>
      <c r="M169" s="4"/>
      <c r="N169" s="4"/>
      <c r="O169" s="4"/>
      <c r="P169" s="4"/>
      <c r="Q169" s="4"/>
      <c r="R169" s="4"/>
      <c r="S169" s="4"/>
      <c r="T169" s="4"/>
      <c r="U169" s="4"/>
    </row>
    <row r="170" spans="3:21">
      <c r="C170" s="4"/>
      <c r="D170" s="4"/>
      <c r="E170" s="4"/>
      <c r="F170" s="4"/>
      <c r="G170" s="4"/>
      <c r="H170" s="4"/>
      <c r="I170" s="4"/>
      <c r="J170" s="4"/>
      <c r="K170" s="4"/>
      <c r="L170" s="4"/>
      <c r="M170" s="4"/>
      <c r="N170" s="4"/>
      <c r="O170" s="4"/>
      <c r="P170" s="4"/>
      <c r="Q170" s="4"/>
      <c r="R170" s="4"/>
      <c r="S170" s="4"/>
      <c r="T170" s="4"/>
      <c r="U170" s="4"/>
    </row>
    <row r="171" spans="3:21">
      <c r="C171" s="4"/>
      <c r="D171" s="4"/>
      <c r="E171" s="4"/>
      <c r="F171" s="4"/>
      <c r="G171" s="4"/>
      <c r="H171" s="4"/>
      <c r="I171" s="4"/>
      <c r="J171" s="4"/>
      <c r="K171" s="4"/>
      <c r="L171" s="4"/>
      <c r="M171" s="4"/>
      <c r="N171" s="4"/>
      <c r="O171" s="4"/>
      <c r="P171" s="4"/>
      <c r="Q171" s="4"/>
      <c r="R171" s="4"/>
      <c r="S171" s="4"/>
      <c r="T171" s="4"/>
      <c r="U171" s="4"/>
    </row>
    <row r="172" spans="3:21">
      <c r="C172" s="4"/>
      <c r="D172" s="4"/>
      <c r="E172" s="4"/>
      <c r="F172" s="4"/>
      <c r="G172" s="4"/>
      <c r="H172" s="4"/>
      <c r="I172" s="4"/>
      <c r="J172" s="4"/>
      <c r="K172" s="4"/>
      <c r="L172" s="4"/>
      <c r="M172" s="4"/>
      <c r="N172" s="4"/>
      <c r="O172" s="4"/>
      <c r="P172" s="4"/>
      <c r="Q172" s="4"/>
      <c r="R172" s="4"/>
      <c r="S172" s="4"/>
      <c r="T172" s="4"/>
      <c r="U172" s="4"/>
    </row>
    <row r="173" spans="3:21">
      <c r="C173" s="4"/>
      <c r="D173" s="4"/>
      <c r="E173" s="4"/>
      <c r="F173" s="4"/>
      <c r="G173" s="4"/>
      <c r="H173" s="4"/>
      <c r="I173" s="4"/>
      <c r="J173" s="4"/>
      <c r="K173" s="4"/>
      <c r="L173" s="4"/>
      <c r="M173" s="4"/>
      <c r="N173" s="4"/>
      <c r="O173" s="4"/>
      <c r="P173" s="4"/>
      <c r="Q173" s="4"/>
      <c r="R173" s="4"/>
      <c r="S173" s="4"/>
      <c r="T173" s="4"/>
      <c r="U173" s="4"/>
    </row>
    <row r="174" spans="3:21">
      <c r="C174" s="4"/>
      <c r="D174" s="4"/>
      <c r="E174" s="4"/>
      <c r="F174" s="4"/>
      <c r="G174" s="4"/>
      <c r="H174" s="4"/>
      <c r="I174" s="4"/>
      <c r="J174" s="4"/>
      <c r="K174" s="4"/>
      <c r="L174" s="4"/>
      <c r="M174" s="4"/>
      <c r="N174" s="4"/>
      <c r="O174" s="4"/>
      <c r="P174" s="4"/>
      <c r="Q174" s="4"/>
      <c r="R174" s="4"/>
      <c r="S174" s="4"/>
      <c r="T174" s="4"/>
      <c r="U174" s="4"/>
    </row>
    <row r="175" spans="3:21">
      <c r="C175" s="4"/>
      <c r="D175" s="4"/>
      <c r="E175" s="4"/>
      <c r="F175" s="4"/>
      <c r="G175" s="4"/>
      <c r="H175" s="4"/>
      <c r="I175" s="4"/>
      <c r="J175" s="4"/>
      <c r="K175" s="4"/>
      <c r="L175" s="4"/>
      <c r="M175" s="4"/>
      <c r="N175" s="4"/>
      <c r="O175" s="4"/>
      <c r="P175" s="4"/>
      <c r="Q175" s="4"/>
      <c r="R175" s="4"/>
      <c r="S175" s="4"/>
      <c r="T175" s="4"/>
      <c r="U175" s="4"/>
    </row>
    <row r="176" spans="3:21">
      <c r="C176" s="4"/>
      <c r="D176" s="4"/>
      <c r="E176" s="4"/>
      <c r="F176" s="4"/>
      <c r="G176" s="4"/>
      <c r="H176" s="4"/>
      <c r="I176" s="4"/>
      <c r="J176" s="4"/>
      <c r="K176" s="4"/>
      <c r="L176" s="4"/>
      <c r="M176" s="4"/>
      <c r="N176" s="4"/>
      <c r="O176" s="4"/>
      <c r="P176" s="4"/>
      <c r="Q176" s="4"/>
      <c r="R176" s="4"/>
      <c r="S176" s="4"/>
      <c r="T176" s="4"/>
      <c r="U176" s="4"/>
    </row>
    <row r="177" spans="3:21">
      <c r="C177" s="4"/>
      <c r="D177" s="4"/>
      <c r="E177" s="4"/>
      <c r="F177" s="4"/>
      <c r="G177" s="4"/>
      <c r="H177" s="4"/>
      <c r="I177" s="4"/>
      <c r="J177" s="4"/>
      <c r="K177" s="4"/>
      <c r="L177" s="4"/>
      <c r="M177" s="4"/>
      <c r="N177" s="4"/>
      <c r="O177" s="4"/>
      <c r="P177" s="4"/>
      <c r="Q177" s="4"/>
      <c r="R177" s="4"/>
      <c r="S177" s="4"/>
      <c r="T177" s="4"/>
      <c r="U177" s="4"/>
    </row>
    <row r="178" spans="3:21">
      <c r="C178" s="4"/>
      <c r="D178" s="4"/>
      <c r="E178" s="4"/>
      <c r="F178" s="4"/>
      <c r="G178" s="4"/>
      <c r="H178" s="4"/>
      <c r="I178" s="4"/>
      <c r="J178" s="4"/>
      <c r="K178" s="4"/>
      <c r="L178" s="4"/>
      <c r="M178" s="4"/>
      <c r="N178" s="4"/>
      <c r="O178" s="4"/>
      <c r="P178" s="4"/>
      <c r="Q178" s="4"/>
      <c r="R178" s="4"/>
      <c r="S178" s="4"/>
      <c r="T178" s="4"/>
      <c r="U178" s="4"/>
    </row>
    <row r="179" spans="3:21">
      <c r="C179" s="4"/>
      <c r="D179" s="4"/>
      <c r="E179" s="4"/>
      <c r="F179" s="4"/>
      <c r="G179" s="4"/>
      <c r="H179" s="4"/>
      <c r="I179" s="4"/>
      <c r="J179" s="4"/>
      <c r="K179" s="4"/>
      <c r="L179" s="4"/>
      <c r="M179" s="4"/>
      <c r="N179" s="4"/>
      <c r="O179" s="4"/>
      <c r="P179" s="4"/>
      <c r="Q179" s="4"/>
      <c r="R179" s="4"/>
      <c r="S179" s="4"/>
      <c r="T179" s="4"/>
      <c r="U179" s="4"/>
    </row>
    <row r="180" spans="3:21">
      <c r="C180" s="4"/>
      <c r="D180" s="4"/>
      <c r="E180" s="4"/>
      <c r="F180" s="4"/>
      <c r="G180" s="4"/>
      <c r="H180" s="4"/>
      <c r="I180" s="4"/>
      <c r="J180" s="4"/>
      <c r="K180" s="4"/>
      <c r="L180" s="4"/>
      <c r="M180" s="4"/>
      <c r="N180" s="4"/>
      <c r="O180" s="4"/>
      <c r="P180" s="4"/>
      <c r="Q180" s="4"/>
      <c r="R180" s="4"/>
      <c r="S180" s="4"/>
      <c r="T180" s="4"/>
      <c r="U180" s="4"/>
    </row>
    <row r="181" spans="3:21">
      <c r="C181" s="4"/>
      <c r="D181" s="4"/>
      <c r="E181" s="4"/>
      <c r="F181" s="4"/>
      <c r="G181" s="4"/>
      <c r="H181" s="4"/>
      <c r="I181" s="4"/>
      <c r="J181" s="4"/>
      <c r="K181" s="4"/>
      <c r="L181" s="4"/>
      <c r="M181" s="4"/>
      <c r="N181" s="4"/>
      <c r="O181" s="4"/>
      <c r="P181" s="4"/>
      <c r="Q181" s="4"/>
      <c r="R181" s="4"/>
      <c r="S181" s="4"/>
      <c r="T181" s="4"/>
      <c r="U181" s="4"/>
    </row>
    <row r="182" spans="3:21">
      <c r="C182" s="4"/>
      <c r="D182" s="4"/>
      <c r="E182" s="4"/>
      <c r="F182" s="4"/>
      <c r="G182" s="4"/>
      <c r="H182" s="4"/>
      <c r="I182" s="4"/>
      <c r="J182" s="4"/>
      <c r="K182" s="4"/>
      <c r="L182" s="4"/>
      <c r="M182" s="4"/>
      <c r="N182" s="4"/>
      <c r="O182" s="4"/>
      <c r="P182" s="4"/>
      <c r="Q182" s="4"/>
      <c r="R182" s="4"/>
      <c r="S182" s="4"/>
      <c r="T182" s="4"/>
      <c r="U182" s="4"/>
    </row>
    <row r="183" spans="3:21">
      <c r="C183" s="4"/>
      <c r="D183" s="4"/>
      <c r="E183" s="4"/>
      <c r="F183" s="4"/>
      <c r="G183" s="4"/>
      <c r="H183" s="4"/>
      <c r="I183" s="4"/>
      <c r="J183" s="4"/>
      <c r="K183" s="4"/>
      <c r="L183" s="4"/>
      <c r="M183" s="4"/>
      <c r="N183" s="4"/>
      <c r="O183" s="4"/>
      <c r="P183" s="4"/>
      <c r="Q183" s="4"/>
      <c r="R183" s="4"/>
      <c r="S183" s="4"/>
      <c r="T183" s="4"/>
      <c r="U183" s="4"/>
    </row>
    <row r="184" spans="3:21">
      <c r="C184" s="4"/>
      <c r="D184" s="4"/>
      <c r="E184" s="4"/>
      <c r="F184" s="4"/>
      <c r="G184" s="4"/>
      <c r="H184" s="4"/>
      <c r="I184" s="4"/>
      <c r="J184" s="4"/>
      <c r="K184" s="4"/>
      <c r="L184" s="4"/>
      <c r="M184" s="4"/>
      <c r="N184" s="4"/>
      <c r="O184" s="4"/>
      <c r="P184" s="4"/>
      <c r="Q184" s="4"/>
      <c r="R184" s="4"/>
      <c r="S184" s="4"/>
      <c r="T184" s="4"/>
      <c r="U184" s="4"/>
    </row>
    <row r="185" spans="3:21">
      <c r="C185" s="4"/>
      <c r="D185" s="4"/>
      <c r="E185" s="4"/>
      <c r="F185" s="4"/>
      <c r="G185" s="4"/>
      <c r="H185" s="4"/>
      <c r="I185" s="4"/>
      <c r="J185" s="4"/>
      <c r="K185" s="4"/>
      <c r="L185" s="4"/>
      <c r="M185" s="4"/>
      <c r="N185" s="4"/>
      <c r="O185" s="4"/>
      <c r="P185" s="4"/>
      <c r="Q185" s="4"/>
      <c r="R185" s="4"/>
      <c r="S185" s="4"/>
      <c r="T185" s="4"/>
      <c r="U185" s="4"/>
    </row>
    <row r="186" spans="3:21">
      <c r="C186" s="4"/>
      <c r="D186" s="4"/>
      <c r="E186" s="4"/>
      <c r="F186" s="4"/>
      <c r="G186" s="4"/>
      <c r="H186" s="4"/>
      <c r="I186" s="4"/>
      <c r="J186" s="4"/>
      <c r="K186" s="4"/>
      <c r="L186" s="4"/>
      <c r="M186" s="4"/>
      <c r="N186" s="4"/>
      <c r="O186" s="4"/>
      <c r="P186" s="4"/>
      <c r="Q186" s="4"/>
      <c r="R186" s="4"/>
      <c r="S186" s="4"/>
      <c r="T186" s="4"/>
      <c r="U186" s="4"/>
    </row>
    <row r="187" spans="3:21">
      <c r="C187" s="4"/>
      <c r="D187" s="4"/>
      <c r="E187" s="4"/>
      <c r="F187" s="4"/>
      <c r="G187" s="4"/>
      <c r="H187" s="4"/>
      <c r="I187" s="4"/>
      <c r="J187" s="4"/>
      <c r="K187" s="4"/>
      <c r="L187" s="4"/>
      <c r="M187" s="4"/>
      <c r="N187" s="4"/>
      <c r="O187" s="4"/>
      <c r="P187" s="4"/>
      <c r="Q187" s="4"/>
      <c r="R187" s="4"/>
      <c r="S187" s="4"/>
      <c r="T187" s="4"/>
      <c r="U187" s="4"/>
    </row>
    <row r="188" spans="3:21">
      <c r="C188" s="4"/>
      <c r="D188" s="4"/>
      <c r="E188" s="4"/>
      <c r="F188" s="4"/>
      <c r="G188" s="4"/>
      <c r="H188" s="4"/>
      <c r="I188" s="4"/>
      <c r="J188" s="4"/>
      <c r="K188" s="4"/>
      <c r="L188" s="4"/>
      <c r="M188" s="4"/>
      <c r="N188" s="4"/>
      <c r="O188" s="4"/>
      <c r="P188" s="4"/>
      <c r="Q188" s="4"/>
      <c r="R188" s="4"/>
      <c r="S188" s="4"/>
      <c r="T188" s="4"/>
      <c r="U188" s="4"/>
    </row>
    <row r="189" spans="3:21">
      <c r="C189" s="4"/>
      <c r="D189" s="4"/>
      <c r="E189" s="4"/>
      <c r="F189" s="4"/>
      <c r="G189" s="4"/>
      <c r="H189" s="4"/>
      <c r="I189" s="4"/>
      <c r="J189" s="4"/>
      <c r="K189" s="4"/>
      <c r="L189" s="4"/>
      <c r="M189" s="4"/>
      <c r="N189" s="4"/>
      <c r="O189" s="4"/>
      <c r="P189" s="4"/>
      <c r="Q189" s="4"/>
      <c r="R189" s="4"/>
      <c r="S189" s="4"/>
      <c r="T189" s="4"/>
      <c r="U189" s="4"/>
    </row>
    <row r="190" spans="3:21">
      <c r="C190" s="4"/>
      <c r="D190" s="4"/>
      <c r="E190" s="4"/>
      <c r="F190" s="4"/>
      <c r="G190" s="4"/>
      <c r="H190" s="4"/>
      <c r="I190" s="4"/>
      <c r="J190" s="4"/>
      <c r="K190" s="4"/>
      <c r="L190" s="4"/>
      <c r="M190" s="4"/>
      <c r="N190" s="4"/>
      <c r="O190" s="4"/>
      <c r="P190" s="4"/>
      <c r="Q190" s="4"/>
      <c r="R190" s="4"/>
      <c r="S190" s="4"/>
      <c r="T190" s="4"/>
      <c r="U190" s="4"/>
    </row>
    <row r="191" spans="3:21">
      <c r="C191" s="4"/>
      <c r="D191" s="4"/>
      <c r="E191" s="4"/>
      <c r="F191" s="4"/>
      <c r="G191" s="4"/>
      <c r="H191" s="4"/>
      <c r="I191" s="4"/>
      <c r="J191" s="4"/>
      <c r="K191" s="4"/>
      <c r="L191" s="4"/>
      <c r="M191" s="4"/>
      <c r="N191" s="4"/>
      <c r="O191" s="4"/>
      <c r="P191" s="4"/>
      <c r="Q191" s="4"/>
      <c r="R191" s="4"/>
      <c r="S191" s="4"/>
      <c r="T191" s="4"/>
      <c r="U191" s="4"/>
    </row>
    <row r="192" spans="3:21">
      <c r="C192" s="4"/>
      <c r="D192" s="4"/>
      <c r="E192" s="4"/>
      <c r="F192" s="4"/>
      <c r="G192" s="4"/>
      <c r="H192" s="4"/>
      <c r="I192" s="4"/>
      <c r="J192" s="4"/>
      <c r="K192" s="4"/>
      <c r="L192" s="4"/>
      <c r="M192" s="4"/>
      <c r="N192" s="4"/>
      <c r="O192" s="4"/>
      <c r="P192" s="4"/>
      <c r="Q192" s="4"/>
      <c r="R192" s="4"/>
      <c r="S192" s="4"/>
      <c r="T192" s="4"/>
      <c r="U192" s="4"/>
    </row>
    <row r="193" spans="3:21">
      <c r="C193" s="4"/>
      <c r="D193" s="4"/>
      <c r="E193" s="4"/>
      <c r="F193" s="4"/>
      <c r="G193" s="4"/>
      <c r="H193" s="4"/>
      <c r="I193" s="4"/>
      <c r="J193" s="4"/>
      <c r="K193" s="4"/>
      <c r="L193" s="4"/>
      <c r="M193" s="4"/>
      <c r="N193" s="4"/>
      <c r="O193" s="4"/>
      <c r="P193" s="4"/>
      <c r="Q193" s="4"/>
      <c r="R193" s="4"/>
      <c r="S193" s="4"/>
      <c r="T193" s="4"/>
      <c r="U193" s="4"/>
    </row>
    <row r="194" spans="3:21">
      <c r="C194" s="4"/>
      <c r="D194" s="4"/>
      <c r="E194" s="4"/>
      <c r="F194" s="4"/>
      <c r="G194" s="4"/>
      <c r="H194" s="4"/>
      <c r="I194" s="4"/>
      <c r="J194" s="4"/>
      <c r="K194" s="4"/>
      <c r="L194" s="4"/>
      <c r="M194" s="4"/>
      <c r="N194" s="4"/>
      <c r="O194" s="4"/>
      <c r="P194" s="4"/>
      <c r="Q194" s="4"/>
      <c r="R194" s="4"/>
      <c r="S194" s="4"/>
      <c r="T194" s="4"/>
      <c r="U194" s="4"/>
    </row>
    <row r="195" spans="3:21">
      <c r="C195" s="4"/>
      <c r="D195" s="4"/>
      <c r="E195" s="4"/>
      <c r="F195" s="4"/>
      <c r="G195" s="4"/>
      <c r="H195" s="4"/>
      <c r="I195" s="4"/>
      <c r="J195" s="4"/>
      <c r="K195" s="4"/>
      <c r="L195" s="4"/>
      <c r="M195" s="4"/>
      <c r="N195" s="4"/>
      <c r="O195" s="4"/>
      <c r="P195" s="4"/>
      <c r="Q195" s="4"/>
      <c r="R195" s="4"/>
      <c r="S195" s="4"/>
      <c r="T195" s="4"/>
      <c r="U195" s="4"/>
    </row>
    <row r="196" spans="3:21">
      <c r="C196" s="4"/>
      <c r="D196" s="4"/>
      <c r="E196" s="4"/>
      <c r="F196" s="4"/>
      <c r="G196" s="4"/>
      <c r="H196" s="4"/>
      <c r="I196" s="4"/>
      <c r="J196" s="4"/>
      <c r="K196" s="4"/>
      <c r="L196" s="4"/>
      <c r="M196" s="4"/>
      <c r="N196" s="4"/>
      <c r="O196" s="4"/>
      <c r="P196" s="4"/>
      <c r="Q196" s="4"/>
      <c r="R196" s="4"/>
      <c r="S196" s="4"/>
      <c r="T196" s="4"/>
      <c r="U196" s="4"/>
    </row>
    <row r="197" spans="3:21">
      <c r="C197" s="4"/>
      <c r="D197" s="4"/>
      <c r="E197" s="4"/>
      <c r="F197" s="4"/>
      <c r="G197" s="4"/>
      <c r="H197" s="4"/>
      <c r="I197" s="4"/>
      <c r="J197" s="4"/>
      <c r="K197" s="4"/>
      <c r="L197" s="4"/>
      <c r="M197" s="4"/>
      <c r="N197" s="4"/>
      <c r="O197" s="4"/>
      <c r="P197" s="4"/>
      <c r="Q197" s="4"/>
      <c r="R197" s="4"/>
      <c r="S197" s="4"/>
      <c r="T197" s="4"/>
      <c r="U197" s="4"/>
    </row>
    <row r="198" spans="3:21">
      <c r="C198" s="4"/>
      <c r="D198" s="4"/>
      <c r="E198" s="4"/>
      <c r="F198" s="4"/>
      <c r="G198" s="4"/>
      <c r="H198" s="4"/>
      <c r="I198" s="4"/>
      <c r="J198" s="4"/>
      <c r="K198" s="4"/>
      <c r="L198" s="4"/>
      <c r="M198" s="4"/>
      <c r="N198" s="4"/>
      <c r="O198" s="4"/>
      <c r="P198" s="4"/>
      <c r="Q198" s="4"/>
      <c r="R198" s="4"/>
      <c r="S198" s="4"/>
      <c r="T198" s="4"/>
      <c r="U198" s="4"/>
    </row>
    <row r="199" spans="3:21">
      <c r="C199" s="4"/>
      <c r="D199" s="4"/>
      <c r="E199" s="4"/>
      <c r="F199" s="4"/>
      <c r="G199" s="4"/>
      <c r="H199" s="4"/>
      <c r="I199" s="4"/>
      <c r="J199" s="4"/>
      <c r="K199" s="4"/>
      <c r="L199" s="4"/>
      <c r="M199" s="4"/>
      <c r="N199" s="4"/>
      <c r="O199" s="4"/>
      <c r="P199" s="4"/>
      <c r="Q199" s="4"/>
      <c r="R199" s="4"/>
      <c r="S199" s="4"/>
      <c r="T199" s="4"/>
      <c r="U199" s="4"/>
    </row>
    <row r="200" spans="3:21">
      <c r="C200" s="4"/>
      <c r="D200" s="4"/>
      <c r="E200" s="4"/>
      <c r="F200" s="4"/>
      <c r="G200" s="4"/>
      <c r="H200" s="4"/>
      <c r="I200" s="4"/>
      <c r="J200" s="4"/>
      <c r="K200" s="4"/>
      <c r="L200" s="4"/>
      <c r="M200" s="4"/>
      <c r="N200" s="4"/>
      <c r="O200" s="4"/>
      <c r="P200" s="4"/>
      <c r="Q200" s="4"/>
      <c r="R200" s="4"/>
      <c r="S200" s="4"/>
      <c r="T200" s="4"/>
      <c r="U200" s="4"/>
    </row>
    <row r="201" spans="3:21">
      <c r="C201" s="4"/>
      <c r="D201" s="4"/>
      <c r="E201" s="4"/>
      <c r="F201" s="4"/>
      <c r="G201" s="4"/>
      <c r="H201" s="4"/>
      <c r="I201" s="4"/>
      <c r="J201" s="4"/>
      <c r="K201" s="4"/>
      <c r="L201" s="4"/>
      <c r="M201" s="4"/>
      <c r="N201" s="4"/>
      <c r="O201" s="4"/>
      <c r="P201" s="4"/>
      <c r="Q201" s="4"/>
      <c r="R201" s="4"/>
      <c r="S201" s="4"/>
      <c r="T201" s="4"/>
      <c r="U201" s="4"/>
    </row>
    <row r="202" spans="3:21">
      <c r="C202" s="4"/>
      <c r="D202" s="4"/>
      <c r="E202" s="4"/>
      <c r="F202" s="4"/>
      <c r="G202" s="4"/>
      <c r="H202" s="4"/>
      <c r="I202" s="4"/>
      <c r="J202" s="4"/>
      <c r="K202" s="4"/>
      <c r="L202" s="4"/>
      <c r="M202" s="4"/>
      <c r="N202" s="4"/>
      <c r="O202" s="4"/>
      <c r="P202" s="4"/>
      <c r="Q202" s="4"/>
      <c r="R202" s="4"/>
      <c r="S202" s="4"/>
      <c r="T202" s="4"/>
      <c r="U202" s="4"/>
    </row>
    <row r="203" spans="3:21">
      <c r="C203" s="4"/>
      <c r="D203" s="4"/>
      <c r="E203" s="4"/>
      <c r="F203" s="4"/>
      <c r="G203" s="4"/>
      <c r="H203" s="4"/>
      <c r="I203" s="4"/>
      <c r="J203" s="4"/>
      <c r="K203" s="4"/>
      <c r="L203" s="4"/>
      <c r="M203" s="4"/>
      <c r="N203" s="4"/>
      <c r="O203" s="4"/>
      <c r="P203" s="4"/>
      <c r="Q203" s="4"/>
      <c r="R203" s="4"/>
      <c r="S203" s="4"/>
      <c r="T203" s="4"/>
      <c r="U203" s="4"/>
    </row>
    <row r="204" spans="3:21">
      <c r="C204" s="4"/>
      <c r="D204" s="4"/>
      <c r="E204" s="4"/>
      <c r="F204" s="4"/>
      <c r="G204" s="4"/>
      <c r="H204" s="4"/>
      <c r="I204" s="4"/>
      <c r="J204" s="4"/>
      <c r="K204" s="4"/>
      <c r="L204" s="4"/>
      <c r="M204" s="4"/>
      <c r="N204" s="4"/>
      <c r="O204" s="4"/>
      <c r="P204" s="4"/>
      <c r="Q204" s="4"/>
      <c r="R204" s="4"/>
      <c r="S204" s="4"/>
      <c r="T204" s="4"/>
      <c r="U204" s="4"/>
    </row>
    <row r="205" spans="3:21">
      <c r="C205" s="4"/>
      <c r="D205" s="4"/>
      <c r="E205" s="4"/>
      <c r="F205" s="4"/>
      <c r="G205" s="4"/>
      <c r="H205" s="4"/>
      <c r="I205" s="4"/>
      <c r="J205" s="4"/>
      <c r="K205" s="4"/>
      <c r="L205" s="4"/>
      <c r="M205" s="4"/>
      <c r="N205" s="4"/>
      <c r="O205" s="4"/>
      <c r="P205" s="4"/>
      <c r="Q205" s="4"/>
      <c r="R205" s="4"/>
      <c r="S205" s="4"/>
      <c r="T205" s="4"/>
      <c r="U205" s="4"/>
    </row>
    <row r="206" spans="3:21">
      <c r="C206" s="4"/>
      <c r="D206" s="4"/>
      <c r="E206" s="4"/>
      <c r="F206" s="4"/>
      <c r="G206" s="4"/>
      <c r="H206" s="4"/>
      <c r="I206" s="4"/>
      <c r="J206" s="4"/>
      <c r="K206" s="4"/>
      <c r="L206" s="4"/>
      <c r="M206" s="4"/>
      <c r="N206" s="4"/>
      <c r="O206" s="4"/>
      <c r="P206" s="4"/>
      <c r="Q206" s="4"/>
      <c r="R206" s="4"/>
      <c r="S206" s="4"/>
      <c r="T206" s="4"/>
      <c r="U206" s="4"/>
    </row>
    <row r="207" spans="3:21">
      <c r="C207" s="4"/>
      <c r="D207" s="4"/>
      <c r="E207" s="4"/>
      <c r="F207" s="4"/>
      <c r="G207" s="4"/>
      <c r="H207" s="4"/>
      <c r="I207" s="4"/>
      <c r="J207" s="4"/>
      <c r="K207" s="4"/>
      <c r="L207" s="4"/>
      <c r="M207" s="4"/>
      <c r="N207" s="4"/>
      <c r="O207" s="4"/>
      <c r="P207" s="4"/>
      <c r="Q207" s="4"/>
      <c r="R207" s="4"/>
      <c r="S207" s="4"/>
      <c r="T207" s="4"/>
      <c r="U207" s="4"/>
    </row>
    <row r="208" spans="3:21">
      <c r="C208" s="4"/>
      <c r="D208" s="4"/>
      <c r="E208" s="4"/>
      <c r="F208" s="4"/>
      <c r="G208" s="4"/>
      <c r="H208" s="4"/>
      <c r="I208" s="4"/>
      <c r="J208" s="4"/>
      <c r="K208" s="4"/>
      <c r="L208" s="4"/>
      <c r="M208" s="4"/>
      <c r="N208" s="4"/>
      <c r="O208" s="4"/>
      <c r="P208" s="4"/>
      <c r="Q208" s="4"/>
      <c r="R208" s="4"/>
      <c r="S208" s="4"/>
      <c r="T208" s="4"/>
      <c r="U208" s="4"/>
    </row>
    <row r="209" spans="3:21">
      <c r="C209" s="4"/>
      <c r="D209" s="4"/>
      <c r="E209" s="4"/>
      <c r="F209" s="4"/>
      <c r="G209" s="4"/>
      <c r="H209" s="4"/>
      <c r="I209" s="4"/>
      <c r="J209" s="4"/>
      <c r="K209" s="4"/>
      <c r="L209" s="4"/>
      <c r="M209" s="4"/>
      <c r="N209" s="4"/>
      <c r="O209" s="4"/>
      <c r="P209" s="4"/>
      <c r="Q209" s="4"/>
      <c r="R209" s="4"/>
      <c r="S209" s="4"/>
      <c r="T209" s="4"/>
      <c r="U209" s="4"/>
    </row>
    <row r="210" spans="3:21">
      <c r="C210" s="4"/>
      <c r="D210" s="4"/>
      <c r="E210" s="4"/>
      <c r="F210" s="4"/>
      <c r="G210" s="4"/>
      <c r="H210" s="4"/>
      <c r="I210" s="4"/>
      <c r="J210" s="4"/>
      <c r="K210" s="4"/>
      <c r="L210" s="4"/>
      <c r="M210" s="4"/>
      <c r="N210" s="4"/>
      <c r="O210" s="4"/>
      <c r="P210" s="4"/>
      <c r="Q210" s="4"/>
      <c r="R210" s="4"/>
      <c r="S210" s="4"/>
      <c r="T210" s="4"/>
      <c r="U210" s="4"/>
    </row>
    <row r="211" spans="3:21">
      <c r="C211" s="4"/>
      <c r="D211" s="4"/>
      <c r="E211" s="4"/>
      <c r="F211" s="4"/>
      <c r="G211" s="4"/>
      <c r="H211" s="4"/>
      <c r="I211" s="4"/>
      <c r="J211" s="4"/>
      <c r="K211" s="4"/>
      <c r="L211" s="4"/>
      <c r="M211" s="4"/>
      <c r="N211" s="4"/>
      <c r="O211" s="4"/>
      <c r="P211" s="4"/>
      <c r="Q211" s="4"/>
      <c r="R211" s="4"/>
      <c r="S211" s="4"/>
      <c r="T211" s="4"/>
      <c r="U211" s="4"/>
    </row>
    <row r="212" spans="3:21">
      <c r="C212" s="4"/>
      <c r="D212" s="4"/>
      <c r="E212" s="4"/>
      <c r="F212" s="4"/>
      <c r="G212" s="4"/>
      <c r="H212" s="4"/>
      <c r="I212" s="4"/>
      <c r="J212" s="4"/>
      <c r="K212" s="4"/>
      <c r="L212" s="4"/>
      <c r="M212" s="4"/>
      <c r="N212" s="4"/>
      <c r="O212" s="4"/>
      <c r="P212" s="4"/>
      <c r="Q212" s="4"/>
      <c r="R212" s="4"/>
      <c r="S212" s="4"/>
      <c r="T212" s="4"/>
      <c r="U212" s="4"/>
    </row>
    <row r="213" spans="3:21">
      <c r="C213" s="4"/>
      <c r="D213" s="4"/>
      <c r="E213" s="4"/>
      <c r="F213" s="4"/>
      <c r="G213" s="4"/>
      <c r="H213" s="4"/>
      <c r="I213" s="4"/>
      <c r="J213" s="4"/>
      <c r="K213" s="4"/>
      <c r="L213" s="4"/>
      <c r="M213" s="4"/>
      <c r="N213" s="4"/>
      <c r="O213" s="4"/>
      <c r="P213" s="4"/>
      <c r="Q213" s="4"/>
      <c r="R213" s="4"/>
      <c r="S213" s="4"/>
      <c r="T213" s="4"/>
      <c r="U213" s="4"/>
    </row>
    <row r="214" spans="3:21">
      <c r="C214" s="4"/>
      <c r="D214" s="4"/>
      <c r="E214" s="4"/>
      <c r="F214" s="4"/>
      <c r="G214" s="4"/>
      <c r="H214" s="4"/>
      <c r="I214" s="4"/>
      <c r="J214" s="4"/>
      <c r="K214" s="4"/>
      <c r="L214" s="4"/>
      <c r="M214" s="4"/>
      <c r="N214" s="4"/>
      <c r="O214" s="4"/>
      <c r="P214" s="4"/>
      <c r="Q214" s="4"/>
      <c r="R214" s="4"/>
      <c r="S214" s="4"/>
      <c r="T214" s="4"/>
      <c r="U214" s="4"/>
    </row>
    <row r="215" spans="3:21">
      <c r="C215" s="4"/>
      <c r="D215" s="4"/>
      <c r="E215" s="4"/>
      <c r="F215" s="4"/>
      <c r="G215" s="4"/>
      <c r="H215" s="4"/>
      <c r="I215" s="4"/>
      <c r="J215" s="4"/>
      <c r="K215" s="4"/>
      <c r="L215" s="4"/>
      <c r="M215" s="4"/>
      <c r="N215" s="4"/>
      <c r="O215" s="4"/>
      <c r="P215" s="4"/>
      <c r="Q215" s="4"/>
      <c r="R215" s="4"/>
      <c r="S215" s="4"/>
      <c r="T215" s="4"/>
      <c r="U215" s="4"/>
    </row>
    <row r="216" spans="3:21">
      <c r="C216" s="4"/>
      <c r="D216" s="4"/>
      <c r="E216" s="4"/>
      <c r="F216" s="4"/>
      <c r="G216" s="4"/>
      <c r="H216" s="4"/>
      <c r="I216" s="4"/>
      <c r="J216" s="4"/>
      <c r="K216" s="4"/>
      <c r="L216" s="4"/>
      <c r="M216" s="4"/>
      <c r="N216" s="4"/>
      <c r="O216" s="4"/>
      <c r="P216" s="4"/>
      <c r="Q216" s="4"/>
      <c r="R216" s="4"/>
      <c r="S216" s="4"/>
      <c r="T216" s="4"/>
      <c r="U216" s="4"/>
    </row>
    <row r="217" spans="3:21">
      <c r="C217" s="4"/>
      <c r="D217" s="4"/>
      <c r="E217" s="4"/>
      <c r="F217" s="4"/>
      <c r="G217" s="4"/>
      <c r="H217" s="4"/>
      <c r="I217" s="4"/>
      <c r="J217" s="4"/>
      <c r="K217" s="4"/>
      <c r="L217" s="4"/>
      <c r="M217" s="4"/>
      <c r="N217" s="4"/>
      <c r="O217" s="4"/>
      <c r="P217" s="4"/>
      <c r="Q217" s="4"/>
      <c r="R217" s="4"/>
      <c r="S217" s="4"/>
      <c r="T217" s="4"/>
      <c r="U217" s="4"/>
    </row>
    <row r="218" spans="3:21">
      <c r="C218" s="4"/>
      <c r="D218" s="4"/>
      <c r="E218" s="4"/>
      <c r="F218" s="4"/>
      <c r="G218" s="4"/>
      <c r="H218" s="4"/>
      <c r="I218" s="4"/>
      <c r="J218" s="4"/>
      <c r="K218" s="4"/>
      <c r="L218" s="4"/>
      <c r="M218" s="4"/>
      <c r="N218" s="4"/>
      <c r="O218" s="4"/>
      <c r="P218" s="4"/>
      <c r="Q218" s="4"/>
      <c r="R218" s="4"/>
      <c r="S218" s="4"/>
      <c r="T218" s="4"/>
      <c r="U218" s="4"/>
    </row>
    <row r="219" spans="3:21">
      <c r="C219" s="4"/>
      <c r="D219" s="4"/>
      <c r="E219" s="4"/>
      <c r="F219" s="4"/>
      <c r="G219" s="4"/>
      <c r="H219" s="4"/>
      <c r="I219" s="4"/>
      <c r="J219" s="4"/>
      <c r="K219" s="4"/>
      <c r="L219" s="4"/>
      <c r="M219" s="4"/>
      <c r="N219" s="4"/>
      <c r="O219" s="4"/>
      <c r="P219" s="4"/>
      <c r="Q219" s="4"/>
      <c r="R219" s="4"/>
      <c r="S219" s="4"/>
      <c r="T219" s="4"/>
      <c r="U219" s="4"/>
    </row>
    <row r="220" spans="3:21">
      <c r="C220" s="4"/>
      <c r="D220" s="4"/>
      <c r="E220" s="4"/>
      <c r="F220" s="4"/>
      <c r="G220" s="4"/>
      <c r="H220" s="4"/>
      <c r="I220" s="4"/>
      <c r="J220" s="4"/>
      <c r="K220" s="4"/>
      <c r="L220" s="4"/>
      <c r="M220" s="4"/>
      <c r="N220" s="4"/>
      <c r="O220" s="4"/>
      <c r="P220" s="4"/>
      <c r="Q220" s="4"/>
      <c r="R220" s="4"/>
      <c r="S220" s="4"/>
      <c r="T220" s="4"/>
      <c r="U220" s="4"/>
    </row>
    <row r="221" spans="3:21">
      <c r="C221" s="4"/>
      <c r="D221" s="4"/>
      <c r="E221" s="4"/>
      <c r="F221" s="4"/>
      <c r="G221" s="4"/>
      <c r="H221" s="4"/>
      <c r="I221" s="4"/>
      <c r="J221" s="4"/>
      <c r="K221" s="4"/>
      <c r="L221" s="4"/>
      <c r="M221" s="4"/>
      <c r="N221" s="4"/>
      <c r="O221" s="4"/>
      <c r="P221" s="4"/>
      <c r="Q221" s="4"/>
      <c r="R221" s="4"/>
      <c r="S221" s="4"/>
      <c r="T221" s="4"/>
      <c r="U221" s="4"/>
    </row>
    <row r="222" spans="3:21">
      <c r="C222" s="4"/>
      <c r="D222" s="4"/>
      <c r="E222" s="4"/>
      <c r="F222" s="4"/>
      <c r="G222" s="4"/>
      <c r="H222" s="4"/>
      <c r="I222" s="4"/>
      <c r="J222" s="4"/>
      <c r="K222" s="4"/>
      <c r="L222" s="4"/>
      <c r="M222" s="4"/>
      <c r="N222" s="4"/>
      <c r="O222" s="4"/>
      <c r="P222" s="4"/>
      <c r="Q222" s="4"/>
      <c r="R222" s="4"/>
      <c r="S222" s="4"/>
      <c r="T222" s="4"/>
      <c r="U222" s="4"/>
    </row>
    <row r="223" spans="3:21">
      <c r="C223" s="4"/>
      <c r="D223" s="4"/>
      <c r="E223" s="4"/>
      <c r="F223" s="4"/>
      <c r="G223" s="4"/>
      <c r="H223" s="4"/>
      <c r="I223" s="4"/>
      <c r="J223" s="4"/>
      <c r="K223" s="4"/>
      <c r="L223" s="4"/>
      <c r="M223" s="4"/>
      <c r="N223" s="4"/>
      <c r="O223" s="4"/>
      <c r="P223" s="4"/>
      <c r="Q223" s="4"/>
      <c r="R223" s="4"/>
      <c r="S223" s="4"/>
      <c r="T223" s="4"/>
      <c r="U223" s="4"/>
    </row>
    <row r="224" spans="3:21">
      <c r="C224" s="4"/>
      <c r="D224" s="4"/>
      <c r="E224" s="4"/>
      <c r="F224" s="4"/>
      <c r="G224" s="4"/>
      <c r="H224" s="4"/>
      <c r="I224" s="4"/>
      <c r="J224" s="4"/>
      <c r="K224" s="4"/>
      <c r="L224" s="4"/>
      <c r="M224" s="4"/>
      <c r="N224" s="4"/>
      <c r="O224" s="4"/>
      <c r="P224" s="4"/>
      <c r="Q224" s="4"/>
      <c r="R224" s="4"/>
      <c r="S224" s="4"/>
      <c r="T224" s="4"/>
      <c r="U224" s="4"/>
    </row>
    <row r="225" spans="3:21">
      <c r="C225" s="4"/>
      <c r="D225" s="4"/>
      <c r="E225" s="4"/>
      <c r="F225" s="4"/>
      <c r="G225" s="4"/>
      <c r="H225" s="4"/>
      <c r="I225" s="4"/>
      <c r="J225" s="4"/>
      <c r="K225" s="4"/>
      <c r="L225" s="4"/>
      <c r="M225" s="4"/>
      <c r="N225" s="4"/>
      <c r="O225" s="4"/>
      <c r="P225" s="4"/>
      <c r="Q225" s="4"/>
      <c r="R225" s="4"/>
      <c r="S225" s="4"/>
      <c r="T225" s="4"/>
      <c r="U225" s="4"/>
    </row>
    <row r="226" spans="3:21">
      <c r="C226" s="4"/>
      <c r="D226" s="4"/>
      <c r="E226" s="4"/>
      <c r="F226" s="4"/>
      <c r="G226" s="4"/>
      <c r="H226" s="4"/>
      <c r="I226" s="4"/>
      <c r="J226" s="4"/>
      <c r="K226" s="4"/>
      <c r="L226" s="4"/>
      <c r="M226" s="4"/>
      <c r="N226" s="4"/>
      <c r="O226" s="4"/>
      <c r="P226" s="4"/>
      <c r="Q226" s="4"/>
      <c r="R226" s="4"/>
      <c r="S226" s="4"/>
      <c r="T226" s="4"/>
      <c r="U226" s="4"/>
    </row>
    <row r="227" spans="3:21">
      <c r="C227" s="4"/>
      <c r="D227" s="4"/>
      <c r="E227" s="4"/>
      <c r="F227" s="4"/>
      <c r="G227" s="4"/>
      <c r="H227" s="4"/>
      <c r="I227" s="4"/>
      <c r="J227" s="4"/>
      <c r="K227" s="4"/>
      <c r="L227" s="4"/>
      <c r="M227" s="4"/>
      <c r="N227" s="4"/>
      <c r="O227" s="4"/>
      <c r="P227" s="4"/>
      <c r="Q227" s="4"/>
      <c r="R227" s="4"/>
      <c r="S227" s="4"/>
      <c r="T227" s="4"/>
      <c r="U227" s="4"/>
    </row>
    <row r="228" spans="3:21">
      <c r="C228" s="4"/>
      <c r="D228" s="4"/>
      <c r="E228" s="4"/>
      <c r="F228" s="4"/>
      <c r="G228" s="4"/>
      <c r="H228" s="4"/>
      <c r="I228" s="4"/>
      <c r="J228" s="4"/>
      <c r="K228" s="4"/>
      <c r="L228" s="4"/>
      <c r="M228" s="4"/>
      <c r="N228" s="4"/>
      <c r="O228" s="4"/>
      <c r="P228" s="4"/>
      <c r="Q228" s="4"/>
      <c r="R228" s="4"/>
      <c r="S228" s="4"/>
      <c r="T228" s="4"/>
      <c r="U228" s="4"/>
    </row>
    <row r="229" spans="3:21">
      <c r="C229" s="4"/>
      <c r="D229" s="4"/>
      <c r="E229" s="4"/>
      <c r="F229" s="4"/>
      <c r="G229" s="4"/>
      <c r="H229" s="4"/>
      <c r="I229" s="4"/>
      <c r="J229" s="4"/>
      <c r="K229" s="4"/>
      <c r="L229" s="4"/>
      <c r="M229" s="4"/>
      <c r="N229" s="4"/>
      <c r="O229" s="4"/>
      <c r="P229" s="4"/>
      <c r="Q229" s="4"/>
      <c r="R229" s="4"/>
      <c r="S229" s="4"/>
      <c r="T229" s="4"/>
      <c r="U229" s="4"/>
    </row>
    <row r="230" spans="3:21">
      <c r="C230" s="4"/>
      <c r="D230" s="4"/>
      <c r="E230" s="4"/>
      <c r="F230" s="4"/>
      <c r="G230" s="4"/>
      <c r="H230" s="4"/>
      <c r="I230" s="4"/>
      <c r="J230" s="4"/>
      <c r="K230" s="4"/>
      <c r="L230" s="4"/>
      <c r="M230" s="4"/>
      <c r="N230" s="4"/>
      <c r="O230" s="4"/>
      <c r="P230" s="4"/>
      <c r="Q230" s="4"/>
      <c r="R230" s="4"/>
      <c r="S230" s="4"/>
      <c r="T230" s="4"/>
      <c r="U230" s="4"/>
    </row>
    <row r="231" spans="3:21">
      <c r="C231" s="4"/>
      <c r="D231" s="4"/>
      <c r="E231" s="4"/>
      <c r="F231" s="4"/>
      <c r="G231" s="4"/>
      <c r="H231" s="4"/>
      <c r="I231" s="4"/>
      <c r="J231" s="4"/>
      <c r="K231" s="4"/>
      <c r="L231" s="4"/>
      <c r="M231" s="4"/>
      <c r="N231" s="4"/>
      <c r="O231" s="4"/>
      <c r="P231" s="4"/>
      <c r="Q231" s="4"/>
      <c r="R231" s="4"/>
      <c r="S231" s="4"/>
      <c r="T231" s="4"/>
      <c r="U231" s="4"/>
    </row>
    <row r="232" spans="3:21">
      <c r="C232" s="4"/>
      <c r="D232" s="4"/>
      <c r="E232" s="4"/>
      <c r="F232" s="4"/>
      <c r="G232" s="4"/>
      <c r="H232" s="4"/>
      <c r="I232" s="4"/>
      <c r="J232" s="4"/>
      <c r="K232" s="4"/>
      <c r="L232" s="4"/>
      <c r="M232" s="4"/>
      <c r="N232" s="4"/>
      <c r="O232" s="4"/>
      <c r="P232" s="4"/>
      <c r="Q232" s="4"/>
      <c r="R232" s="4"/>
      <c r="S232" s="4"/>
      <c r="T232" s="4"/>
      <c r="U232" s="4"/>
    </row>
    <row r="233" spans="3:21">
      <c r="C233" s="4"/>
      <c r="D233" s="4"/>
      <c r="E233" s="4"/>
      <c r="F233" s="4"/>
      <c r="G233" s="4"/>
      <c r="H233" s="4"/>
      <c r="I233" s="4"/>
      <c r="J233" s="4"/>
      <c r="K233" s="4"/>
      <c r="L233" s="4"/>
      <c r="M233" s="4"/>
      <c r="N233" s="4"/>
      <c r="O233" s="4"/>
      <c r="P233" s="4"/>
      <c r="Q233" s="4"/>
      <c r="R233" s="4"/>
      <c r="S233" s="4"/>
      <c r="T233" s="4"/>
      <c r="U233" s="4"/>
    </row>
    <row r="234" spans="3:21">
      <c r="C234" s="4"/>
      <c r="D234" s="4"/>
      <c r="E234" s="4"/>
      <c r="F234" s="4"/>
      <c r="G234" s="4"/>
      <c r="H234" s="4"/>
      <c r="I234" s="4"/>
      <c r="J234" s="4"/>
      <c r="K234" s="4"/>
      <c r="L234" s="4"/>
      <c r="M234" s="4"/>
      <c r="N234" s="4"/>
      <c r="O234" s="4"/>
      <c r="P234" s="4"/>
      <c r="Q234" s="4"/>
      <c r="R234" s="4"/>
      <c r="S234" s="4"/>
      <c r="T234" s="4"/>
      <c r="U234" s="4"/>
    </row>
    <row r="235" spans="3:21">
      <c r="C235" s="4"/>
      <c r="D235" s="4"/>
      <c r="E235" s="4"/>
      <c r="F235" s="4"/>
      <c r="G235" s="4"/>
      <c r="H235" s="4"/>
      <c r="I235" s="4"/>
      <c r="J235" s="4"/>
      <c r="K235" s="4"/>
      <c r="L235" s="4"/>
      <c r="M235" s="4"/>
      <c r="N235" s="4"/>
      <c r="O235" s="4"/>
      <c r="P235" s="4"/>
      <c r="Q235" s="4"/>
      <c r="R235" s="4"/>
      <c r="S235" s="4"/>
      <c r="T235" s="4"/>
      <c r="U235" s="4"/>
    </row>
    <row r="236" spans="3:21">
      <c r="C236" s="4"/>
      <c r="D236" s="4"/>
      <c r="E236" s="4"/>
      <c r="F236" s="4"/>
      <c r="G236" s="4"/>
      <c r="H236" s="4"/>
      <c r="I236" s="4"/>
      <c r="J236" s="4"/>
      <c r="K236" s="4"/>
      <c r="L236" s="4"/>
      <c r="M236" s="4"/>
      <c r="N236" s="4"/>
      <c r="O236" s="4"/>
      <c r="P236" s="4"/>
      <c r="Q236" s="4"/>
      <c r="R236" s="4"/>
      <c r="S236" s="4"/>
      <c r="T236" s="4"/>
      <c r="U236" s="4"/>
    </row>
    <row r="237" spans="3:21">
      <c r="C237" s="4"/>
      <c r="D237" s="4"/>
      <c r="E237" s="4"/>
      <c r="F237" s="4"/>
      <c r="G237" s="4"/>
      <c r="H237" s="4"/>
      <c r="I237" s="4"/>
      <c r="J237" s="4"/>
      <c r="K237" s="4"/>
      <c r="L237" s="4"/>
      <c r="M237" s="4"/>
      <c r="N237" s="4"/>
      <c r="O237" s="4"/>
      <c r="P237" s="4"/>
      <c r="Q237" s="4"/>
      <c r="R237" s="4"/>
      <c r="S237" s="4"/>
      <c r="T237" s="4"/>
      <c r="U237" s="4"/>
    </row>
    <row r="238" spans="3:21">
      <c r="C238" s="4"/>
      <c r="D238" s="4"/>
      <c r="E238" s="4"/>
      <c r="F238" s="4"/>
      <c r="G238" s="4"/>
      <c r="H238" s="4"/>
      <c r="I238" s="4"/>
      <c r="J238" s="4"/>
      <c r="K238" s="4"/>
      <c r="L238" s="4"/>
      <c r="M238" s="4"/>
      <c r="N238" s="4"/>
      <c r="O238" s="4"/>
      <c r="P238" s="4"/>
      <c r="Q238" s="4"/>
      <c r="R238" s="4"/>
      <c r="S238" s="4"/>
      <c r="T238" s="4"/>
      <c r="U238" s="4"/>
    </row>
    <row r="239" spans="3:21">
      <c r="C239" s="4"/>
      <c r="D239" s="4"/>
      <c r="E239" s="4"/>
      <c r="F239" s="4"/>
      <c r="G239" s="4"/>
      <c r="H239" s="4"/>
      <c r="I239" s="4"/>
      <c r="J239" s="4"/>
      <c r="K239" s="4"/>
      <c r="L239" s="4"/>
      <c r="M239" s="4"/>
      <c r="N239" s="4"/>
      <c r="O239" s="4"/>
      <c r="P239" s="4"/>
      <c r="Q239" s="4"/>
      <c r="R239" s="4"/>
      <c r="S239" s="4"/>
      <c r="T239" s="4"/>
      <c r="U239" s="4"/>
    </row>
    <row r="240" spans="3:21">
      <c r="C240" s="4"/>
      <c r="D240" s="4"/>
      <c r="E240" s="4"/>
      <c r="F240" s="4"/>
      <c r="G240" s="4"/>
      <c r="H240" s="4"/>
      <c r="I240" s="4"/>
      <c r="J240" s="4"/>
      <c r="K240" s="4"/>
      <c r="L240" s="4"/>
      <c r="M240" s="4"/>
      <c r="N240" s="4"/>
      <c r="O240" s="4"/>
      <c r="P240" s="4"/>
      <c r="Q240" s="4"/>
      <c r="R240" s="4"/>
      <c r="S240" s="4"/>
      <c r="T240" s="4"/>
      <c r="U240" s="4"/>
    </row>
    <row r="241" spans="3:21">
      <c r="C241" s="4"/>
      <c r="D241" s="4"/>
      <c r="E241" s="4"/>
      <c r="F241" s="4"/>
      <c r="G241" s="4"/>
      <c r="H241" s="4"/>
      <c r="I241" s="4"/>
      <c r="J241" s="4"/>
      <c r="K241" s="4"/>
      <c r="L241" s="4"/>
      <c r="M241" s="4"/>
      <c r="N241" s="4"/>
      <c r="O241" s="4"/>
      <c r="P241" s="4"/>
      <c r="Q241" s="4"/>
      <c r="R241" s="4"/>
      <c r="S241" s="4"/>
      <c r="T241" s="4"/>
      <c r="U241" s="4"/>
    </row>
    <row r="242" spans="3:21">
      <c r="C242" s="4"/>
      <c r="D242" s="4"/>
      <c r="E242" s="4"/>
      <c r="F242" s="4"/>
      <c r="G242" s="4"/>
      <c r="H242" s="4"/>
      <c r="I242" s="4"/>
      <c r="J242" s="4"/>
      <c r="K242" s="4"/>
      <c r="L242" s="4"/>
      <c r="M242" s="4"/>
      <c r="N242" s="4"/>
      <c r="O242" s="4"/>
      <c r="P242" s="4"/>
      <c r="Q242" s="4"/>
      <c r="R242" s="4"/>
      <c r="S242" s="4"/>
      <c r="T242" s="4"/>
      <c r="U242" s="4"/>
    </row>
    <row r="243" spans="3:21">
      <c r="C243" s="4"/>
      <c r="D243" s="4"/>
      <c r="E243" s="4"/>
      <c r="F243" s="4"/>
      <c r="G243" s="4"/>
      <c r="H243" s="4"/>
      <c r="I243" s="4"/>
      <c r="J243" s="4"/>
      <c r="K243" s="4"/>
      <c r="L243" s="4"/>
      <c r="M243" s="4"/>
      <c r="N243" s="4"/>
      <c r="O243" s="4"/>
      <c r="P243" s="4"/>
      <c r="Q243" s="4"/>
      <c r="R243" s="4"/>
      <c r="S243" s="4"/>
      <c r="T243" s="4"/>
      <c r="U243" s="4"/>
    </row>
    <row r="244" spans="3:21">
      <c r="C244" s="4"/>
      <c r="D244" s="4"/>
      <c r="E244" s="4"/>
      <c r="F244" s="4"/>
      <c r="G244" s="4"/>
      <c r="H244" s="4"/>
      <c r="I244" s="4"/>
      <c r="J244" s="4"/>
      <c r="K244" s="4"/>
      <c r="L244" s="4"/>
      <c r="M244" s="4"/>
      <c r="N244" s="4"/>
      <c r="O244" s="4"/>
      <c r="P244" s="4"/>
      <c r="Q244" s="4"/>
      <c r="R244" s="4"/>
      <c r="S244" s="4"/>
      <c r="T244" s="4"/>
      <c r="U244" s="4"/>
    </row>
    <row r="245" spans="3:21">
      <c r="C245" s="4"/>
      <c r="D245" s="4"/>
      <c r="E245" s="4"/>
      <c r="F245" s="4"/>
      <c r="G245" s="4"/>
      <c r="H245" s="4"/>
      <c r="I245" s="4"/>
      <c r="J245" s="4"/>
      <c r="K245" s="4"/>
      <c r="L245" s="4"/>
      <c r="M245" s="4"/>
      <c r="N245" s="4"/>
      <c r="O245" s="4"/>
      <c r="P245" s="4"/>
      <c r="Q245" s="4"/>
      <c r="R245" s="4"/>
      <c r="S245" s="4"/>
      <c r="T245" s="4"/>
      <c r="U245" s="4"/>
    </row>
    <row r="246" spans="3:21">
      <c r="C246" s="4"/>
      <c r="D246" s="4"/>
      <c r="E246" s="4"/>
      <c r="F246" s="4"/>
      <c r="G246" s="4"/>
      <c r="H246" s="4"/>
      <c r="I246" s="4"/>
      <c r="J246" s="4"/>
      <c r="K246" s="4"/>
      <c r="L246" s="4"/>
      <c r="M246" s="4"/>
      <c r="N246" s="4"/>
      <c r="O246" s="4"/>
      <c r="P246" s="4"/>
      <c r="Q246" s="4"/>
      <c r="R246" s="4"/>
      <c r="S246" s="4"/>
      <c r="T246" s="4"/>
      <c r="U246" s="4"/>
    </row>
    <row r="247" spans="3:21">
      <c r="C247" s="4"/>
      <c r="D247" s="4"/>
      <c r="E247" s="4"/>
      <c r="F247" s="4"/>
      <c r="G247" s="4"/>
      <c r="H247" s="4"/>
      <c r="I247" s="4"/>
      <c r="J247" s="4"/>
      <c r="K247" s="4"/>
      <c r="L247" s="4"/>
      <c r="M247" s="4"/>
      <c r="N247" s="4"/>
      <c r="O247" s="4"/>
      <c r="P247" s="4"/>
      <c r="Q247" s="4"/>
      <c r="R247" s="4"/>
      <c r="S247" s="4"/>
      <c r="T247" s="4"/>
      <c r="U247" s="4"/>
    </row>
    <row r="248" spans="3:21">
      <c r="C248" s="4"/>
      <c r="D248" s="4"/>
      <c r="E248" s="4"/>
      <c r="F248" s="4"/>
      <c r="G248" s="4"/>
      <c r="H248" s="4"/>
      <c r="I248" s="4"/>
      <c r="J248" s="4"/>
      <c r="K248" s="4"/>
      <c r="L248" s="4"/>
      <c r="M248" s="4"/>
      <c r="N248" s="4"/>
      <c r="O248" s="4"/>
      <c r="P248" s="4"/>
      <c r="Q248" s="4"/>
      <c r="R248" s="4"/>
      <c r="S248" s="4"/>
      <c r="T248" s="4"/>
      <c r="U248" s="4"/>
    </row>
    <row r="249" spans="3:21">
      <c r="C249" s="4"/>
      <c r="D249" s="4"/>
      <c r="E249" s="4"/>
      <c r="F249" s="4"/>
      <c r="G249" s="4"/>
      <c r="H249" s="4"/>
      <c r="I249" s="4"/>
      <c r="J249" s="4"/>
      <c r="K249" s="4"/>
      <c r="L249" s="4"/>
      <c r="M249" s="4"/>
      <c r="N249" s="4"/>
      <c r="O249" s="4"/>
      <c r="P249" s="4"/>
      <c r="Q249" s="4"/>
      <c r="R249" s="4"/>
      <c r="S249" s="4"/>
      <c r="T249" s="4"/>
      <c r="U249" s="4"/>
    </row>
    <row r="250" spans="3:21">
      <c r="C250" s="4"/>
      <c r="D250" s="4"/>
      <c r="E250" s="4"/>
      <c r="F250" s="4"/>
      <c r="G250" s="4"/>
      <c r="H250" s="4"/>
      <c r="I250" s="4"/>
      <c r="J250" s="4"/>
      <c r="K250" s="4"/>
      <c r="L250" s="4"/>
      <c r="M250" s="4"/>
      <c r="N250" s="4"/>
      <c r="O250" s="4"/>
      <c r="P250" s="4"/>
      <c r="Q250" s="4"/>
      <c r="R250" s="4"/>
      <c r="S250" s="4"/>
      <c r="T250" s="4"/>
      <c r="U250" s="4"/>
    </row>
    <row r="251" spans="3:21">
      <c r="C251" s="4"/>
      <c r="D251" s="4"/>
      <c r="E251" s="4"/>
      <c r="F251" s="4"/>
      <c r="G251" s="4"/>
      <c r="H251" s="4"/>
      <c r="I251" s="4"/>
      <c r="J251" s="4"/>
      <c r="K251" s="4"/>
      <c r="L251" s="4"/>
      <c r="M251" s="4"/>
      <c r="N251" s="4"/>
      <c r="O251" s="4"/>
      <c r="P251" s="4"/>
      <c r="Q251" s="4"/>
      <c r="R251" s="4"/>
      <c r="S251" s="4"/>
      <c r="T251" s="4"/>
      <c r="U251" s="4"/>
    </row>
    <row r="252" spans="3:21">
      <c r="C252" s="4"/>
      <c r="D252" s="4"/>
      <c r="E252" s="4"/>
      <c r="F252" s="4"/>
      <c r="G252" s="4"/>
      <c r="H252" s="4"/>
      <c r="I252" s="4"/>
      <c r="J252" s="4"/>
      <c r="K252" s="4"/>
      <c r="L252" s="4"/>
      <c r="M252" s="4"/>
      <c r="N252" s="4"/>
      <c r="O252" s="4"/>
      <c r="P252" s="4"/>
      <c r="Q252" s="4"/>
      <c r="R252" s="4"/>
      <c r="S252" s="4"/>
      <c r="T252" s="4"/>
      <c r="U252" s="4"/>
    </row>
    <row r="253" spans="3:21">
      <c r="C253" s="4"/>
      <c r="D253" s="4"/>
      <c r="E253" s="4"/>
      <c r="F253" s="4"/>
      <c r="G253" s="4"/>
      <c r="H253" s="4"/>
      <c r="I253" s="4"/>
      <c r="J253" s="4"/>
      <c r="K253" s="4"/>
      <c r="L253" s="4"/>
      <c r="M253" s="4"/>
      <c r="N253" s="4"/>
      <c r="O253" s="4"/>
      <c r="P253" s="4"/>
      <c r="Q253" s="4"/>
      <c r="R253" s="4"/>
      <c r="S253" s="4"/>
      <c r="T253" s="4"/>
      <c r="U253" s="4"/>
    </row>
    <row r="254" spans="3:21">
      <c r="C254" s="4"/>
      <c r="D254" s="4"/>
      <c r="E254" s="4"/>
      <c r="F254" s="4"/>
      <c r="G254" s="4"/>
      <c r="H254" s="4"/>
      <c r="I254" s="4"/>
      <c r="J254" s="4"/>
      <c r="K254" s="4"/>
      <c r="L254" s="4"/>
      <c r="M254" s="4"/>
      <c r="N254" s="4"/>
      <c r="O254" s="4"/>
      <c r="P254" s="4"/>
      <c r="Q254" s="4"/>
      <c r="R254" s="4"/>
      <c r="S254" s="4"/>
      <c r="T254" s="4"/>
      <c r="U254" s="4"/>
    </row>
    <row r="255" spans="3:21">
      <c r="C255" s="4"/>
      <c r="D255" s="4"/>
      <c r="E255" s="4"/>
      <c r="F255" s="4"/>
      <c r="G255" s="4"/>
      <c r="H255" s="4"/>
      <c r="I255" s="4"/>
      <c r="J255" s="4"/>
      <c r="K255" s="4"/>
      <c r="L255" s="4"/>
      <c r="M255" s="4"/>
      <c r="N255" s="4"/>
      <c r="O255" s="4"/>
      <c r="P255" s="4"/>
      <c r="Q255" s="4"/>
      <c r="R255" s="4"/>
      <c r="S255" s="4"/>
      <c r="T255" s="4"/>
      <c r="U255" s="4"/>
    </row>
    <row r="256" spans="3:21">
      <c r="C256" s="4"/>
      <c r="D256" s="4"/>
      <c r="E256" s="4"/>
      <c r="F256" s="4"/>
      <c r="G256" s="4"/>
      <c r="H256" s="4"/>
      <c r="I256" s="4"/>
      <c r="J256" s="4"/>
      <c r="K256" s="4"/>
      <c r="L256" s="4"/>
      <c r="M256" s="4"/>
      <c r="N256" s="4"/>
      <c r="O256" s="4"/>
      <c r="P256" s="4"/>
      <c r="Q256" s="4"/>
      <c r="R256" s="4"/>
      <c r="S256" s="4"/>
      <c r="T256" s="4"/>
      <c r="U256" s="4"/>
    </row>
    <row r="257" spans="3:21">
      <c r="C257" s="4"/>
      <c r="D257" s="4"/>
      <c r="E257" s="4"/>
      <c r="F257" s="4"/>
      <c r="G257" s="4"/>
      <c r="H257" s="4"/>
      <c r="I257" s="4"/>
      <c r="J257" s="4"/>
      <c r="K257" s="4"/>
      <c r="L257" s="4"/>
      <c r="M257" s="4"/>
      <c r="N257" s="4"/>
      <c r="O257" s="4"/>
      <c r="P257" s="4"/>
      <c r="Q257" s="4"/>
      <c r="R257" s="4"/>
      <c r="S257" s="4"/>
      <c r="T257" s="4"/>
      <c r="U257" s="4"/>
    </row>
    <row r="258" spans="3:21">
      <c r="C258" s="4"/>
      <c r="D258" s="4"/>
      <c r="E258" s="4"/>
      <c r="F258" s="4"/>
      <c r="G258" s="4"/>
      <c r="H258" s="4"/>
      <c r="I258" s="4"/>
      <c r="J258" s="4"/>
      <c r="K258" s="4"/>
      <c r="L258" s="4"/>
      <c r="M258" s="4"/>
      <c r="N258" s="4"/>
      <c r="O258" s="4"/>
      <c r="P258" s="4"/>
      <c r="Q258" s="4"/>
      <c r="R258" s="4"/>
      <c r="S258" s="4"/>
      <c r="T258" s="4"/>
      <c r="U258" s="4"/>
    </row>
    <row r="259" spans="3:21">
      <c r="C259" s="4"/>
      <c r="D259" s="4"/>
      <c r="E259" s="4"/>
      <c r="F259" s="4"/>
      <c r="G259" s="4"/>
      <c r="H259" s="4"/>
      <c r="I259" s="4"/>
      <c r="J259" s="4"/>
      <c r="K259" s="4"/>
      <c r="L259" s="4"/>
      <c r="M259" s="4"/>
      <c r="N259" s="4"/>
      <c r="O259" s="4"/>
      <c r="P259" s="4"/>
      <c r="Q259" s="4"/>
      <c r="R259" s="4"/>
      <c r="S259" s="4"/>
      <c r="T259" s="4"/>
      <c r="U259" s="4"/>
    </row>
    <row r="260" spans="3:21">
      <c r="C260" s="4"/>
      <c r="D260" s="4"/>
      <c r="E260" s="4"/>
      <c r="F260" s="4"/>
      <c r="G260" s="4"/>
      <c r="H260" s="4"/>
      <c r="I260" s="4"/>
      <c r="J260" s="4"/>
      <c r="K260" s="4"/>
      <c r="L260" s="4"/>
      <c r="M260" s="4"/>
      <c r="N260" s="4"/>
      <c r="O260" s="4"/>
      <c r="P260" s="4"/>
      <c r="Q260" s="4"/>
      <c r="R260" s="4"/>
      <c r="S260" s="4"/>
      <c r="T260" s="4"/>
      <c r="U260" s="4"/>
    </row>
    <row r="261" spans="3:21">
      <c r="C261" s="4"/>
      <c r="D261" s="4"/>
      <c r="E261" s="4"/>
      <c r="F261" s="4"/>
      <c r="G261" s="4"/>
      <c r="H261" s="4"/>
      <c r="I261" s="4"/>
      <c r="J261" s="4"/>
      <c r="K261" s="4"/>
      <c r="L261" s="4"/>
      <c r="M261" s="4"/>
      <c r="N261" s="4"/>
      <c r="O261" s="4"/>
      <c r="P261" s="4"/>
      <c r="Q261" s="4"/>
      <c r="R261" s="4"/>
      <c r="S261" s="4"/>
      <c r="T261" s="4"/>
      <c r="U261" s="4"/>
    </row>
    <row r="262" spans="3:21">
      <c r="C262" s="4"/>
      <c r="D262" s="4"/>
      <c r="E262" s="4"/>
      <c r="F262" s="4"/>
      <c r="G262" s="4"/>
      <c r="H262" s="4"/>
      <c r="I262" s="4"/>
      <c r="J262" s="4"/>
      <c r="K262" s="4"/>
      <c r="L262" s="4"/>
      <c r="M262" s="4"/>
      <c r="N262" s="4"/>
      <c r="O262" s="4"/>
      <c r="P262" s="4"/>
      <c r="Q262" s="4"/>
      <c r="R262" s="4"/>
      <c r="S262" s="4"/>
      <c r="T262" s="4"/>
      <c r="U262" s="4"/>
    </row>
    <row r="263" spans="3:21">
      <c r="C263" s="4"/>
      <c r="D263" s="4"/>
      <c r="E263" s="4"/>
      <c r="F263" s="4"/>
      <c r="G263" s="4"/>
      <c r="H263" s="4"/>
      <c r="I263" s="4"/>
      <c r="J263" s="4"/>
      <c r="K263" s="4"/>
      <c r="L263" s="4"/>
      <c r="M263" s="4"/>
      <c r="N263" s="4"/>
      <c r="O263" s="4"/>
      <c r="P263" s="4"/>
      <c r="Q263" s="4"/>
      <c r="R263" s="4"/>
      <c r="S263" s="4"/>
      <c r="T263" s="4"/>
      <c r="U263" s="4"/>
    </row>
    <row r="264" spans="3:21">
      <c r="C264" s="4"/>
      <c r="D264" s="4"/>
      <c r="E264" s="4"/>
      <c r="F264" s="4"/>
      <c r="G264" s="4"/>
      <c r="H264" s="4"/>
      <c r="I264" s="4"/>
      <c r="J264" s="4"/>
      <c r="K264" s="4"/>
      <c r="L264" s="4"/>
      <c r="M264" s="4"/>
      <c r="N264" s="4"/>
      <c r="O264" s="4"/>
      <c r="P264" s="4"/>
      <c r="Q264" s="4"/>
      <c r="R264" s="4"/>
      <c r="S264" s="4"/>
      <c r="T264" s="4"/>
      <c r="U264" s="4"/>
    </row>
    <row r="265" spans="3:21">
      <c r="C265" s="4"/>
      <c r="D265" s="4"/>
      <c r="E265" s="4"/>
      <c r="F265" s="4"/>
      <c r="G265" s="4"/>
      <c r="H265" s="4"/>
      <c r="I265" s="4"/>
      <c r="J265" s="4"/>
      <c r="K265" s="4"/>
      <c r="L265" s="4"/>
      <c r="M265" s="4"/>
      <c r="N265" s="4"/>
      <c r="O265" s="4"/>
      <c r="P265" s="4"/>
      <c r="Q265" s="4"/>
      <c r="R265" s="4"/>
      <c r="S265" s="4"/>
      <c r="T265" s="4"/>
      <c r="U265" s="4"/>
    </row>
    <row r="266" spans="3:21">
      <c r="C266" s="4"/>
      <c r="D266" s="4"/>
      <c r="E266" s="4"/>
      <c r="F266" s="4"/>
      <c r="G266" s="4"/>
      <c r="H266" s="4"/>
      <c r="I266" s="4"/>
      <c r="J266" s="4"/>
      <c r="K266" s="4"/>
      <c r="L266" s="4"/>
      <c r="M266" s="4"/>
      <c r="N266" s="4"/>
      <c r="O266" s="4"/>
      <c r="P266" s="4"/>
      <c r="Q266" s="4"/>
      <c r="R266" s="4"/>
      <c r="S266" s="4"/>
      <c r="T266" s="4"/>
      <c r="U266" s="4"/>
    </row>
    <row r="267" spans="3:21">
      <c r="C267" s="4"/>
      <c r="D267" s="4"/>
      <c r="E267" s="4"/>
      <c r="F267" s="4"/>
      <c r="G267" s="4"/>
      <c r="H267" s="4"/>
      <c r="I267" s="4"/>
      <c r="J267" s="4"/>
      <c r="K267" s="4"/>
      <c r="L267" s="4"/>
      <c r="M267" s="4"/>
      <c r="N267" s="4"/>
      <c r="O267" s="4"/>
      <c r="P267" s="4"/>
      <c r="Q267" s="4"/>
      <c r="R267" s="4"/>
      <c r="S267" s="4"/>
      <c r="T267" s="4"/>
      <c r="U267" s="4"/>
    </row>
    <row r="268" spans="3:21">
      <c r="C268" s="4"/>
      <c r="D268" s="4"/>
      <c r="E268" s="4"/>
      <c r="F268" s="4"/>
      <c r="G268" s="4"/>
      <c r="H268" s="4"/>
      <c r="I268" s="4"/>
      <c r="J268" s="4"/>
      <c r="K268" s="4"/>
      <c r="L268" s="4"/>
      <c r="M268" s="4"/>
      <c r="N268" s="4"/>
      <c r="O268" s="4"/>
      <c r="P268" s="4"/>
      <c r="Q268" s="4"/>
      <c r="R268" s="4"/>
      <c r="S268" s="4"/>
      <c r="T268" s="4"/>
      <c r="U268" s="4"/>
    </row>
    <row r="269" spans="3:21">
      <c r="C269" s="4"/>
      <c r="D269" s="4"/>
      <c r="E269" s="4"/>
      <c r="F269" s="4"/>
      <c r="G269" s="4"/>
      <c r="H269" s="4"/>
      <c r="I269" s="4"/>
      <c r="J269" s="4"/>
      <c r="K269" s="4"/>
      <c r="L269" s="4"/>
      <c r="M269" s="4"/>
      <c r="N269" s="4"/>
      <c r="O269" s="4"/>
      <c r="P269" s="4"/>
      <c r="Q269" s="4"/>
      <c r="R269" s="4"/>
      <c r="S269" s="4"/>
      <c r="T269" s="4"/>
      <c r="U269" s="4"/>
    </row>
    <row r="270" spans="3:21">
      <c r="C270" s="4"/>
      <c r="D270" s="4"/>
      <c r="E270" s="4"/>
      <c r="F270" s="4"/>
      <c r="G270" s="4"/>
      <c r="H270" s="4"/>
      <c r="I270" s="4"/>
      <c r="J270" s="4"/>
      <c r="K270" s="4"/>
      <c r="L270" s="4"/>
      <c r="M270" s="4"/>
      <c r="N270" s="4"/>
      <c r="O270" s="4"/>
      <c r="P270" s="4"/>
      <c r="Q270" s="4"/>
      <c r="R270" s="4"/>
      <c r="S270" s="4"/>
      <c r="T270" s="4"/>
      <c r="U270" s="4"/>
    </row>
    <row r="271" spans="3:21">
      <c r="C271" s="4"/>
      <c r="D271" s="4"/>
      <c r="E271" s="4"/>
      <c r="F271" s="4"/>
      <c r="G271" s="4"/>
      <c r="H271" s="4"/>
      <c r="I271" s="4"/>
      <c r="J271" s="4"/>
      <c r="K271" s="4"/>
      <c r="L271" s="4"/>
      <c r="M271" s="4"/>
      <c r="N271" s="4"/>
      <c r="O271" s="4"/>
      <c r="P271" s="4"/>
      <c r="Q271" s="4"/>
      <c r="R271" s="4"/>
      <c r="S271" s="4"/>
      <c r="T271" s="4"/>
      <c r="U271" s="4"/>
    </row>
    <row r="272" spans="3:21">
      <c r="C272" s="4"/>
      <c r="D272" s="4"/>
      <c r="E272" s="4"/>
      <c r="F272" s="4"/>
      <c r="G272" s="4"/>
      <c r="H272" s="4"/>
      <c r="I272" s="4"/>
      <c r="J272" s="4"/>
      <c r="K272" s="4"/>
      <c r="L272" s="4"/>
      <c r="M272" s="4"/>
      <c r="N272" s="4"/>
      <c r="O272" s="4"/>
      <c r="P272" s="4"/>
      <c r="Q272" s="4"/>
      <c r="R272" s="4"/>
      <c r="S272" s="4"/>
      <c r="T272" s="4"/>
      <c r="U272" s="4"/>
    </row>
    <row r="273" spans="3:21">
      <c r="C273" s="4"/>
      <c r="D273" s="4"/>
      <c r="E273" s="4"/>
      <c r="F273" s="4"/>
      <c r="G273" s="4"/>
      <c r="H273" s="4"/>
      <c r="I273" s="4"/>
      <c r="J273" s="4"/>
      <c r="K273" s="4"/>
      <c r="L273" s="4"/>
      <c r="M273" s="4"/>
      <c r="N273" s="4"/>
      <c r="O273" s="4"/>
      <c r="P273" s="4"/>
      <c r="Q273" s="4"/>
      <c r="R273" s="4"/>
      <c r="S273" s="4"/>
      <c r="T273" s="4"/>
      <c r="U273" s="4"/>
    </row>
    <row r="274" spans="3:21">
      <c r="C274" s="4"/>
      <c r="D274" s="4"/>
      <c r="E274" s="4"/>
      <c r="F274" s="4"/>
      <c r="G274" s="4"/>
      <c r="H274" s="4"/>
      <c r="I274" s="4"/>
      <c r="J274" s="4"/>
      <c r="K274" s="4"/>
      <c r="L274" s="4"/>
      <c r="M274" s="4"/>
      <c r="N274" s="4"/>
      <c r="O274" s="4"/>
      <c r="P274" s="4"/>
      <c r="Q274" s="4"/>
      <c r="R274" s="4"/>
      <c r="S274" s="4"/>
      <c r="T274" s="4"/>
      <c r="U274" s="4"/>
    </row>
    <row r="275" spans="3:21">
      <c r="C275" s="4"/>
      <c r="D275" s="4"/>
      <c r="E275" s="4"/>
      <c r="F275" s="4"/>
      <c r="G275" s="4"/>
      <c r="H275" s="4"/>
      <c r="I275" s="4"/>
      <c r="J275" s="4"/>
      <c r="K275" s="4"/>
      <c r="L275" s="4"/>
      <c r="M275" s="4"/>
      <c r="N275" s="4"/>
      <c r="O275" s="4"/>
      <c r="P275" s="4"/>
      <c r="Q275" s="4"/>
      <c r="R275" s="4"/>
      <c r="S275" s="4"/>
      <c r="T275" s="4"/>
      <c r="U275" s="4"/>
    </row>
    <row r="276" spans="3:21">
      <c r="C276" s="4"/>
      <c r="D276" s="4"/>
      <c r="E276" s="4"/>
      <c r="F276" s="4"/>
      <c r="G276" s="4"/>
      <c r="H276" s="4"/>
      <c r="I276" s="4"/>
      <c r="J276" s="4"/>
      <c r="K276" s="4"/>
      <c r="L276" s="4"/>
      <c r="M276" s="4"/>
      <c r="N276" s="4"/>
      <c r="O276" s="4"/>
      <c r="P276" s="4"/>
      <c r="Q276" s="4"/>
      <c r="R276" s="4"/>
      <c r="S276" s="4"/>
      <c r="T276" s="4"/>
      <c r="U276" s="4"/>
    </row>
    <row r="277" spans="3:21">
      <c r="C277" s="4"/>
      <c r="D277" s="4"/>
      <c r="E277" s="4"/>
      <c r="F277" s="4"/>
      <c r="G277" s="4"/>
      <c r="H277" s="4"/>
      <c r="I277" s="4"/>
      <c r="J277" s="4"/>
      <c r="K277" s="4"/>
      <c r="L277" s="4"/>
      <c r="M277" s="4"/>
      <c r="N277" s="4"/>
      <c r="O277" s="4"/>
      <c r="P277" s="4"/>
      <c r="Q277" s="4"/>
      <c r="R277" s="4"/>
      <c r="S277" s="4"/>
      <c r="T277" s="4"/>
      <c r="U277" s="4"/>
    </row>
    <row r="278" spans="3:21">
      <c r="C278" s="4"/>
      <c r="D278" s="4"/>
      <c r="E278" s="4"/>
      <c r="F278" s="4"/>
      <c r="G278" s="4"/>
      <c r="H278" s="4"/>
      <c r="I278" s="4"/>
      <c r="J278" s="4"/>
      <c r="K278" s="4"/>
      <c r="L278" s="4"/>
      <c r="M278" s="4"/>
      <c r="N278" s="4"/>
      <c r="O278" s="4"/>
      <c r="P278" s="4"/>
      <c r="Q278" s="4"/>
      <c r="R278" s="4"/>
      <c r="S278" s="4"/>
      <c r="T278" s="4"/>
      <c r="U278" s="4"/>
    </row>
    <row r="279" spans="3:21">
      <c r="C279" s="4"/>
      <c r="D279" s="4"/>
      <c r="E279" s="4"/>
      <c r="F279" s="4"/>
      <c r="G279" s="4"/>
      <c r="H279" s="4"/>
      <c r="I279" s="4"/>
      <c r="J279" s="4"/>
      <c r="K279" s="4"/>
      <c r="L279" s="4"/>
      <c r="M279" s="4"/>
      <c r="N279" s="4"/>
      <c r="O279" s="4"/>
      <c r="P279" s="4"/>
      <c r="Q279" s="4"/>
      <c r="R279" s="4"/>
      <c r="S279" s="4"/>
      <c r="T279" s="4"/>
      <c r="U279" s="4"/>
    </row>
    <row r="280" spans="3:21">
      <c r="C280" s="4"/>
      <c r="D280" s="4"/>
      <c r="E280" s="4"/>
      <c r="F280" s="4"/>
      <c r="G280" s="4"/>
      <c r="H280" s="4"/>
      <c r="I280" s="4"/>
      <c r="J280" s="4"/>
      <c r="K280" s="4"/>
      <c r="L280" s="4"/>
      <c r="M280" s="4"/>
      <c r="N280" s="4"/>
      <c r="O280" s="4"/>
      <c r="P280" s="4"/>
      <c r="Q280" s="4"/>
      <c r="R280" s="4"/>
      <c r="S280" s="4"/>
      <c r="T280" s="4"/>
      <c r="U280" s="4"/>
    </row>
    <row r="281" spans="3:21">
      <c r="C281" s="4"/>
      <c r="D281" s="4"/>
      <c r="E281" s="4"/>
      <c r="F281" s="4"/>
      <c r="G281" s="4"/>
      <c r="H281" s="4"/>
      <c r="I281" s="4"/>
      <c r="J281" s="4"/>
      <c r="K281" s="4"/>
      <c r="L281" s="4"/>
      <c r="M281" s="4"/>
      <c r="N281" s="4"/>
      <c r="O281" s="4"/>
      <c r="P281" s="4"/>
      <c r="Q281" s="4"/>
      <c r="R281" s="4"/>
      <c r="S281" s="4"/>
      <c r="T281" s="4"/>
      <c r="U281" s="4"/>
    </row>
    <row r="282" spans="3:21">
      <c r="C282" s="4"/>
      <c r="D282" s="4"/>
      <c r="E282" s="4"/>
      <c r="F282" s="4"/>
      <c r="G282" s="4"/>
      <c r="H282" s="4"/>
      <c r="I282" s="4"/>
      <c r="J282" s="4"/>
      <c r="K282" s="4"/>
      <c r="L282" s="4"/>
      <c r="M282" s="4"/>
      <c r="N282" s="4"/>
      <c r="O282" s="4"/>
      <c r="P282" s="4"/>
      <c r="Q282" s="4"/>
      <c r="R282" s="4"/>
      <c r="S282" s="4"/>
      <c r="T282" s="4"/>
      <c r="U282" s="4"/>
    </row>
    <row r="283" spans="3:21">
      <c r="C283" s="4"/>
      <c r="D283" s="4"/>
      <c r="E283" s="4"/>
      <c r="F283" s="4"/>
      <c r="G283" s="4"/>
      <c r="H283" s="4"/>
      <c r="I283" s="4"/>
      <c r="J283" s="4"/>
      <c r="K283" s="4"/>
      <c r="L283" s="4"/>
      <c r="M283" s="4"/>
      <c r="N283" s="4"/>
      <c r="O283" s="4"/>
      <c r="P283" s="4"/>
      <c r="Q283" s="4"/>
      <c r="R283" s="4"/>
      <c r="S283" s="4"/>
      <c r="T283" s="4"/>
      <c r="U283" s="4"/>
    </row>
    <row r="284" spans="3:21">
      <c r="C284" s="4"/>
      <c r="D284" s="4"/>
      <c r="E284" s="4"/>
      <c r="F284" s="4"/>
      <c r="G284" s="4"/>
      <c r="H284" s="4"/>
      <c r="I284" s="4"/>
      <c r="J284" s="4"/>
      <c r="K284" s="4"/>
      <c r="L284" s="4"/>
      <c r="M284" s="4"/>
      <c r="N284" s="4"/>
      <c r="O284" s="4"/>
      <c r="P284" s="4"/>
      <c r="Q284" s="4"/>
      <c r="R284" s="4"/>
      <c r="S284" s="4"/>
      <c r="T284" s="4"/>
      <c r="U284" s="4"/>
    </row>
    <row r="285" spans="3:21">
      <c r="C285" s="4"/>
      <c r="D285" s="4"/>
      <c r="E285" s="4"/>
      <c r="F285" s="4"/>
      <c r="G285" s="4"/>
      <c r="H285" s="4"/>
      <c r="I285" s="4"/>
      <c r="J285" s="4"/>
      <c r="K285" s="4"/>
      <c r="L285" s="4"/>
      <c r="M285" s="4"/>
      <c r="N285" s="4"/>
      <c r="O285" s="4"/>
      <c r="P285" s="4"/>
      <c r="Q285" s="4"/>
      <c r="R285" s="4"/>
      <c r="S285" s="4"/>
      <c r="T285" s="4"/>
      <c r="U285" s="4"/>
    </row>
    <row r="286" spans="3:21">
      <c r="C286" s="4"/>
      <c r="D286" s="4"/>
      <c r="E286" s="4"/>
      <c r="F286" s="4"/>
      <c r="G286" s="4"/>
      <c r="H286" s="4"/>
      <c r="I286" s="4"/>
      <c r="J286" s="4"/>
      <c r="K286" s="4"/>
      <c r="L286" s="4"/>
      <c r="M286" s="4"/>
      <c r="N286" s="4"/>
      <c r="O286" s="4"/>
      <c r="P286" s="4"/>
      <c r="Q286" s="4"/>
      <c r="R286" s="4"/>
      <c r="S286" s="4"/>
      <c r="T286" s="4"/>
      <c r="U286" s="4"/>
    </row>
    <row r="287" spans="3:21">
      <c r="C287" s="4"/>
      <c r="D287" s="4"/>
      <c r="E287" s="4"/>
      <c r="F287" s="4"/>
      <c r="G287" s="4"/>
      <c r="H287" s="4"/>
      <c r="I287" s="4"/>
      <c r="J287" s="4"/>
      <c r="K287" s="4"/>
      <c r="L287" s="4"/>
      <c r="M287" s="4"/>
      <c r="N287" s="4"/>
      <c r="O287" s="4"/>
      <c r="P287" s="4"/>
      <c r="Q287" s="4"/>
      <c r="R287" s="4"/>
      <c r="S287" s="4"/>
      <c r="T287" s="4"/>
      <c r="U287" s="4"/>
    </row>
    <row r="288" spans="3:21">
      <c r="C288" s="4"/>
      <c r="D288" s="4"/>
      <c r="E288" s="4"/>
      <c r="F288" s="4"/>
      <c r="G288" s="4"/>
      <c r="H288" s="4"/>
      <c r="I288" s="4"/>
      <c r="J288" s="4"/>
      <c r="K288" s="4"/>
      <c r="L288" s="4"/>
      <c r="M288" s="4"/>
      <c r="N288" s="4"/>
      <c r="O288" s="4"/>
      <c r="P288" s="4"/>
      <c r="Q288" s="4"/>
      <c r="R288" s="4"/>
      <c r="S288" s="4"/>
      <c r="T288" s="4"/>
      <c r="U288" s="4"/>
    </row>
    <row r="289" spans="3:21">
      <c r="C289" s="4"/>
      <c r="D289" s="4"/>
      <c r="E289" s="4"/>
      <c r="F289" s="4"/>
      <c r="G289" s="4"/>
      <c r="H289" s="4"/>
      <c r="I289" s="4"/>
      <c r="J289" s="4"/>
      <c r="K289" s="4"/>
      <c r="L289" s="4"/>
      <c r="M289" s="4"/>
      <c r="N289" s="4"/>
      <c r="O289" s="4"/>
      <c r="P289" s="4"/>
      <c r="Q289" s="4"/>
      <c r="R289" s="4"/>
      <c r="S289" s="4"/>
      <c r="T289" s="4"/>
      <c r="U289" s="4"/>
    </row>
    <row r="290" spans="3:21">
      <c r="C290" s="4"/>
      <c r="D290" s="4"/>
      <c r="E290" s="4"/>
      <c r="F290" s="4"/>
      <c r="G290" s="4"/>
      <c r="H290" s="4"/>
      <c r="I290" s="4"/>
      <c r="J290" s="4"/>
      <c r="K290" s="4"/>
      <c r="L290" s="4"/>
      <c r="M290" s="4"/>
      <c r="N290" s="4"/>
      <c r="O290" s="4"/>
      <c r="P290" s="4"/>
      <c r="Q290" s="4"/>
      <c r="R290" s="4"/>
      <c r="S290" s="4"/>
      <c r="T290" s="4"/>
      <c r="U290" s="4"/>
    </row>
    <row r="291" spans="3:21">
      <c r="C291" s="4"/>
      <c r="D291" s="4"/>
      <c r="E291" s="4"/>
      <c r="F291" s="4"/>
      <c r="G291" s="4"/>
      <c r="H291" s="4"/>
      <c r="I291" s="4"/>
      <c r="J291" s="4"/>
      <c r="K291" s="4"/>
      <c r="L291" s="4"/>
      <c r="M291" s="4"/>
      <c r="N291" s="4"/>
      <c r="O291" s="4"/>
      <c r="P291" s="4"/>
      <c r="Q291" s="4"/>
      <c r="R291" s="4"/>
      <c r="S291" s="4"/>
      <c r="T291" s="4"/>
      <c r="U291" s="4"/>
    </row>
    <row r="292" spans="3:21">
      <c r="C292" s="4"/>
      <c r="D292" s="4"/>
      <c r="E292" s="4"/>
      <c r="F292" s="4"/>
      <c r="G292" s="4"/>
      <c r="H292" s="4"/>
      <c r="I292" s="4"/>
      <c r="J292" s="4"/>
      <c r="K292" s="4"/>
      <c r="L292" s="4"/>
      <c r="M292" s="4"/>
      <c r="N292" s="4"/>
      <c r="O292" s="4"/>
      <c r="P292" s="4"/>
      <c r="Q292" s="4"/>
      <c r="R292" s="4"/>
      <c r="S292" s="4"/>
      <c r="T292" s="4"/>
      <c r="U292" s="4"/>
    </row>
    <row r="293" spans="3:21">
      <c r="C293" s="4"/>
      <c r="D293" s="4"/>
      <c r="E293" s="4"/>
      <c r="F293" s="4"/>
      <c r="G293" s="4"/>
      <c r="H293" s="4"/>
      <c r="I293" s="4"/>
      <c r="J293" s="4"/>
      <c r="K293" s="4"/>
      <c r="L293" s="4"/>
      <c r="M293" s="4"/>
      <c r="N293" s="4"/>
      <c r="O293" s="4"/>
      <c r="P293" s="4"/>
      <c r="Q293" s="4"/>
      <c r="R293" s="4"/>
      <c r="S293" s="4"/>
      <c r="T293" s="4"/>
      <c r="U293" s="4"/>
    </row>
    <row r="294" spans="3:21">
      <c r="C294" s="4"/>
      <c r="D294" s="4"/>
      <c r="E294" s="4"/>
      <c r="F294" s="4"/>
      <c r="G294" s="4"/>
      <c r="H294" s="4"/>
      <c r="I294" s="4"/>
      <c r="J294" s="4"/>
      <c r="K294" s="4"/>
      <c r="L294" s="4"/>
      <c r="M294" s="4"/>
      <c r="N294" s="4"/>
      <c r="O294" s="4"/>
      <c r="P294" s="4"/>
      <c r="Q294" s="4"/>
      <c r="R294" s="4"/>
      <c r="S294" s="4"/>
      <c r="T294" s="4"/>
      <c r="U294" s="4"/>
    </row>
    <row r="295" spans="3:21">
      <c r="C295" s="4"/>
      <c r="D295" s="4"/>
      <c r="E295" s="4"/>
      <c r="F295" s="4"/>
      <c r="G295" s="4"/>
      <c r="H295" s="4"/>
      <c r="I295" s="4"/>
      <c r="J295" s="4"/>
      <c r="K295" s="4"/>
      <c r="L295" s="4"/>
      <c r="M295" s="4"/>
      <c r="N295" s="4"/>
      <c r="O295" s="4"/>
      <c r="P295" s="4"/>
      <c r="Q295" s="4"/>
      <c r="R295" s="4"/>
      <c r="S295" s="4"/>
      <c r="T295" s="4"/>
      <c r="U295" s="4"/>
    </row>
    <row r="296" spans="3:21">
      <c r="C296" s="4"/>
      <c r="D296" s="4"/>
      <c r="E296" s="4"/>
      <c r="F296" s="4"/>
      <c r="G296" s="4"/>
      <c r="H296" s="4"/>
      <c r="I296" s="4"/>
      <c r="J296" s="4"/>
      <c r="K296" s="4"/>
      <c r="L296" s="4"/>
      <c r="M296" s="4"/>
      <c r="N296" s="4"/>
      <c r="O296" s="4"/>
      <c r="P296" s="4"/>
      <c r="Q296" s="4"/>
      <c r="R296" s="4"/>
      <c r="S296" s="4"/>
      <c r="T296" s="4"/>
      <c r="U296" s="4"/>
    </row>
    <row r="297" spans="3:21">
      <c r="C297" s="4"/>
      <c r="D297" s="4"/>
      <c r="E297" s="4"/>
      <c r="F297" s="4"/>
      <c r="G297" s="4"/>
      <c r="H297" s="4"/>
      <c r="I297" s="4"/>
      <c r="J297" s="4"/>
      <c r="K297" s="4"/>
      <c r="L297" s="4"/>
      <c r="M297" s="4"/>
      <c r="N297" s="4"/>
      <c r="O297" s="4"/>
      <c r="P297" s="4"/>
      <c r="Q297" s="4"/>
      <c r="R297" s="4"/>
      <c r="S297" s="4"/>
      <c r="T297" s="4"/>
      <c r="U297" s="4"/>
    </row>
    <row r="298" spans="3:21">
      <c r="C298" s="4"/>
      <c r="D298" s="4"/>
      <c r="E298" s="4"/>
      <c r="F298" s="4"/>
      <c r="G298" s="4"/>
      <c r="H298" s="4"/>
      <c r="I298" s="4"/>
      <c r="J298" s="4"/>
      <c r="K298" s="4"/>
      <c r="L298" s="4"/>
      <c r="M298" s="4"/>
      <c r="N298" s="4"/>
      <c r="O298" s="4"/>
      <c r="P298" s="4"/>
      <c r="Q298" s="4"/>
      <c r="R298" s="4"/>
      <c r="S298" s="4"/>
      <c r="T298" s="4"/>
      <c r="U298" s="4"/>
    </row>
    <row r="299" spans="3:21">
      <c r="C299" s="4"/>
      <c r="D299" s="4"/>
      <c r="E299" s="4"/>
      <c r="F299" s="4"/>
      <c r="G299" s="4"/>
      <c r="H299" s="4"/>
      <c r="I299" s="4"/>
      <c r="J299" s="4"/>
      <c r="K299" s="4"/>
      <c r="L299" s="4"/>
      <c r="M299" s="4"/>
      <c r="N299" s="4"/>
      <c r="O299" s="4"/>
      <c r="P299" s="4"/>
      <c r="Q299" s="4"/>
      <c r="R299" s="4"/>
      <c r="S299" s="4"/>
      <c r="T299" s="4"/>
      <c r="U299" s="4"/>
    </row>
    <row r="300" spans="3:21">
      <c r="C300" s="4"/>
      <c r="D300" s="4"/>
      <c r="E300" s="4"/>
      <c r="F300" s="4"/>
      <c r="G300" s="4"/>
      <c r="H300" s="4"/>
      <c r="I300" s="4"/>
      <c r="J300" s="4"/>
      <c r="K300" s="4"/>
      <c r="L300" s="4"/>
      <c r="M300" s="4"/>
      <c r="N300" s="4"/>
      <c r="O300" s="4"/>
      <c r="P300" s="4"/>
      <c r="Q300" s="4"/>
      <c r="R300" s="4"/>
      <c r="S300" s="4"/>
      <c r="T300" s="4"/>
      <c r="U300" s="4"/>
    </row>
    <row r="301" spans="3:21">
      <c r="C301" s="4"/>
      <c r="D301" s="4"/>
      <c r="E301" s="4"/>
      <c r="F301" s="4"/>
      <c r="G301" s="4"/>
      <c r="H301" s="4"/>
      <c r="I301" s="4"/>
      <c r="J301" s="4"/>
      <c r="K301" s="4"/>
      <c r="L301" s="4"/>
      <c r="M301" s="4"/>
      <c r="N301" s="4"/>
      <c r="O301" s="4"/>
      <c r="P301" s="4"/>
      <c r="Q301" s="4"/>
      <c r="R301" s="4"/>
      <c r="S301" s="4"/>
      <c r="T301" s="4"/>
      <c r="U301" s="4"/>
    </row>
    <row r="302" spans="3:21">
      <c r="C302" s="4"/>
      <c r="D302" s="4"/>
      <c r="E302" s="4"/>
      <c r="F302" s="4"/>
      <c r="G302" s="4"/>
      <c r="H302" s="4"/>
      <c r="I302" s="4"/>
      <c r="J302" s="4"/>
      <c r="K302" s="4"/>
      <c r="L302" s="4"/>
      <c r="M302" s="4"/>
      <c r="N302" s="4"/>
      <c r="O302" s="4"/>
      <c r="P302" s="4"/>
      <c r="Q302" s="4"/>
      <c r="R302" s="4"/>
      <c r="S302" s="4"/>
      <c r="T302" s="4"/>
      <c r="U302" s="4"/>
    </row>
    <row r="303" spans="3:21">
      <c r="C303" s="4"/>
      <c r="D303" s="4"/>
      <c r="E303" s="4"/>
      <c r="F303" s="4"/>
      <c r="G303" s="4"/>
      <c r="H303" s="4"/>
      <c r="I303" s="4"/>
      <c r="J303" s="4"/>
      <c r="K303" s="4"/>
      <c r="L303" s="4"/>
      <c r="M303" s="4"/>
      <c r="N303" s="4"/>
      <c r="O303" s="4"/>
      <c r="P303" s="4"/>
      <c r="Q303" s="4"/>
      <c r="R303" s="4"/>
      <c r="S303" s="4"/>
      <c r="T303" s="4"/>
      <c r="U303" s="4"/>
    </row>
    <row r="304" spans="3:21">
      <c r="C304" s="4"/>
      <c r="D304" s="4"/>
      <c r="E304" s="4"/>
      <c r="F304" s="4"/>
      <c r="G304" s="4"/>
      <c r="H304" s="4"/>
      <c r="I304" s="4"/>
      <c r="J304" s="4"/>
      <c r="K304" s="4"/>
      <c r="L304" s="4"/>
      <c r="M304" s="4"/>
      <c r="N304" s="4"/>
      <c r="O304" s="4"/>
      <c r="P304" s="4"/>
      <c r="Q304" s="4"/>
      <c r="R304" s="4"/>
      <c r="S304" s="4"/>
      <c r="T304" s="4"/>
      <c r="U304" s="4"/>
    </row>
    <row r="305" spans="3:21">
      <c r="C305" s="4"/>
      <c r="D305" s="4"/>
      <c r="E305" s="4"/>
      <c r="F305" s="4"/>
      <c r="G305" s="4"/>
      <c r="H305" s="4"/>
      <c r="I305" s="4"/>
      <c r="J305" s="4"/>
      <c r="K305" s="4"/>
      <c r="L305" s="4"/>
      <c r="M305" s="4"/>
      <c r="N305" s="4"/>
      <c r="O305" s="4"/>
      <c r="P305" s="4"/>
      <c r="Q305" s="4"/>
      <c r="R305" s="4"/>
      <c r="S305" s="4"/>
      <c r="T305" s="4"/>
      <c r="U305" s="4"/>
    </row>
    <row r="306" spans="3:21">
      <c r="C306" s="4"/>
      <c r="D306" s="4"/>
      <c r="E306" s="4"/>
      <c r="F306" s="4"/>
      <c r="G306" s="4"/>
      <c r="H306" s="4"/>
      <c r="I306" s="4"/>
      <c r="J306" s="4"/>
      <c r="K306" s="4"/>
      <c r="L306" s="4"/>
      <c r="M306" s="4"/>
      <c r="N306" s="4"/>
      <c r="O306" s="4"/>
      <c r="P306" s="4"/>
      <c r="Q306" s="4"/>
      <c r="R306" s="4"/>
      <c r="S306" s="4"/>
      <c r="T306" s="4"/>
      <c r="U306" s="4"/>
    </row>
    <row r="307" spans="3:21">
      <c r="C307" s="4"/>
      <c r="D307" s="4"/>
      <c r="E307" s="4"/>
      <c r="F307" s="4"/>
      <c r="G307" s="4"/>
      <c r="H307" s="4"/>
      <c r="I307" s="4"/>
      <c r="J307" s="4"/>
      <c r="K307" s="4"/>
      <c r="L307" s="4"/>
      <c r="M307" s="4"/>
      <c r="N307" s="4"/>
      <c r="O307" s="4"/>
      <c r="P307" s="4"/>
      <c r="Q307" s="4"/>
      <c r="R307" s="4"/>
      <c r="S307" s="4"/>
      <c r="T307" s="4"/>
      <c r="U307" s="4"/>
    </row>
    <row r="308" spans="3:21">
      <c r="C308" s="4"/>
      <c r="D308" s="4"/>
      <c r="E308" s="4"/>
      <c r="F308" s="4"/>
      <c r="G308" s="4"/>
      <c r="H308" s="4"/>
      <c r="I308" s="4"/>
      <c r="J308" s="4"/>
      <c r="K308" s="4"/>
      <c r="L308" s="4"/>
      <c r="M308" s="4"/>
      <c r="N308" s="4"/>
      <c r="O308" s="4"/>
      <c r="P308" s="4"/>
      <c r="Q308" s="4"/>
      <c r="R308" s="4"/>
      <c r="S308" s="4"/>
      <c r="T308" s="4"/>
      <c r="U308" s="4"/>
    </row>
    <row r="309" spans="3:21">
      <c r="C309" s="4"/>
      <c r="D309" s="4"/>
      <c r="E309" s="4"/>
      <c r="F309" s="4"/>
      <c r="G309" s="4"/>
      <c r="H309" s="4"/>
      <c r="I309" s="4"/>
      <c r="J309" s="4"/>
      <c r="K309" s="4"/>
      <c r="L309" s="4"/>
      <c r="M309" s="4"/>
      <c r="N309" s="4"/>
      <c r="O309" s="4"/>
      <c r="P309" s="4"/>
      <c r="Q309" s="4"/>
      <c r="R309" s="4"/>
      <c r="S309" s="4"/>
      <c r="T309" s="4"/>
      <c r="U309" s="4"/>
    </row>
    <row r="310" spans="3:21">
      <c r="C310" s="4"/>
      <c r="D310" s="4"/>
      <c r="E310" s="4"/>
      <c r="F310" s="4"/>
      <c r="G310" s="4"/>
      <c r="H310" s="4"/>
      <c r="I310" s="4"/>
      <c r="J310" s="4"/>
      <c r="K310" s="4"/>
      <c r="L310" s="4"/>
      <c r="M310" s="4"/>
      <c r="N310" s="4"/>
      <c r="O310" s="4"/>
      <c r="P310" s="4"/>
      <c r="Q310" s="4"/>
      <c r="R310" s="4"/>
      <c r="S310" s="4"/>
      <c r="T310" s="4"/>
      <c r="U310" s="4"/>
    </row>
    <row r="311" spans="3:21">
      <c r="C311" s="4"/>
      <c r="D311" s="4"/>
      <c r="E311" s="4"/>
      <c r="F311" s="4"/>
      <c r="G311" s="4"/>
      <c r="H311" s="4"/>
      <c r="I311" s="4"/>
      <c r="J311" s="4"/>
      <c r="K311" s="4"/>
      <c r="L311" s="4"/>
      <c r="M311" s="4"/>
      <c r="N311" s="4"/>
      <c r="O311" s="4"/>
      <c r="P311" s="4"/>
      <c r="Q311" s="4"/>
      <c r="R311" s="4"/>
      <c r="S311" s="4"/>
      <c r="T311" s="4"/>
      <c r="U311" s="4"/>
    </row>
    <row r="312" spans="3:21">
      <c r="C312" s="4"/>
      <c r="D312" s="4"/>
      <c r="E312" s="4"/>
      <c r="F312" s="4"/>
      <c r="G312" s="4"/>
      <c r="H312" s="4"/>
      <c r="I312" s="4"/>
      <c r="J312" s="4"/>
      <c r="K312" s="4"/>
      <c r="L312" s="4"/>
      <c r="M312" s="4"/>
      <c r="N312" s="4"/>
      <c r="O312" s="4"/>
      <c r="P312" s="4"/>
      <c r="Q312" s="4"/>
      <c r="R312" s="4"/>
      <c r="S312" s="4"/>
      <c r="T312" s="4"/>
      <c r="U312" s="4"/>
    </row>
    <row r="313" spans="3:21">
      <c r="C313" s="4"/>
      <c r="D313" s="4"/>
      <c r="E313" s="4"/>
      <c r="F313" s="4"/>
      <c r="G313" s="4"/>
      <c r="H313" s="4"/>
      <c r="I313" s="4"/>
      <c r="J313" s="4"/>
      <c r="K313" s="4"/>
      <c r="L313" s="4"/>
      <c r="M313" s="4"/>
      <c r="N313" s="4"/>
      <c r="O313" s="4"/>
      <c r="P313" s="4"/>
      <c r="Q313" s="4"/>
      <c r="R313" s="4"/>
      <c r="S313" s="4"/>
      <c r="T313" s="4"/>
      <c r="U313" s="4"/>
    </row>
    <row r="314" spans="3:21">
      <c r="C314" s="4"/>
      <c r="D314" s="4"/>
      <c r="E314" s="4"/>
      <c r="F314" s="4"/>
      <c r="G314" s="4"/>
      <c r="H314" s="4"/>
      <c r="I314" s="4"/>
      <c r="J314" s="4"/>
      <c r="K314" s="4"/>
      <c r="L314" s="4"/>
      <c r="M314" s="4"/>
      <c r="N314" s="4"/>
      <c r="O314" s="4"/>
      <c r="P314" s="4"/>
      <c r="Q314" s="4"/>
      <c r="R314" s="4"/>
      <c r="S314" s="4"/>
      <c r="T314" s="4"/>
      <c r="U314" s="4"/>
    </row>
    <row r="315" spans="3:21">
      <c r="C315" s="4"/>
      <c r="D315" s="4"/>
      <c r="E315" s="4"/>
      <c r="F315" s="4"/>
      <c r="G315" s="4"/>
      <c r="H315" s="4"/>
      <c r="I315" s="4"/>
      <c r="J315" s="4"/>
      <c r="K315" s="4"/>
      <c r="L315" s="4"/>
      <c r="M315" s="4"/>
      <c r="N315" s="4"/>
      <c r="O315" s="4"/>
      <c r="P315" s="4"/>
      <c r="Q315" s="4"/>
      <c r="R315" s="4"/>
      <c r="S315" s="4"/>
      <c r="T315" s="4"/>
      <c r="U315" s="4"/>
    </row>
    <row r="316" spans="3:21">
      <c r="C316" s="4"/>
      <c r="D316" s="4"/>
      <c r="E316" s="4"/>
      <c r="F316" s="4"/>
      <c r="G316" s="4"/>
      <c r="H316" s="4"/>
      <c r="I316" s="4"/>
      <c r="J316" s="4"/>
      <c r="K316" s="4"/>
      <c r="L316" s="4"/>
      <c r="M316" s="4"/>
      <c r="N316" s="4"/>
      <c r="O316" s="4"/>
      <c r="P316" s="4"/>
      <c r="Q316" s="4"/>
      <c r="R316" s="4"/>
      <c r="S316" s="4"/>
      <c r="T316" s="4"/>
      <c r="U316" s="4"/>
    </row>
    <row r="317" spans="3:21">
      <c r="C317" s="4"/>
      <c r="D317" s="4"/>
      <c r="E317" s="4"/>
      <c r="F317" s="4"/>
      <c r="G317" s="4"/>
      <c r="H317" s="4"/>
      <c r="I317" s="4"/>
      <c r="J317" s="4"/>
      <c r="K317" s="4"/>
      <c r="L317" s="4"/>
      <c r="M317" s="4"/>
      <c r="N317" s="4"/>
      <c r="O317" s="4"/>
      <c r="P317" s="4"/>
      <c r="Q317" s="4"/>
      <c r="R317" s="4"/>
      <c r="S317" s="4"/>
      <c r="T317" s="4"/>
      <c r="U317" s="4"/>
    </row>
    <row r="318" spans="3:21">
      <c r="C318" s="4"/>
      <c r="D318" s="4"/>
      <c r="E318" s="4"/>
      <c r="F318" s="4"/>
      <c r="G318" s="4"/>
      <c r="H318" s="4"/>
      <c r="I318" s="4"/>
      <c r="J318" s="4"/>
      <c r="K318" s="4"/>
      <c r="L318" s="4"/>
      <c r="M318" s="4"/>
      <c r="N318" s="4"/>
      <c r="O318" s="4"/>
      <c r="P318" s="4"/>
      <c r="Q318" s="4"/>
      <c r="R318" s="4"/>
      <c r="S318" s="4"/>
      <c r="T318" s="4"/>
      <c r="U318" s="4"/>
    </row>
    <row r="319" spans="3:21">
      <c r="C319" s="4"/>
      <c r="D319" s="4"/>
      <c r="E319" s="4"/>
      <c r="F319" s="4"/>
      <c r="G319" s="4"/>
      <c r="H319" s="4"/>
      <c r="I319" s="4"/>
      <c r="J319" s="4"/>
      <c r="K319" s="4"/>
      <c r="L319" s="4"/>
      <c r="M319" s="4"/>
      <c r="N319" s="4"/>
      <c r="O319" s="4"/>
      <c r="P319" s="4"/>
      <c r="Q319" s="4"/>
      <c r="R319" s="4"/>
      <c r="S319" s="4"/>
      <c r="T319" s="4"/>
      <c r="U319" s="4"/>
    </row>
    <row r="320" spans="3:21">
      <c r="C320" s="4"/>
      <c r="D320" s="4"/>
      <c r="E320" s="4"/>
      <c r="F320" s="4"/>
      <c r="G320" s="4"/>
      <c r="H320" s="4"/>
      <c r="I320" s="4"/>
      <c r="J320" s="4"/>
      <c r="K320" s="4"/>
      <c r="L320" s="4"/>
      <c r="M320" s="4"/>
      <c r="N320" s="4"/>
      <c r="O320" s="4"/>
      <c r="P320" s="4"/>
      <c r="Q320" s="4"/>
      <c r="R320" s="4"/>
      <c r="S320" s="4"/>
      <c r="T320" s="4"/>
      <c r="U320" s="4"/>
    </row>
    <row r="321" spans="3:21">
      <c r="C321" s="4"/>
      <c r="D321" s="4"/>
      <c r="E321" s="4"/>
      <c r="F321" s="4"/>
      <c r="G321" s="4"/>
      <c r="H321" s="4"/>
      <c r="I321" s="4"/>
      <c r="J321" s="4"/>
      <c r="K321" s="4"/>
      <c r="L321" s="4"/>
      <c r="M321" s="4"/>
      <c r="N321" s="4"/>
      <c r="O321" s="4"/>
      <c r="P321" s="4"/>
      <c r="Q321" s="4"/>
      <c r="R321" s="4"/>
      <c r="S321" s="4"/>
      <c r="T321" s="4"/>
      <c r="U321" s="4"/>
    </row>
    <row r="322" spans="3:21">
      <c r="C322" s="4"/>
      <c r="D322" s="4"/>
      <c r="E322" s="4"/>
      <c r="F322" s="4"/>
      <c r="G322" s="4"/>
      <c r="H322" s="4"/>
      <c r="I322" s="4"/>
      <c r="J322" s="4"/>
      <c r="K322" s="4"/>
      <c r="L322" s="4"/>
      <c r="M322" s="4"/>
      <c r="N322" s="4"/>
      <c r="O322" s="4"/>
      <c r="P322" s="4"/>
      <c r="Q322" s="4"/>
      <c r="R322" s="4"/>
      <c r="S322" s="4"/>
      <c r="T322" s="4"/>
      <c r="U322" s="4"/>
    </row>
    <row r="323" spans="3:21">
      <c r="C323" s="4"/>
      <c r="D323" s="4"/>
      <c r="E323" s="4"/>
      <c r="F323" s="4"/>
      <c r="G323" s="4"/>
      <c r="H323" s="4"/>
      <c r="I323" s="4"/>
      <c r="J323" s="4"/>
      <c r="K323" s="4"/>
      <c r="L323" s="4"/>
      <c r="M323" s="4"/>
      <c r="N323" s="4"/>
      <c r="O323" s="4"/>
      <c r="P323" s="4"/>
      <c r="Q323" s="4"/>
      <c r="R323" s="4"/>
      <c r="S323" s="4"/>
      <c r="T323" s="4"/>
      <c r="U323" s="4"/>
    </row>
    <row r="324" spans="3:21">
      <c r="C324" s="4"/>
      <c r="D324" s="4"/>
      <c r="E324" s="4"/>
      <c r="F324" s="4"/>
      <c r="G324" s="4"/>
      <c r="H324" s="4"/>
      <c r="I324" s="4"/>
      <c r="J324" s="4"/>
      <c r="K324" s="4"/>
      <c r="L324" s="4"/>
      <c r="M324" s="4"/>
      <c r="N324" s="4"/>
      <c r="O324" s="4"/>
      <c r="P324" s="4"/>
      <c r="Q324" s="4"/>
      <c r="R324" s="4"/>
      <c r="S324" s="4"/>
      <c r="T324" s="4"/>
      <c r="U324" s="4"/>
    </row>
    <row r="325" spans="3:21">
      <c r="C325" s="4"/>
      <c r="D325" s="4"/>
      <c r="E325" s="4"/>
      <c r="F325" s="4"/>
      <c r="G325" s="4"/>
      <c r="H325" s="4"/>
      <c r="I325" s="4"/>
      <c r="J325" s="4"/>
      <c r="K325" s="4"/>
      <c r="L325" s="4"/>
      <c r="M325" s="4"/>
      <c r="N325" s="4"/>
      <c r="O325" s="4"/>
      <c r="P325" s="4"/>
      <c r="Q325" s="4"/>
      <c r="R325" s="4"/>
      <c r="S325" s="4"/>
      <c r="T325" s="4"/>
      <c r="U325" s="4"/>
    </row>
    <row r="326" spans="3:21">
      <c r="C326" s="4"/>
      <c r="D326" s="4"/>
      <c r="E326" s="4"/>
      <c r="F326" s="4"/>
      <c r="G326" s="4"/>
      <c r="H326" s="4"/>
      <c r="I326" s="4"/>
      <c r="J326" s="4"/>
      <c r="K326" s="4"/>
      <c r="L326" s="4"/>
      <c r="M326" s="4"/>
      <c r="N326" s="4"/>
      <c r="O326" s="4"/>
      <c r="P326" s="4"/>
      <c r="Q326" s="4"/>
      <c r="R326" s="4"/>
      <c r="S326" s="4"/>
      <c r="T326" s="4"/>
      <c r="U326" s="4"/>
    </row>
    <row r="327" spans="3:21">
      <c r="C327" s="4"/>
      <c r="D327" s="4"/>
      <c r="E327" s="4"/>
      <c r="F327" s="4"/>
      <c r="G327" s="4"/>
      <c r="H327" s="4"/>
      <c r="I327" s="4"/>
      <c r="J327" s="4"/>
      <c r="K327" s="4"/>
      <c r="L327" s="4"/>
      <c r="M327" s="4"/>
      <c r="N327" s="4"/>
      <c r="O327" s="4"/>
      <c r="P327" s="4"/>
      <c r="Q327" s="4"/>
      <c r="R327" s="4"/>
      <c r="S327" s="4"/>
      <c r="T327" s="4"/>
      <c r="U327" s="4"/>
    </row>
    <row r="328" spans="3:21">
      <c r="C328" s="4"/>
      <c r="D328" s="4"/>
      <c r="E328" s="4"/>
      <c r="F328" s="4"/>
      <c r="G328" s="4"/>
      <c r="H328" s="4"/>
      <c r="I328" s="4"/>
      <c r="J328" s="4"/>
      <c r="K328" s="4"/>
      <c r="L328" s="4"/>
      <c r="M328" s="4"/>
      <c r="N328" s="4"/>
      <c r="O328" s="4"/>
      <c r="P328" s="4"/>
      <c r="Q328" s="4"/>
      <c r="R328" s="4"/>
      <c r="S328" s="4"/>
      <c r="T328" s="4"/>
      <c r="U328" s="4"/>
    </row>
    <row r="329" spans="3:21">
      <c r="C329" s="4"/>
      <c r="D329" s="4"/>
      <c r="E329" s="4"/>
      <c r="F329" s="4"/>
      <c r="G329" s="4"/>
      <c r="H329" s="4"/>
      <c r="I329" s="4"/>
      <c r="J329" s="4"/>
      <c r="K329" s="4"/>
      <c r="L329" s="4"/>
      <c r="M329" s="4"/>
      <c r="N329" s="4"/>
      <c r="O329" s="4"/>
      <c r="P329" s="4"/>
      <c r="Q329" s="4"/>
      <c r="R329" s="4"/>
      <c r="S329" s="4"/>
      <c r="T329" s="4"/>
      <c r="U329" s="4"/>
    </row>
    <row r="330" spans="3:21">
      <c r="C330" s="4"/>
      <c r="D330" s="4"/>
      <c r="E330" s="4"/>
      <c r="F330" s="4"/>
      <c r="G330" s="4"/>
      <c r="H330" s="4"/>
      <c r="I330" s="4"/>
      <c r="J330" s="4"/>
      <c r="K330" s="4"/>
      <c r="L330" s="4"/>
      <c r="M330" s="4"/>
      <c r="N330" s="4"/>
      <c r="O330" s="4"/>
      <c r="P330" s="4"/>
      <c r="Q330" s="4"/>
      <c r="R330" s="4"/>
      <c r="S330" s="4"/>
      <c r="T330" s="4"/>
      <c r="U330" s="4"/>
    </row>
    <row r="331" spans="3:21">
      <c r="C331" s="4"/>
      <c r="D331" s="4"/>
      <c r="E331" s="4"/>
      <c r="F331" s="4"/>
      <c r="G331" s="4"/>
      <c r="H331" s="4"/>
      <c r="I331" s="4"/>
      <c r="J331" s="4"/>
      <c r="K331" s="4"/>
      <c r="L331" s="4"/>
      <c r="M331" s="4"/>
      <c r="N331" s="4"/>
      <c r="O331" s="4"/>
      <c r="P331" s="4"/>
      <c r="Q331" s="4"/>
      <c r="R331" s="4"/>
      <c r="S331" s="4"/>
      <c r="T331" s="4"/>
      <c r="U331" s="4"/>
    </row>
    <row r="332" spans="3:21">
      <c r="C332" s="4"/>
      <c r="D332" s="4"/>
      <c r="E332" s="4"/>
      <c r="F332" s="4"/>
      <c r="G332" s="4"/>
      <c r="H332" s="4"/>
      <c r="I332" s="4"/>
      <c r="J332" s="4"/>
      <c r="K332" s="4"/>
      <c r="L332" s="4"/>
      <c r="M332" s="4"/>
      <c r="N332" s="4"/>
      <c r="O332" s="4"/>
      <c r="P332" s="4"/>
      <c r="Q332" s="4"/>
      <c r="R332" s="4"/>
      <c r="S332" s="4"/>
      <c r="T332" s="4"/>
      <c r="U332" s="4"/>
    </row>
    <row r="333" spans="3:21">
      <c r="C333" s="4"/>
      <c r="D333" s="4"/>
      <c r="E333" s="4"/>
      <c r="F333" s="4"/>
      <c r="G333" s="4"/>
      <c r="H333" s="4"/>
      <c r="I333" s="4"/>
      <c r="J333" s="4"/>
      <c r="K333" s="4"/>
      <c r="L333" s="4"/>
      <c r="M333" s="4"/>
      <c r="N333" s="4"/>
      <c r="O333" s="4"/>
      <c r="P333" s="4"/>
      <c r="Q333" s="4"/>
      <c r="R333" s="4"/>
      <c r="S333" s="4"/>
      <c r="T333" s="4"/>
      <c r="U333" s="4"/>
    </row>
    <row r="334" spans="3:21">
      <c r="C334" s="4"/>
      <c r="D334" s="4"/>
      <c r="E334" s="4"/>
      <c r="F334" s="4"/>
      <c r="G334" s="4"/>
      <c r="H334" s="4"/>
      <c r="I334" s="4"/>
      <c r="J334" s="4"/>
      <c r="K334" s="4"/>
      <c r="L334" s="4"/>
      <c r="M334" s="4"/>
      <c r="N334" s="4"/>
      <c r="O334" s="4"/>
      <c r="P334" s="4"/>
      <c r="Q334" s="4"/>
      <c r="R334" s="4"/>
      <c r="S334" s="4"/>
      <c r="T334" s="4"/>
      <c r="U334" s="4"/>
    </row>
    <row r="335" spans="3:21">
      <c r="C335" s="4"/>
      <c r="D335" s="4"/>
      <c r="E335" s="4"/>
      <c r="F335" s="4"/>
      <c r="G335" s="4"/>
      <c r="H335" s="4"/>
      <c r="I335" s="4"/>
      <c r="J335" s="4"/>
      <c r="K335" s="4"/>
      <c r="L335" s="4"/>
      <c r="M335" s="4"/>
      <c r="N335" s="4"/>
      <c r="O335" s="4"/>
      <c r="P335" s="4"/>
      <c r="Q335" s="4"/>
      <c r="R335" s="4"/>
      <c r="S335" s="4"/>
      <c r="T335" s="4"/>
      <c r="U335" s="4"/>
    </row>
    <row r="336" spans="3:21">
      <c r="C336" s="4"/>
      <c r="D336" s="4"/>
      <c r="E336" s="4"/>
      <c r="F336" s="4"/>
      <c r="G336" s="4"/>
      <c r="H336" s="4"/>
      <c r="I336" s="4"/>
      <c r="J336" s="4"/>
      <c r="K336" s="4"/>
      <c r="L336" s="4"/>
      <c r="M336" s="4"/>
      <c r="N336" s="4"/>
      <c r="O336" s="4"/>
      <c r="P336" s="4"/>
      <c r="Q336" s="4"/>
      <c r="R336" s="4"/>
      <c r="S336" s="4"/>
      <c r="T336" s="4"/>
      <c r="U336" s="4"/>
    </row>
    <row r="337" spans="3:21">
      <c r="C337" s="4"/>
      <c r="D337" s="4"/>
      <c r="E337" s="4"/>
      <c r="F337" s="4"/>
      <c r="G337" s="4"/>
      <c r="H337" s="4"/>
      <c r="I337" s="4"/>
      <c r="J337" s="4"/>
      <c r="K337" s="4"/>
      <c r="L337" s="4"/>
      <c r="M337" s="4"/>
      <c r="N337" s="4"/>
      <c r="O337" s="4"/>
      <c r="P337" s="4"/>
      <c r="Q337" s="4"/>
      <c r="R337" s="4"/>
      <c r="S337" s="4"/>
      <c r="T337" s="4"/>
      <c r="U337" s="4"/>
    </row>
    <row r="338" spans="3:21">
      <c r="C338" s="4"/>
      <c r="D338" s="4"/>
      <c r="E338" s="4"/>
      <c r="F338" s="4"/>
      <c r="G338" s="4"/>
      <c r="H338" s="4"/>
      <c r="I338" s="4"/>
      <c r="J338" s="4"/>
      <c r="K338" s="4"/>
      <c r="L338" s="4"/>
      <c r="M338" s="4"/>
      <c r="N338" s="4"/>
      <c r="O338" s="4"/>
      <c r="P338" s="4"/>
      <c r="Q338" s="4"/>
      <c r="R338" s="4"/>
      <c r="S338" s="4"/>
      <c r="T338" s="4"/>
      <c r="U338" s="4"/>
    </row>
    <row r="339" spans="3:21">
      <c r="C339" s="4"/>
      <c r="D339" s="4"/>
      <c r="E339" s="4"/>
      <c r="F339" s="4"/>
      <c r="G339" s="4"/>
      <c r="H339" s="4"/>
      <c r="I339" s="4"/>
      <c r="J339" s="4"/>
      <c r="K339" s="4"/>
      <c r="L339" s="4"/>
      <c r="M339" s="4"/>
      <c r="N339" s="4"/>
      <c r="O339" s="4"/>
      <c r="P339" s="4"/>
      <c r="Q339" s="4"/>
      <c r="R339" s="4"/>
      <c r="S339" s="4"/>
      <c r="T339" s="4"/>
      <c r="U339" s="4"/>
    </row>
    <row r="340" spans="3:21">
      <c r="C340" s="4"/>
      <c r="D340" s="4"/>
      <c r="E340" s="4"/>
      <c r="F340" s="4"/>
      <c r="G340" s="4"/>
      <c r="H340" s="4"/>
      <c r="I340" s="4"/>
      <c r="J340" s="4"/>
      <c r="K340" s="4"/>
      <c r="L340" s="4"/>
      <c r="M340" s="4"/>
      <c r="N340" s="4"/>
      <c r="O340" s="4"/>
      <c r="P340" s="4"/>
      <c r="Q340" s="4"/>
      <c r="R340" s="4"/>
      <c r="S340" s="4"/>
      <c r="T340" s="4"/>
      <c r="U340" s="4"/>
    </row>
    <row r="341" spans="3:21">
      <c r="C341" s="4"/>
      <c r="D341" s="4"/>
      <c r="E341" s="4"/>
      <c r="F341" s="4"/>
      <c r="G341" s="4"/>
      <c r="H341" s="4"/>
      <c r="I341" s="4"/>
      <c r="J341" s="4"/>
      <c r="K341" s="4"/>
      <c r="L341" s="4"/>
      <c r="M341" s="4"/>
      <c r="N341" s="4"/>
      <c r="O341" s="4"/>
      <c r="P341" s="4"/>
      <c r="Q341" s="4"/>
      <c r="R341" s="4"/>
      <c r="S341" s="4"/>
      <c r="T341" s="4"/>
      <c r="U341" s="4"/>
    </row>
    <row r="342" spans="3:21">
      <c r="C342" s="4"/>
      <c r="D342" s="4"/>
      <c r="E342" s="4"/>
      <c r="F342" s="4"/>
      <c r="G342" s="4"/>
      <c r="H342" s="4"/>
      <c r="I342" s="4"/>
      <c r="J342" s="4"/>
      <c r="K342" s="4"/>
      <c r="L342" s="4"/>
      <c r="M342" s="4"/>
      <c r="N342" s="4"/>
      <c r="O342" s="4"/>
      <c r="P342" s="4"/>
      <c r="Q342" s="4"/>
      <c r="R342" s="4"/>
      <c r="S342" s="4"/>
      <c r="T342" s="4"/>
      <c r="U342" s="4"/>
    </row>
    <row r="343" spans="3:21">
      <c r="C343" s="4"/>
      <c r="D343" s="4"/>
      <c r="E343" s="4"/>
      <c r="F343" s="4"/>
      <c r="G343" s="4"/>
      <c r="H343" s="4"/>
      <c r="I343" s="4"/>
      <c r="J343" s="4"/>
      <c r="K343" s="4"/>
      <c r="L343" s="4"/>
      <c r="M343" s="4"/>
      <c r="N343" s="4"/>
      <c r="O343" s="4"/>
      <c r="P343" s="4"/>
      <c r="Q343" s="4"/>
      <c r="R343" s="4"/>
      <c r="S343" s="4"/>
      <c r="T343" s="4"/>
      <c r="U343" s="4"/>
    </row>
    <row r="344" spans="3:21">
      <c r="C344" s="4"/>
      <c r="D344" s="4"/>
      <c r="E344" s="4"/>
      <c r="F344" s="4"/>
      <c r="G344" s="4"/>
      <c r="H344" s="4"/>
      <c r="I344" s="4"/>
      <c r="J344" s="4"/>
      <c r="K344" s="4"/>
      <c r="L344" s="4"/>
      <c r="M344" s="4"/>
      <c r="N344" s="4"/>
      <c r="O344" s="4"/>
      <c r="P344" s="4"/>
      <c r="Q344" s="4"/>
      <c r="R344" s="4"/>
      <c r="S344" s="4"/>
      <c r="T344" s="4"/>
      <c r="U344" s="4"/>
    </row>
    <row r="345" spans="3:21">
      <c r="C345" s="4"/>
      <c r="D345" s="4"/>
      <c r="E345" s="4"/>
      <c r="F345" s="4"/>
      <c r="G345" s="4"/>
      <c r="H345" s="4"/>
      <c r="I345" s="4"/>
      <c r="J345" s="4"/>
      <c r="K345" s="4"/>
      <c r="L345" s="4"/>
      <c r="M345" s="4"/>
      <c r="N345" s="4"/>
      <c r="O345" s="4"/>
      <c r="P345" s="4"/>
      <c r="Q345" s="4"/>
      <c r="R345" s="4"/>
      <c r="S345" s="4"/>
      <c r="T345" s="4"/>
      <c r="U345" s="4"/>
    </row>
    <row r="346" spans="3:21">
      <c r="C346" s="4"/>
      <c r="D346" s="4"/>
      <c r="E346" s="4"/>
      <c r="F346" s="4"/>
      <c r="G346" s="4"/>
      <c r="H346" s="4"/>
      <c r="I346" s="4"/>
      <c r="J346" s="4"/>
      <c r="K346" s="4"/>
      <c r="L346" s="4"/>
      <c r="M346" s="4"/>
      <c r="N346" s="4"/>
      <c r="O346" s="4"/>
      <c r="P346" s="4"/>
      <c r="Q346" s="4"/>
      <c r="R346" s="4"/>
      <c r="S346" s="4"/>
      <c r="T346" s="4"/>
      <c r="U346" s="4"/>
    </row>
    <row r="347" spans="3:21">
      <c r="C347" s="4"/>
      <c r="D347" s="4"/>
      <c r="E347" s="4"/>
      <c r="F347" s="4"/>
      <c r="G347" s="4"/>
      <c r="H347" s="4"/>
      <c r="I347" s="4"/>
      <c r="J347" s="4"/>
      <c r="K347" s="4"/>
      <c r="L347" s="4"/>
      <c r="M347" s="4"/>
      <c r="N347" s="4"/>
      <c r="O347" s="4"/>
      <c r="P347" s="4"/>
      <c r="Q347" s="4"/>
      <c r="R347" s="4"/>
      <c r="S347" s="4"/>
      <c r="T347" s="4"/>
      <c r="U347" s="4"/>
    </row>
    <row r="348" spans="3:21">
      <c r="C348" s="4"/>
      <c r="D348" s="4"/>
      <c r="E348" s="4"/>
      <c r="F348" s="4"/>
      <c r="G348" s="4"/>
      <c r="H348" s="4"/>
      <c r="I348" s="4"/>
      <c r="J348" s="4"/>
      <c r="K348" s="4"/>
      <c r="L348" s="4"/>
      <c r="M348" s="4"/>
      <c r="N348" s="4"/>
      <c r="O348" s="4"/>
      <c r="P348" s="4"/>
      <c r="Q348" s="4"/>
      <c r="R348" s="4"/>
      <c r="S348" s="4"/>
      <c r="T348" s="4"/>
      <c r="U348" s="4"/>
    </row>
    <row r="349" spans="3:21">
      <c r="C349" s="4"/>
      <c r="D349" s="4"/>
      <c r="E349" s="4"/>
      <c r="F349" s="4"/>
      <c r="G349" s="4"/>
      <c r="H349" s="4"/>
      <c r="I349" s="4"/>
      <c r="J349" s="4"/>
      <c r="K349" s="4"/>
      <c r="L349" s="4"/>
      <c r="M349" s="4"/>
      <c r="N349" s="4"/>
      <c r="O349" s="4"/>
      <c r="P349" s="4"/>
      <c r="Q349" s="4"/>
      <c r="R349" s="4"/>
      <c r="S349" s="4"/>
      <c r="T349" s="4"/>
      <c r="U349" s="4"/>
    </row>
    <row r="350" spans="3:21">
      <c r="C350" s="4"/>
      <c r="D350" s="4"/>
      <c r="E350" s="4"/>
      <c r="F350" s="4"/>
      <c r="G350" s="4"/>
      <c r="H350" s="4"/>
      <c r="I350" s="4"/>
      <c r="J350" s="4"/>
      <c r="K350" s="4"/>
      <c r="L350" s="4"/>
      <c r="M350" s="4"/>
      <c r="N350" s="4"/>
      <c r="O350" s="4"/>
      <c r="P350" s="4"/>
      <c r="Q350" s="4"/>
      <c r="R350" s="4"/>
      <c r="S350" s="4"/>
      <c r="T350" s="4"/>
      <c r="U350" s="4"/>
    </row>
    <row r="351" spans="3:21">
      <c r="C351" s="4"/>
      <c r="D351" s="4"/>
      <c r="E351" s="4"/>
      <c r="F351" s="4"/>
      <c r="G351" s="4"/>
      <c r="H351" s="4"/>
      <c r="I351" s="4"/>
      <c r="J351" s="4"/>
      <c r="K351" s="4"/>
      <c r="L351" s="4"/>
      <c r="M351" s="4"/>
      <c r="N351" s="4"/>
      <c r="O351" s="4"/>
      <c r="P351" s="4"/>
      <c r="Q351" s="4"/>
      <c r="R351" s="4"/>
      <c r="S351" s="4"/>
      <c r="T351" s="4"/>
      <c r="U351" s="4"/>
    </row>
    <row r="352" spans="3:21">
      <c r="C352" s="4"/>
      <c r="D352" s="4"/>
      <c r="E352" s="4"/>
      <c r="F352" s="4"/>
      <c r="G352" s="4"/>
      <c r="H352" s="4"/>
      <c r="I352" s="4"/>
      <c r="J352" s="4"/>
      <c r="K352" s="4"/>
      <c r="L352" s="4"/>
      <c r="M352" s="4"/>
      <c r="N352" s="4"/>
      <c r="O352" s="4"/>
      <c r="P352" s="4"/>
      <c r="Q352" s="4"/>
      <c r="R352" s="4"/>
      <c r="S352" s="4"/>
      <c r="T352" s="4"/>
      <c r="U352" s="4"/>
    </row>
    <row r="353" spans="3:21">
      <c r="C353" s="4"/>
      <c r="D353" s="4"/>
      <c r="E353" s="4"/>
      <c r="F353" s="4"/>
      <c r="G353" s="4"/>
      <c r="H353" s="4"/>
      <c r="I353" s="4"/>
      <c r="J353" s="4"/>
      <c r="K353" s="4"/>
      <c r="L353" s="4"/>
      <c r="M353" s="4"/>
      <c r="N353" s="4"/>
      <c r="O353" s="4"/>
      <c r="P353" s="4"/>
      <c r="Q353" s="4"/>
      <c r="R353" s="4"/>
      <c r="S353" s="4"/>
      <c r="T353" s="4"/>
      <c r="U353" s="4"/>
    </row>
    <row r="354" spans="3:21">
      <c r="C354" s="4"/>
      <c r="D354" s="4"/>
      <c r="E354" s="4"/>
      <c r="F354" s="4"/>
      <c r="G354" s="4"/>
      <c r="H354" s="4"/>
      <c r="I354" s="4"/>
      <c r="J354" s="4"/>
      <c r="K354" s="4"/>
      <c r="L354" s="4"/>
      <c r="M354" s="4"/>
      <c r="N354" s="4"/>
      <c r="O354" s="4"/>
      <c r="P354" s="4"/>
      <c r="Q354" s="4"/>
      <c r="R354" s="4"/>
      <c r="S354" s="4"/>
      <c r="T354" s="4"/>
      <c r="U354" s="4"/>
    </row>
    <row r="355" spans="3:21">
      <c r="C355" s="4"/>
      <c r="D355" s="4"/>
      <c r="E355" s="4"/>
      <c r="F355" s="4"/>
      <c r="G355" s="4"/>
      <c r="H355" s="4"/>
      <c r="I355" s="4"/>
      <c r="J355" s="4"/>
      <c r="K355" s="4"/>
      <c r="L355" s="4"/>
      <c r="M355" s="4"/>
      <c r="N355" s="4"/>
      <c r="O355" s="4"/>
      <c r="P355" s="4"/>
      <c r="Q355" s="4"/>
      <c r="R355" s="4"/>
      <c r="S355" s="4"/>
      <c r="T355" s="4"/>
      <c r="U355" s="4"/>
    </row>
    <row r="356" spans="3:21">
      <c r="C356" s="4"/>
      <c r="D356" s="4"/>
      <c r="E356" s="4"/>
      <c r="F356" s="4"/>
      <c r="G356" s="4"/>
      <c r="H356" s="4"/>
      <c r="I356" s="4"/>
      <c r="J356" s="4"/>
      <c r="K356" s="4"/>
      <c r="L356" s="4"/>
      <c r="M356" s="4"/>
      <c r="N356" s="4"/>
      <c r="O356" s="4"/>
      <c r="P356" s="4"/>
      <c r="Q356" s="4"/>
      <c r="R356" s="4"/>
      <c r="S356" s="4"/>
      <c r="T356" s="4"/>
      <c r="U356" s="4"/>
    </row>
    <row r="357" spans="3:21">
      <c r="C357" s="4"/>
      <c r="D357" s="4"/>
      <c r="E357" s="4"/>
      <c r="F357" s="4"/>
      <c r="G357" s="4"/>
      <c r="H357" s="4"/>
      <c r="I357" s="4"/>
      <c r="J357" s="4"/>
      <c r="K357" s="4"/>
      <c r="L357" s="4"/>
      <c r="M357" s="4"/>
      <c r="N357" s="4"/>
      <c r="O357" s="4"/>
      <c r="P357" s="4"/>
      <c r="Q357" s="4"/>
      <c r="R357" s="4"/>
      <c r="S357" s="4"/>
      <c r="T357" s="4"/>
      <c r="U357" s="4"/>
    </row>
    <row r="358" spans="3:21">
      <c r="C358" s="4"/>
      <c r="D358" s="4"/>
      <c r="E358" s="4"/>
      <c r="F358" s="4"/>
      <c r="G358" s="4"/>
      <c r="H358" s="4"/>
      <c r="I358" s="4"/>
      <c r="J358" s="4"/>
      <c r="K358" s="4"/>
      <c r="L358" s="4"/>
      <c r="M358" s="4"/>
      <c r="N358" s="4"/>
      <c r="O358" s="4"/>
      <c r="P358" s="4"/>
      <c r="Q358" s="4"/>
      <c r="R358" s="4"/>
      <c r="S358" s="4"/>
      <c r="T358" s="4"/>
      <c r="U358" s="4"/>
    </row>
    <row r="359" spans="3:21">
      <c r="C359" s="4"/>
      <c r="D359" s="4"/>
      <c r="E359" s="4"/>
      <c r="F359" s="4"/>
      <c r="G359" s="4"/>
      <c r="H359" s="4"/>
      <c r="I359" s="4"/>
      <c r="J359" s="4"/>
      <c r="K359" s="4"/>
      <c r="L359" s="4"/>
      <c r="M359" s="4"/>
      <c r="N359" s="4"/>
      <c r="O359" s="4"/>
      <c r="P359" s="4"/>
      <c r="Q359" s="4"/>
      <c r="R359" s="4"/>
      <c r="S359" s="4"/>
      <c r="T359" s="4"/>
      <c r="U359" s="4"/>
    </row>
    <row r="360" spans="3:21">
      <c r="C360" s="4"/>
      <c r="D360" s="4"/>
      <c r="E360" s="4"/>
      <c r="F360" s="4"/>
      <c r="G360" s="4"/>
      <c r="H360" s="4"/>
      <c r="I360" s="4"/>
      <c r="J360" s="4"/>
      <c r="K360" s="4"/>
      <c r="L360" s="4"/>
      <c r="M360" s="4"/>
      <c r="N360" s="4"/>
      <c r="O360" s="4"/>
      <c r="P360" s="4"/>
      <c r="Q360" s="4"/>
      <c r="R360" s="4"/>
      <c r="S360" s="4"/>
      <c r="T360" s="4"/>
      <c r="U360" s="4"/>
    </row>
    <row r="361" spans="3:21">
      <c r="C361" s="4"/>
      <c r="D361" s="4"/>
      <c r="E361" s="4"/>
      <c r="F361" s="4"/>
      <c r="G361" s="4"/>
      <c r="H361" s="4"/>
      <c r="I361" s="4"/>
      <c r="J361" s="4"/>
      <c r="K361" s="4"/>
      <c r="L361" s="4"/>
      <c r="M361" s="4"/>
      <c r="N361" s="4"/>
      <c r="O361" s="4"/>
      <c r="P361" s="4"/>
      <c r="Q361" s="4"/>
      <c r="R361" s="4"/>
      <c r="S361" s="4"/>
      <c r="T361" s="4"/>
      <c r="U361" s="4"/>
    </row>
    <row r="362" spans="3:21">
      <c r="C362" s="4"/>
      <c r="D362" s="4"/>
      <c r="E362" s="4"/>
      <c r="F362" s="4"/>
      <c r="G362" s="4"/>
      <c r="H362" s="4"/>
      <c r="I362" s="4"/>
      <c r="J362" s="4"/>
      <c r="K362" s="4"/>
      <c r="L362" s="4"/>
      <c r="M362" s="4"/>
      <c r="N362" s="4"/>
      <c r="O362" s="4"/>
      <c r="P362" s="4"/>
      <c r="Q362" s="4"/>
      <c r="R362" s="4"/>
      <c r="S362" s="4"/>
      <c r="T362" s="4"/>
      <c r="U362" s="4"/>
    </row>
    <row r="363" spans="3:21">
      <c r="C363" s="4"/>
      <c r="D363" s="4"/>
      <c r="E363" s="4"/>
      <c r="F363" s="4"/>
      <c r="G363" s="4"/>
      <c r="H363" s="4"/>
      <c r="I363" s="4"/>
      <c r="J363" s="4"/>
      <c r="K363" s="4"/>
      <c r="L363" s="4"/>
      <c r="M363" s="4"/>
      <c r="N363" s="4"/>
      <c r="O363" s="4"/>
      <c r="P363" s="4"/>
      <c r="Q363" s="4"/>
      <c r="R363" s="4"/>
      <c r="S363" s="4"/>
      <c r="T363" s="4"/>
      <c r="U363" s="4"/>
    </row>
    <row r="364" spans="3:21">
      <c r="C364" s="4"/>
      <c r="D364" s="4"/>
      <c r="E364" s="4"/>
      <c r="F364" s="4"/>
      <c r="G364" s="4"/>
      <c r="H364" s="4"/>
      <c r="I364" s="4"/>
      <c r="J364" s="4"/>
      <c r="K364" s="4"/>
      <c r="L364" s="4"/>
      <c r="M364" s="4"/>
      <c r="N364" s="4"/>
      <c r="O364" s="4"/>
      <c r="P364" s="4"/>
      <c r="Q364" s="4"/>
      <c r="R364" s="4"/>
      <c r="S364" s="4"/>
      <c r="T364" s="4"/>
      <c r="U364" s="4"/>
    </row>
    <row r="365" spans="3:21">
      <c r="C365" s="4"/>
      <c r="D365" s="4"/>
      <c r="E365" s="4"/>
      <c r="F365" s="4"/>
      <c r="G365" s="4"/>
      <c r="H365" s="4"/>
      <c r="I365" s="4"/>
      <c r="J365" s="4"/>
      <c r="K365" s="4"/>
      <c r="L365" s="4"/>
      <c r="M365" s="4"/>
      <c r="N365" s="4"/>
      <c r="O365" s="4"/>
      <c r="P365" s="4"/>
      <c r="Q365" s="4"/>
      <c r="R365" s="4"/>
      <c r="S365" s="4"/>
      <c r="T365" s="4"/>
      <c r="U365" s="4"/>
    </row>
    <row r="366" spans="3:21">
      <c r="C366" s="4"/>
      <c r="D366" s="4"/>
      <c r="E366" s="4"/>
      <c r="F366" s="4"/>
      <c r="G366" s="4"/>
      <c r="H366" s="4"/>
      <c r="I366" s="4"/>
      <c r="J366" s="4"/>
      <c r="K366" s="4"/>
      <c r="L366" s="4"/>
      <c r="M366" s="4"/>
      <c r="N366" s="4"/>
      <c r="O366" s="4"/>
      <c r="P366" s="4"/>
      <c r="Q366" s="4"/>
      <c r="R366" s="4"/>
      <c r="S366" s="4"/>
      <c r="T366" s="4"/>
      <c r="U366" s="4"/>
    </row>
    <row r="367" spans="3:21">
      <c r="C367" s="4"/>
      <c r="D367" s="4"/>
      <c r="E367" s="4"/>
      <c r="F367" s="4"/>
      <c r="G367" s="4"/>
      <c r="H367" s="4"/>
      <c r="I367" s="4"/>
      <c r="J367" s="4"/>
      <c r="K367" s="4"/>
      <c r="L367" s="4"/>
      <c r="M367" s="4"/>
      <c r="N367" s="4"/>
      <c r="O367" s="4"/>
      <c r="P367" s="4"/>
      <c r="Q367" s="4"/>
      <c r="R367" s="4"/>
      <c r="S367" s="4"/>
      <c r="T367" s="4"/>
      <c r="U367" s="4"/>
    </row>
    <row r="368" spans="3:21">
      <c r="C368" s="4"/>
      <c r="D368" s="4"/>
      <c r="E368" s="4"/>
      <c r="F368" s="4"/>
      <c r="G368" s="4"/>
      <c r="H368" s="4"/>
      <c r="I368" s="4"/>
      <c r="J368" s="4"/>
      <c r="K368" s="4"/>
      <c r="L368" s="4"/>
      <c r="M368" s="4"/>
      <c r="N368" s="4"/>
      <c r="O368" s="4"/>
      <c r="P368" s="4"/>
      <c r="Q368" s="4"/>
      <c r="R368" s="4"/>
      <c r="S368" s="4"/>
      <c r="T368" s="4"/>
      <c r="U368" s="4"/>
    </row>
    <row r="369" spans="3:21">
      <c r="C369" s="4"/>
      <c r="D369" s="4"/>
      <c r="E369" s="4"/>
      <c r="F369" s="4"/>
      <c r="G369" s="4"/>
      <c r="H369" s="4"/>
      <c r="I369" s="4"/>
      <c r="J369" s="4"/>
      <c r="K369" s="4"/>
      <c r="L369" s="4"/>
      <c r="M369" s="4"/>
      <c r="N369" s="4"/>
      <c r="O369" s="4"/>
      <c r="P369" s="4"/>
      <c r="Q369" s="4"/>
      <c r="R369" s="4"/>
      <c r="S369" s="4"/>
      <c r="T369" s="4"/>
      <c r="U369" s="4"/>
    </row>
    <row r="370" spans="3:21">
      <c r="C370" s="4"/>
      <c r="D370" s="4"/>
      <c r="E370" s="4"/>
      <c r="F370" s="4"/>
      <c r="G370" s="4"/>
      <c r="H370" s="4"/>
      <c r="I370" s="4"/>
      <c r="J370" s="4"/>
      <c r="K370" s="4"/>
      <c r="L370" s="4"/>
      <c r="M370" s="4"/>
      <c r="N370" s="4"/>
      <c r="O370" s="4"/>
      <c r="P370" s="4"/>
      <c r="Q370" s="4"/>
      <c r="R370" s="4"/>
      <c r="S370" s="4"/>
      <c r="T370" s="4"/>
      <c r="U370" s="4"/>
    </row>
    <row r="371" spans="3:21">
      <c r="C371" s="4"/>
      <c r="D371" s="4"/>
      <c r="E371" s="4"/>
      <c r="F371" s="4"/>
      <c r="G371" s="4"/>
      <c r="H371" s="4"/>
      <c r="I371" s="4"/>
      <c r="J371" s="4"/>
      <c r="K371" s="4"/>
      <c r="L371" s="4"/>
      <c r="M371" s="4"/>
      <c r="N371" s="4"/>
      <c r="O371" s="4"/>
      <c r="P371" s="4"/>
      <c r="Q371" s="4"/>
      <c r="R371" s="4"/>
      <c r="S371" s="4"/>
      <c r="T371" s="4"/>
      <c r="U371" s="4"/>
    </row>
    <row r="372" spans="3:21">
      <c r="C372" s="4"/>
      <c r="D372" s="4"/>
      <c r="E372" s="4"/>
      <c r="F372" s="4"/>
      <c r="G372" s="4"/>
      <c r="H372" s="4"/>
      <c r="I372" s="4"/>
      <c r="J372" s="4"/>
      <c r="K372" s="4"/>
      <c r="L372" s="4"/>
      <c r="M372" s="4"/>
      <c r="N372" s="4"/>
      <c r="O372" s="4"/>
      <c r="P372" s="4"/>
      <c r="Q372" s="4"/>
      <c r="R372" s="4"/>
      <c r="S372" s="4"/>
      <c r="T372" s="4"/>
      <c r="U372" s="4"/>
    </row>
    <row r="373" spans="3:21">
      <c r="C373" s="4"/>
      <c r="D373" s="4"/>
      <c r="E373" s="4"/>
      <c r="F373" s="4"/>
      <c r="G373" s="4"/>
      <c r="H373" s="4"/>
      <c r="I373" s="4"/>
      <c r="J373" s="4"/>
      <c r="K373" s="4"/>
      <c r="L373" s="4"/>
      <c r="M373" s="4"/>
      <c r="N373" s="4"/>
      <c r="O373" s="4"/>
      <c r="P373" s="4"/>
      <c r="Q373" s="4"/>
      <c r="R373" s="4"/>
      <c r="S373" s="4"/>
      <c r="T373" s="4"/>
      <c r="U373" s="4"/>
    </row>
    <row r="374" spans="3:21">
      <c r="C374" s="4"/>
      <c r="D374" s="4"/>
      <c r="E374" s="4"/>
      <c r="F374" s="4"/>
      <c r="G374" s="4"/>
      <c r="H374" s="4"/>
      <c r="I374" s="4"/>
      <c r="J374" s="4"/>
      <c r="K374" s="4"/>
      <c r="L374" s="4"/>
      <c r="M374" s="4"/>
      <c r="N374" s="4"/>
      <c r="O374" s="4"/>
      <c r="P374" s="4"/>
      <c r="Q374" s="4"/>
      <c r="R374" s="4"/>
      <c r="S374" s="4"/>
      <c r="T374" s="4"/>
      <c r="U374" s="4"/>
    </row>
    <row r="375" spans="3:21">
      <c r="C375" s="4"/>
      <c r="D375" s="4"/>
      <c r="E375" s="4"/>
      <c r="F375" s="4"/>
      <c r="G375" s="4"/>
      <c r="H375" s="4"/>
      <c r="I375" s="4"/>
      <c r="J375" s="4"/>
      <c r="K375" s="4"/>
      <c r="L375" s="4"/>
      <c r="M375" s="4"/>
      <c r="N375" s="4"/>
      <c r="O375" s="4"/>
      <c r="P375" s="4"/>
      <c r="Q375" s="4"/>
      <c r="R375" s="4"/>
      <c r="S375" s="4"/>
      <c r="T375" s="4"/>
      <c r="U375" s="4"/>
    </row>
    <row r="376" spans="3:21">
      <c r="C376" s="4"/>
      <c r="D376" s="4"/>
      <c r="E376" s="4"/>
      <c r="F376" s="4"/>
      <c r="G376" s="4"/>
      <c r="H376" s="4"/>
      <c r="I376" s="4"/>
      <c r="J376" s="4"/>
      <c r="K376" s="4"/>
      <c r="L376" s="4"/>
      <c r="M376" s="4"/>
      <c r="N376" s="4"/>
      <c r="O376" s="4"/>
      <c r="P376" s="4"/>
      <c r="Q376" s="4"/>
      <c r="R376" s="4"/>
      <c r="S376" s="4"/>
      <c r="T376" s="4"/>
      <c r="U376" s="4"/>
    </row>
    <row r="377" spans="3:21">
      <c r="C377" s="4"/>
      <c r="D377" s="4"/>
      <c r="E377" s="4"/>
      <c r="F377" s="4"/>
      <c r="G377" s="4"/>
      <c r="H377" s="4"/>
      <c r="I377" s="4"/>
      <c r="J377" s="4"/>
      <c r="K377" s="4"/>
      <c r="L377" s="4"/>
      <c r="M377" s="4"/>
      <c r="N377" s="4"/>
      <c r="O377" s="4"/>
      <c r="P377" s="4"/>
      <c r="Q377" s="4"/>
      <c r="R377" s="4"/>
      <c r="S377" s="4"/>
      <c r="T377" s="4"/>
      <c r="U377" s="4"/>
    </row>
    <row r="378" spans="3:21">
      <c r="C378" s="4"/>
      <c r="D378" s="4"/>
      <c r="E378" s="4"/>
      <c r="F378" s="4"/>
      <c r="G378" s="4"/>
      <c r="H378" s="4"/>
      <c r="I378" s="4"/>
      <c r="J378" s="4"/>
      <c r="K378" s="4"/>
      <c r="L378" s="4"/>
      <c r="M378" s="4"/>
      <c r="N378" s="4"/>
      <c r="O378" s="4"/>
      <c r="P378" s="4"/>
      <c r="Q378" s="4"/>
      <c r="R378" s="4"/>
      <c r="S378" s="4"/>
      <c r="T378" s="4"/>
      <c r="U378" s="4"/>
    </row>
    <row r="379" spans="3:21">
      <c r="C379" s="4"/>
      <c r="D379" s="4"/>
      <c r="E379" s="4"/>
      <c r="F379" s="4"/>
      <c r="G379" s="4"/>
      <c r="H379" s="4"/>
      <c r="I379" s="4"/>
      <c r="J379" s="4"/>
      <c r="K379" s="4"/>
      <c r="L379" s="4"/>
      <c r="M379" s="4"/>
      <c r="N379" s="4"/>
      <c r="O379" s="4"/>
      <c r="P379" s="4"/>
      <c r="Q379" s="4"/>
      <c r="R379" s="4"/>
      <c r="S379" s="4"/>
      <c r="T379" s="4"/>
      <c r="U379" s="4"/>
    </row>
    <row r="380" spans="3:21">
      <c r="C380" s="4"/>
      <c r="D380" s="4"/>
      <c r="E380" s="4"/>
      <c r="F380" s="4"/>
      <c r="G380" s="4"/>
      <c r="H380" s="4"/>
      <c r="I380" s="4"/>
      <c r="J380" s="4"/>
      <c r="K380" s="4"/>
      <c r="L380" s="4"/>
      <c r="M380" s="4"/>
      <c r="N380" s="4"/>
      <c r="O380" s="4"/>
      <c r="P380" s="4"/>
      <c r="Q380" s="4"/>
      <c r="R380" s="4"/>
      <c r="S380" s="4"/>
      <c r="T380" s="4"/>
      <c r="U380" s="4"/>
    </row>
    <row r="381" spans="3:21">
      <c r="C381" s="4"/>
      <c r="D381" s="4"/>
      <c r="E381" s="4"/>
      <c r="F381" s="4"/>
      <c r="G381" s="4"/>
      <c r="H381" s="4"/>
      <c r="I381" s="4"/>
      <c r="J381" s="4"/>
      <c r="K381" s="4"/>
      <c r="L381" s="4"/>
      <c r="M381" s="4"/>
      <c r="N381" s="4"/>
      <c r="O381" s="4"/>
      <c r="P381" s="4"/>
      <c r="Q381" s="4"/>
      <c r="R381" s="4"/>
      <c r="S381" s="4"/>
      <c r="T381" s="4"/>
      <c r="U381" s="4"/>
    </row>
    <row r="382" spans="3:21">
      <c r="C382" s="4"/>
      <c r="D382" s="4"/>
      <c r="E382" s="4"/>
      <c r="F382" s="4"/>
      <c r="G382" s="4"/>
      <c r="H382" s="4"/>
      <c r="I382" s="4"/>
      <c r="J382" s="4"/>
      <c r="K382" s="4"/>
      <c r="L382" s="4"/>
      <c r="M382" s="4"/>
      <c r="N382" s="4"/>
      <c r="O382" s="4"/>
      <c r="P382" s="4"/>
      <c r="Q382" s="4"/>
      <c r="R382" s="4"/>
      <c r="S382" s="4"/>
      <c r="T382" s="4"/>
      <c r="U382" s="4"/>
    </row>
    <row r="383" spans="3:21">
      <c r="C383" s="4"/>
      <c r="D383" s="4"/>
      <c r="E383" s="4"/>
      <c r="F383" s="4"/>
      <c r="G383" s="4"/>
      <c r="H383" s="4"/>
      <c r="I383" s="4"/>
      <c r="J383" s="4"/>
      <c r="K383" s="4"/>
      <c r="L383" s="4"/>
      <c r="M383" s="4"/>
      <c r="N383" s="4"/>
      <c r="O383" s="4"/>
      <c r="P383" s="4"/>
      <c r="Q383" s="4"/>
      <c r="R383" s="4"/>
      <c r="S383" s="4"/>
      <c r="T383" s="4"/>
      <c r="U383" s="4"/>
    </row>
    <row r="384" spans="3:21">
      <c r="C384" s="4"/>
      <c r="D384" s="4"/>
      <c r="E384" s="4"/>
      <c r="F384" s="4"/>
      <c r="G384" s="4"/>
      <c r="H384" s="4"/>
      <c r="I384" s="4"/>
      <c r="J384" s="4"/>
      <c r="K384" s="4"/>
      <c r="L384" s="4"/>
      <c r="M384" s="4"/>
      <c r="N384" s="4"/>
      <c r="O384" s="4"/>
      <c r="P384" s="4"/>
      <c r="Q384" s="4"/>
      <c r="R384" s="4"/>
      <c r="S384" s="4"/>
      <c r="T384" s="4"/>
      <c r="U384" s="4"/>
    </row>
    <row r="385" spans="3:21">
      <c r="C385" s="4"/>
      <c r="D385" s="4"/>
      <c r="E385" s="4"/>
      <c r="F385" s="4"/>
      <c r="G385" s="4"/>
      <c r="H385" s="4"/>
      <c r="I385" s="4"/>
      <c r="J385" s="4"/>
      <c r="K385" s="4"/>
      <c r="L385" s="4"/>
      <c r="M385" s="4"/>
      <c r="N385" s="4"/>
      <c r="O385" s="4"/>
      <c r="P385" s="4"/>
      <c r="Q385" s="4"/>
      <c r="R385" s="4"/>
      <c r="S385" s="4"/>
      <c r="T385" s="4"/>
      <c r="U385" s="4"/>
    </row>
    <row r="386" spans="3:21">
      <c r="C386" s="4"/>
      <c r="D386" s="4"/>
      <c r="E386" s="4"/>
      <c r="F386" s="4"/>
      <c r="G386" s="4"/>
      <c r="H386" s="4"/>
      <c r="I386" s="4"/>
      <c r="J386" s="4"/>
      <c r="K386" s="4"/>
      <c r="L386" s="4"/>
      <c r="M386" s="4"/>
      <c r="N386" s="4"/>
      <c r="O386" s="4"/>
      <c r="P386" s="4"/>
      <c r="Q386" s="4"/>
      <c r="R386" s="4"/>
      <c r="S386" s="4"/>
      <c r="T386" s="4"/>
      <c r="U386" s="4"/>
    </row>
    <row r="387" spans="3:21">
      <c r="C387" s="4"/>
      <c r="D387" s="4"/>
      <c r="E387" s="4"/>
      <c r="F387" s="4"/>
      <c r="G387" s="4"/>
      <c r="H387" s="4"/>
      <c r="I387" s="4"/>
      <c r="J387" s="4"/>
      <c r="K387" s="4"/>
      <c r="L387" s="4"/>
      <c r="M387" s="4"/>
      <c r="N387" s="4"/>
      <c r="O387" s="4"/>
      <c r="P387" s="4"/>
      <c r="Q387" s="4"/>
      <c r="R387" s="4"/>
      <c r="S387" s="4"/>
      <c r="T387" s="4"/>
      <c r="U387" s="4"/>
    </row>
    <row r="388" spans="3:21">
      <c r="C388" s="4"/>
      <c r="D388" s="4"/>
      <c r="E388" s="4"/>
      <c r="F388" s="4"/>
      <c r="G388" s="4"/>
      <c r="H388" s="4"/>
      <c r="I388" s="4"/>
      <c r="J388" s="4"/>
      <c r="K388" s="4"/>
      <c r="L388" s="4"/>
      <c r="M388" s="4"/>
      <c r="N388" s="4"/>
      <c r="O388" s="4"/>
      <c r="P388" s="4"/>
      <c r="Q388" s="4"/>
      <c r="R388" s="4"/>
      <c r="S388" s="4"/>
      <c r="T388" s="4"/>
      <c r="U388" s="4"/>
    </row>
    <row r="389" spans="3:21">
      <c r="C389" s="4"/>
      <c r="D389" s="4"/>
      <c r="E389" s="4"/>
      <c r="F389" s="4"/>
      <c r="G389" s="4"/>
      <c r="H389" s="4"/>
      <c r="I389" s="4"/>
      <c r="J389" s="4"/>
      <c r="K389" s="4"/>
      <c r="L389" s="4"/>
      <c r="M389" s="4"/>
      <c r="N389" s="4"/>
      <c r="O389" s="4"/>
      <c r="P389" s="4"/>
      <c r="Q389" s="4"/>
      <c r="R389" s="4"/>
      <c r="S389" s="4"/>
      <c r="T389" s="4"/>
      <c r="U389" s="4"/>
    </row>
    <row r="390" spans="3:21">
      <c r="C390" s="4"/>
      <c r="D390" s="4"/>
      <c r="E390" s="4"/>
      <c r="F390" s="4"/>
      <c r="G390" s="4"/>
      <c r="H390" s="4"/>
      <c r="I390" s="4"/>
      <c r="J390" s="4"/>
      <c r="K390" s="4"/>
      <c r="L390" s="4"/>
      <c r="M390" s="4"/>
      <c r="N390" s="4"/>
      <c r="O390" s="4"/>
      <c r="P390" s="4"/>
      <c r="Q390" s="4"/>
      <c r="R390" s="4"/>
      <c r="S390" s="4"/>
      <c r="T390" s="4"/>
      <c r="U390" s="4"/>
    </row>
    <row r="391" spans="3:21">
      <c r="C391" s="4"/>
      <c r="D391" s="4"/>
      <c r="E391" s="4"/>
      <c r="F391" s="4"/>
      <c r="G391" s="4"/>
      <c r="H391" s="4"/>
      <c r="I391" s="4"/>
      <c r="J391" s="4"/>
      <c r="K391" s="4"/>
      <c r="L391" s="4"/>
      <c r="M391" s="4"/>
      <c r="N391" s="4"/>
      <c r="O391" s="4"/>
      <c r="P391" s="4"/>
      <c r="Q391" s="4"/>
      <c r="R391" s="4"/>
      <c r="S391" s="4"/>
      <c r="T391" s="4"/>
      <c r="U391" s="4"/>
    </row>
    <row r="392" spans="3:21">
      <c r="C392" s="4"/>
      <c r="D392" s="4"/>
      <c r="E392" s="4"/>
      <c r="F392" s="4"/>
      <c r="G392" s="4"/>
      <c r="H392" s="4"/>
      <c r="I392" s="4"/>
      <c r="J392" s="4"/>
      <c r="K392" s="4"/>
      <c r="L392" s="4"/>
      <c r="M392" s="4"/>
      <c r="N392" s="4"/>
      <c r="O392" s="4"/>
      <c r="P392" s="4"/>
      <c r="Q392" s="4"/>
      <c r="R392" s="4"/>
      <c r="S392" s="4"/>
      <c r="T392" s="4"/>
      <c r="U392" s="4"/>
    </row>
    <row r="393" spans="3:21">
      <c r="C393" s="4"/>
      <c r="D393" s="4"/>
      <c r="E393" s="4"/>
      <c r="F393" s="4"/>
      <c r="G393" s="4"/>
      <c r="H393" s="4"/>
      <c r="I393" s="4"/>
      <c r="J393" s="4"/>
      <c r="K393" s="4"/>
      <c r="L393" s="4"/>
      <c r="M393" s="4"/>
      <c r="N393" s="4"/>
      <c r="O393" s="4"/>
      <c r="P393" s="4"/>
      <c r="Q393" s="4"/>
      <c r="R393" s="4"/>
      <c r="S393" s="4"/>
      <c r="T393" s="4"/>
      <c r="U393" s="4"/>
    </row>
    <row r="394" spans="3:21">
      <c r="C394" s="4"/>
      <c r="D394" s="4"/>
      <c r="E394" s="4"/>
      <c r="F394" s="4"/>
      <c r="G394" s="4"/>
      <c r="H394" s="4"/>
      <c r="I394" s="4"/>
      <c r="J394" s="4"/>
      <c r="K394" s="4"/>
      <c r="L394" s="4"/>
      <c r="M394" s="4"/>
      <c r="N394" s="4"/>
      <c r="O394" s="4"/>
      <c r="P394" s="4"/>
      <c r="Q394" s="4"/>
      <c r="R394" s="4"/>
      <c r="S394" s="4"/>
      <c r="T394" s="4"/>
      <c r="U394" s="4"/>
    </row>
    <row r="395" spans="3:21">
      <c r="C395" s="4"/>
      <c r="D395" s="4"/>
      <c r="E395" s="4"/>
      <c r="F395" s="4"/>
      <c r="G395" s="4"/>
      <c r="H395" s="4"/>
      <c r="I395" s="4"/>
      <c r="J395" s="4"/>
      <c r="K395" s="4"/>
      <c r="L395" s="4"/>
      <c r="M395" s="4"/>
      <c r="N395" s="4"/>
      <c r="O395" s="4"/>
      <c r="P395" s="4"/>
      <c r="Q395" s="4"/>
      <c r="R395" s="4"/>
      <c r="S395" s="4"/>
      <c r="T395" s="4"/>
      <c r="U395" s="4"/>
    </row>
    <row r="396" spans="3:21">
      <c r="C396" s="4"/>
      <c r="D396" s="4"/>
      <c r="E396" s="4"/>
      <c r="F396" s="4"/>
      <c r="G396" s="4"/>
      <c r="H396" s="4"/>
      <c r="I396" s="4"/>
      <c r="J396" s="4"/>
      <c r="K396" s="4"/>
      <c r="L396" s="4"/>
      <c r="M396" s="4"/>
      <c r="N396" s="4"/>
      <c r="O396" s="4"/>
      <c r="P396" s="4"/>
      <c r="Q396" s="4"/>
      <c r="R396" s="4"/>
      <c r="S396" s="4"/>
      <c r="T396" s="4"/>
      <c r="U396" s="4"/>
    </row>
    <row r="397" spans="3:21">
      <c r="C397" s="4"/>
      <c r="D397" s="4"/>
      <c r="E397" s="4"/>
      <c r="F397" s="4"/>
      <c r="G397" s="4"/>
      <c r="H397" s="4"/>
      <c r="I397" s="4"/>
      <c r="J397" s="4"/>
      <c r="K397" s="4"/>
      <c r="L397" s="4"/>
      <c r="M397" s="4"/>
      <c r="N397" s="4"/>
      <c r="O397" s="4"/>
      <c r="P397" s="4"/>
      <c r="Q397" s="4"/>
      <c r="R397" s="4"/>
      <c r="S397" s="4"/>
      <c r="T397" s="4"/>
      <c r="U397" s="4"/>
    </row>
    <row r="398" spans="3:21">
      <c r="C398" s="4"/>
      <c r="D398" s="4"/>
      <c r="E398" s="4"/>
      <c r="F398" s="4"/>
      <c r="G398" s="4"/>
      <c r="H398" s="4"/>
      <c r="I398" s="4"/>
      <c r="J398" s="4"/>
      <c r="K398" s="4"/>
      <c r="L398" s="4"/>
      <c r="M398" s="4"/>
      <c r="N398" s="4"/>
      <c r="O398" s="4"/>
      <c r="P398" s="4"/>
      <c r="Q398" s="4"/>
      <c r="R398" s="4"/>
      <c r="S398" s="4"/>
      <c r="T398" s="4"/>
      <c r="U398" s="4"/>
    </row>
    <row r="399" spans="3:21">
      <c r="C399" s="4"/>
      <c r="D399" s="4"/>
      <c r="E399" s="4"/>
      <c r="F399" s="4"/>
      <c r="G399" s="4"/>
      <c r="H399" s="4"/>
      <c r="I399" s="4"/>
      <c r="J399" s="4"/>
      <c r="K399" s="4"/>
      <c r="L399" s="4"/>
      <c r="M399" s="4"/>
      <c r="N399" s="4"/>
      <c r="O399" s="4"/>
      <c r="P399" s="4"/>
      <c r="Q399" s="4"/>
      <c r="R399" s="4"/>
      <c r="S399" s="4"/>
      <c r="T399" s="4"/>
      <c r="U399" s="4"/>
    </row>
    <row r="400" spans="3:21">
      <c r="C400" s="4"/>
      <c r="D400" s="4"/>
      <c r="E400" s="4"/>
      <c r="F400" s="4"/>
      <c r="G400" s="4"/>
      <c r="H400" s="4"/>
      <c r="I400" s="4"/>
      <c r="J400" s="4"/>
      <c r="K400" s="4"/>
      <c r="L400" s="4"/>
      <c r="M400" s="4"/>
      <c r="N400" s="4"/>
      <c r="O400" s="4"/>
      <c r="P400" s="4"/>
      <c r="Q400" s="4"/>
      <c r="R400" s="4"/>
      <c r="S400" s="4"/>
      <c r="T400" s="4"/>
      <c r="U400" s="4"/>
    </row>
    <row r="401" spans="3:21">
      <c r="C401" s="4"/>
      <c r="D401" s="4"/>
      <c r="E401" s="4"/>
      <c r="F401" s="4"/>
      <c r="G401" s="4"/>
      <c r="H401" s="4"/>
      <c r="I401" s="4"/>
      <c r="J401" s="4"/>
      <c r="K401" s="4"/>
      <c r="L401" s="4"/>
      <c r="M401" s="4"/>
      <c r="N401" s="4"/>
      <c r="O401" s="4"/>
      <c r="P401" s="4"/>
      <c r="Q401" s="4"/>
      <c r="R401" s="4"/>
      <c r="S401" s="4"/>
      <c r="T401" s="4"/>
      <c r="U401" s="4"/>
    </row>
    <row r="402" spans="3:21">
      <c r="C402" s="4"/>
      <c r="D402" s="4"/>
      <c r="E402" s="4"/>
      <c r="F402" s="4"/>
      <c r="G402" s="4"/>
      <c r="H402" s="4"/>
      <c r="I402" s="4"/>
      <c r="J402" s="4"/>
      <c r="K402" s="4"/>
      <c r="L402" s="4"/>
      <c r="M402" s="4"/>
      <c r="N402" s="4"/>
      <c r="O402" s="4"/>
      <c r="P402" s="4"/>
      <c r="Q402" s="4"/>
      <c r="R402" s="4"/>
      <c r="S402" s="4"/>
      <c r="T402" s="4"/>
      <c r="U402" s="4"/>
    </row>
    <row r="403" spans="3:21">
      <c r="C403" s="4"/>
      <c r="D403" s="4"/>
      <c r="E403" s="4"/>
      <c r="F403" s="4"/>
      <c r="G403" s="4"/>
      <c r="H403" s="4"/>
      <c r="I403" s="4"/>
      <c r="J403" s="4"/>
      <c r="K403" s="4"/>
      <c r="L403" s="4"/>
      <c r="M403" s="4"/>
      <c r="N403" s="4"/>
      <c r="O403" s="4"/>
      <c r="P403" s="4"/>
      <c r="Q403" s="4"/>
      <c r="R403" s="4"/>
      <c r="S403" s="4"/>
      <c r="T403" s="4"/>
      <c r="U403" s="4"/>
    </row>
    <row r="404" spans="3:21">
      <c r="C404" s="4"/>
      <c r="D404" s="4"/>
      <c r="E404" s="4"/>
      <c r="F404" s="4"/>
      <c r="G404" s="4"/>
      <c r="H404" s="4"/>
      <c r="I404" s="4"/>
      <c r="J404" s="4"/>
      <c r="K404" s="4"/>
      <c r="L404" s="4"/>
      <c r="M404" s="4"/>
      <c r="N404" s="4"/>
      <c r="O404" s="4"/>
      <c r="P404" s="4"/>
      <c r="Q404" s="4"/>
      <c r="R404" s="4"/>
      <c r="S404" s="4"/>
      <c r="T404" s="4"/>
      <c r="U404" s="4"/>
    </row>
    <row r="405" spans="3:21">
      <c r="C405" s="4"/>
      <c r="D405" s="4"/>
      <c r="E405" s="4"/>
      <c r="F405" s="4"/>
      <c r="G405" s="4"/>
      <c r="H405" s="4"/>
      <c r="I405" s="4"/>
      <c r="J405" s="4"/>
      <c r="K405" s="4"/>
      <c r="L405" s="4"/>
      <c r="M405" s="4"/>
      <c r="N405" s="4"/>
      <c r="O405" s="4"/>
      <c r="P405" s="4"/>
      <c r="Q405" s="4"/>
      <c r="R405" s="4"/>
      <c r="S405" s="4"/>
      <c r="T405" s="4"/>
      <c r="U405" s="4"/>
    </row>
    <row r="406" spans="3:21">
      <c r="C406" s="4"/>
      <c r="D406" s="4"/>
      <c r="E406" s="4"/>
      <c r="F406" s="4"/>
      <c r="G406" s="4"/>
      <c r="H406" s="4"/>
      <c r="I406" s="4"/>
      <c r="J406" s="4"/>
      <c r="K406" s="4"/>
      <c r="L406" s="4"/>
      <c r="M406" s="4"/>
      <c r="N406" s="4"/>
      <c r="O406" s="4"/>
      <c r="P406" s="4"/>
      <c r="Q406" s="4"/>
      <c r="R406" s="4"/>
      <c r="S406" s="4"/>
      <c r="T406" s="4"/>
      <c r="U406" s="4"/>
    </row>
    <row r="407" spans="3:21">
      <c r="C407" s="4"/>
      <c r="D407" s="4"/>
      <c r="E407" s="4"/>
      <c r="F407" s="4"/>
      <c r="G407" s="4"/>
      <c r="H407" s="4"/>
      <c r="I407" s="4"/>
      <c r="J407" s="4"/>
      <c r="K407" s="4"/>
      <c r="L407" s="4"/>
      <c r="M407" s="4"/>
      <c r="N407" s="4"/>
      <c r="O407" s="4"/>
      <c r="P407" s="4"/>
      <c r="Q407" s="4"/>
      <c r="R407" s="4"/>
      <c r="S407" s="4"/>
      <c r="T407" s="4"/>
      <c r="U407" s="4"/>
    </row>
    <row r="408" spans="3:21">
      <c r="C408" s="4"/>
      <c r="D408" s="4"/>
      <c r="E408" s="4"/>
      <c r="F408" s="4"/>
      <c r="G408" s="4"/>
      <c r="H408" s="4"/>
      <c r="I408" s="4"/>
      <c r="J408" s="4"/>
      <c r="K408" s="4"/>
      <c r="L408" s="4"/>
      <c r="M408" s="4"/>
      <c r="N408" s="4"/>
      <c r="O408" s="4"/>
      <c r="P408" s="4"/>
      <c r="Q408" s="4"/>
      <c r="R408" s="4"/>
      <c r="S408" s="4"/>
      <c r="T408" s="4"/>
      <c r="U408" s="4"/>
    </row>
    <row r="409" spans="3:21">
      <c r="C409" s="4"/>
      <c r="D409" s="4"/>
      <c r="E409" s="4"/>
      <c r="F409" s="4"/>
      <c r="G409" s="4"/>
      <c r="H409" s="4"/>
      <c r="I409" s="4"/>
      <c r="J409" s="4"/>
      <c r="K409" s="4"/>
      <c r="L409" s="4"/>
      <c r="M409" s="4"/>
      <c r="N409" s="4"/>
      <c r="O409" s="4"/>
      <c r="P409" s="4"/>
      <c r="Q409" s="4"/>
      <c r="R409" s="4"/>
      <c r="S409" s="4"/>
      <c r="T409" s="4"/>
      <c r="U409" s="4"/>
    </row>
    <row r="410" spans="3:21">
      <c r="C410" s="4"/>
      <c r="D410" s="4"/>
      <c r="E410" s="4"/>
      <c r="F410" s="4"/>
      <c r="G410" s="4"/>
      <c r="H410" s="4"/>
      <c r="I410" s="4"/>
      <c r="J410" s="4"/>
      <c r="K410" s="4"/>
      <c r="L410" s="4"/>
      <c r="M410" s="4"/>
      <c r="N410" s="4"/>
      <c r="O410" s="4"/>
      <c r="P410" s="4"/>
      <c r="Q410" s="4"/>
      <c r="R410" s="4"/>
      <c r="S410" s="4"/>
      <c r="T410" s="4"/>
      <c r="U410" s="4"/>
    </row>
    <row r="411" spans="3:21">
      <c r="C411" s="4"/>
      <c r="D411" s="4"/>
      <c r="E411" s="4"/>
      <c r="F411" s="4"/>
      <c r="G411" s="4"/>
      <c r="H411" s="4"/>
      <c r="I411" s="4"/>
      <c r="J411" s="4"/>
      <c r="K411" s="4"/>
      <c r="L411" s="4"/>
      <c r="M411" s="4"/>
      <c r="N411" s="4"/>
      <c r="O411" s="4"/>
      <c r="P411" s="4"/>
      <c r="Q411" s="4"/>
      <c r="R411" s="4"/>
      <c r="S411" s="4"/>
      <c r="T411" s="4"/>
      <c r="U411" s="4"/>
    </row>
    <row r="412" spans="3:21">
      <c r="C412" s="4"/>
      <c r="D412" s="4"/>
      <c r="E412" s="4"/>
      <c r="F412" s="4"/>
      <c r="G412" s="4"/>
      <c r="H412" s="4"/>
      <c r="I412" s="4"/>
      <c r="J412" s="4"/>
      <c r="K412" s="4"/>
      <c r="L412" s="4"/>
      <c r="M412" s="4"/>
      <c r="N412" s="4"/>
      <c r="O412" s="4"/>
      <c r="P412" s="4"/>
      <c r="Q412" s="4"/>
      <c r="R412" s="4"/>
      <c r="S412" s="4"/>
      <c r="T412" s="4"/>
      <c r="U412" s="4"/>
    </row>
    <row r="413" spans="3:21">
      <c r="C413" s="4"/>
      <c r="D413" s="4"/>
      <c r="E413" s="4"/>
      <c r="F413" s="4"/>
      <c r="G413" s="4"/>
      <c r="H413" s="4"/>
      <c r="I413" s="4"/>
      <c r="J413" s="4"/>
      <c r="K413" s="4"/>
      <c r="L413" s="4"/>
      <c r="M413" s="4"/>
      <c r="N413" s="4"/>
      <c r="O413" s="4"/>
      <c r="P413" s="4"/>
      <c r="Q413" s="4"/>
      <c r="R413" s="4"/>
      <c r="S413" s="4"/>
      <c r="T413" s="4"/>
      <c r="U413" s="4"/>
    </row>
    <row r="414" spans="3:21">
      <c r="C414" s="4"/>
      <c r="D414" s="4"/>
      <c r="E414" s="4"/>
      <c r="F414" s="4"/>
      <c r="G414" s="4"/>
      <c r="H414" s="4"/>
      <c r="I414" s="4"/>
      <c r="J414" s="4"/>
      <c r="K414" s="4"/>
      <c r="L414" s="4"/>
      <c r="M414" s="4"/>
      <c r="N414" s="4"/>
      <c r="O414" s="4"/>
      <c r="P414" s="4"/>
      <c r="Q414" s="4"/>
      <c r="R414" s="4"/>
      <c r="S414" s="4"/>
      <c r="T414" s="4"/>
      <c r="U414" s="4"/>
    </row>
    <row r="415" spans="3:21">
      <c r="C415" s="4"/>
      <c r="D415" s="4"/>
      <c r="E415" s="4"/>
      <c r="F415" s="4"/>
      <c r="G415" s="4"/>
      <c r="H415" s="4"/>
      <c r="I415" s="4"/>
      <c r="J415" s="4"/>
      <c r="K415" s="4"/>
      <c r="L415" s="4"/>
      <c r="M415" s="4"/>
      <c r="N415" s="4"/>
      <c r="O415" s="4"/>
      <c r="P415" s="4"/>
      <c r="Q415" s="4"/>
      <c r="R415" s="4"/>
      <c r="S415" s="4"/>
      <c r="T415" s="4"/>
      <c r="U415" s="4"/>
    </row>
    <row r="416" spans="3:21">
      <c r="C416" s="4"/>
      <c r="D416" s="4"/>
      <c r="E416" s="4"/>
      <c r="F416" s="4"/>
      <c r="G416" s="4"/>
      <c r="H416" s="4"/>
      <c r="I416" s="4"/>
      <c r="J416" s="4"/>
      <c r="K416" s="4"/>
      <c r="L416" s="4"/>
      <c r="M416" s="4"/>
      <c r="N416" s="4"/>
      <c r="O416" s="4"/>
      <c r="P416" s="4"/>
      <c r="Q416" s="4"/>
      <c r="R416" s="4"/>
      <c r="S416" s="4"/>
      <c r="T416" s="4"/>
      <c r="U416" s="4"/>
    </row>
    <row r="417" spans="3:21">
      <c r="C417" s="4"/>
      <c r="D417" s="4"/>
      <c r="E417" s="4"/>
      <c r="F417" s="4"/>
      <c r="G417" s="4"/>
      <c r="H417" s="4"/>
      <c r="I417" s="4"/>
      <c r="J417" s="4"/>
      <c r="K417" s="4"/>
      <c r="L417" s="4"/>
      <c r="M417" s="4"/>
      <c r="N417" s="4"/>
      <c r="O417" s="4"/>
      <c r="P417" s="4"/>
      <c r="Q417" s="4"/>
      <c r="R417" s="4"/>
      <c r="S417" s="4"/>
      <c r="T417" s="4"/>
      <c r="U417" s="4"/>
    </row>
    <row r="418" spans="3:21">
      <c r="C418" s="4"/>
      <c r="D418" s="4"/>
      <c r="E418" s="4"/>
      <c r="F418" s="4"/>
      <c r="G418" s="4"/>
      <c r="H418" s="4"/>
      <c r="I418" s="4"/>
      <c r="J418" s="4"/>
      <c r="K418" s="4"/>
      <c r="L418" s="4"/>
      <c r="M418" s="4"/>
      <c r="N418" s="4"/>
      <c r="O418" s="4"/>
      <c r="P418" s="4"/>
      <c r="Q418" s="4"/>
      <c r="R418" s="4"/>
      <c r="S418" s="4"/>
      <c r="T418" s="4"/>
      <c r="U418" s="4"/>
    </row>
    <row r="419" spans="3:21">
      <c r="C419" s="4"/>
      <c r="D419" s="4"/>
      <c r="E419" s="4"/>
      <c r="F419" s="4"/>
      <c r="G419" s="4"/>
      <c r="H419" s="4"/>
      <c r="I419" s="4"/>
      <c r="J419" s="4"/>
      <c r="K419" s="4"/>
      <c r="L419" s="4"/>
      <c r="M419" s="4"/>
      <c r="N419" s="4"/>
      <c r="O419" s="4"/>
      <c r="P419" s="4"/>
      <c r="Q419" s="4"/>
      <c r="R419" s="4"/>
      <c r="S419" s="4"/>
      <c r="T419" s="4"/>
      <c r="U419" s="4"/>
    </row>
    <row r="420" spans="3:21">
      <c r="C420" s="4"/>
      <c r="D420" s="4"/>
      <c r="E420" s="4"/>
      <c r="F420" s="4"/>
      <c r="G420" s="4"/>
      <c r="H420" s="4"/>
      <c r="I420" s="4"/>
      <c r="J420" s="4"/>
      <c r="K420" s="4"/>
      <c r="L420" s="4"/>
      <c r="M420" s="4"/>
      <c r="N420" s="4"/>
      <c r="O420" s="4"/>
      <c r="P420" s="4"/>
      <c r="Q420" s="4"/>
      <c r="R420" s="4"/>
      <c r="S420" s="4"/>
      <c r="T420" s="4"/>
      <c r="U420" s="4"/>
    </row>
    <row r="421" spans="3:21">
      <c r="C421" s="4"/>
      <c r="D421" s="4"/>
      <c r="E421" s="4"/>
      <c r="F421" s="4"/>
      <c r="G421" s="4"/>
      <c r="H421" s="4"/>
      <c r="I421" s="4"/>
      <c r="J421" s="4"/>
      <c r="K421" s="4"/>
      <c r="L421" s="4"/>
      <c r="M421" s="4"/>
      <c r="N421" s="4"/>
      <c r="O421" s="4"/>
      <c r="P421" s="4"/>
      <c r="Q421" s="4"/>
      <c r="R421" s="4"/>
      <c r="S421" s="4"/>
      <c r="T421" s="4"/>
      <c r="U421" s="4"/>
    </row>
    <row r="422" spans="3:21">
      <c r="C422" s="4"/>
      <c r="D422" s="4"/>
      <c r="E422" s="4"/>
      <c r="F422" s="4"/>
      <c r="G422" s="4"/>
      <c r="H422" s="4"/>
      <c r="I422" s="4"/>
      <c r="J422" s="4"/>
      <c r="K422" s="4"/>
      <c r="L422" s="4"/>
      <c r="M422" s="4"/>
      <c r="N422" s="4"/>
      <c r="O422" s="4"/>
      <c r="P422" s="4"/>
      <c r="Q422" s="4"/>
      <c r="R422" s="4"/>
      <c r="S422" s="4"/>
      <c r="T422" s="4"/>
      <c r="U422" s="4"/>
    </row>
    <row r="423" spans="3:21">
      <c r="C423" s="4"/>
      <c r="D423" s="4"/>
      <c r="E423" s="4"/>
      <c r="F423" s="4"/>
      <c r="G423" s="4"/>
      <c r="H423" s="4"/>
      <c r="I423" s="4"/>
      <c r="J423" s="4"/>
      <c r="K423" s="4"/>
      <c r="L423" s="4"/>
      <c r="M423" s="4"/>
      <c r="N423" s="4"/>
      <c r="O423" s="4"/>
      <c r="P423" s="4"/>
      <c r="Q423" s="4"/>
      <c r="R423" s="4"/>
      <c r="S423" s="4"/>
      <c r="T423" s="4"/>
      <c r="U423" s="4"/>
    </row>
    <row r="424" spans="3:21">
      <c r="C424" s="4"/>
      <c r="D424" s="4"/>
      <c r="E424" s="4"/>
      <c r="F424" s="4"/>
      <c r="G424" s="4"/>
      <c r="H424" s="4"/>
      <c r="I424" s="4"/>
      <c r="J424" s="4"/>
      <c r="K424" s="4"/>
      <c r="L424" s="4"/>
      <c r="M424" s="4"/>
      <c r="N424" s="4"/>
      <c r="O424" s="4"/>
      <c r="P424" s="4"/>
      <c r="Q424" s="4"/>
      <c r="R424" s="4"/>
      <c r="S424" s="4"/>
      <c r="T424" s="4"/>
      <c r="U424" s="4"/>
    </row>
    <row r="425" spans="3:21">
      <c r="C425" s="4"/>
      <c r="D425" s="4"/>
      <c r="E425" s="4"/>
      <c r="F425" s="4"/>
      <c r="G425" s="4"/>
      <c r="H425" s="4"/>
      <c r="I425" s="4"/>
      <c r="J425" s="4"/>
      <c r="K425" s="4"/>
      <c r="L425" s="4"/>
      <c r="M425" s="4"/>
      <c r="N425" s="4"/>
      <c r="O425" s="4"/>
      <c r="P425" s="4"/>
      <c r="Q425" s="4"/>
      <c r="R425" s="4"/>
      <c r="S425" s="4"/>
      <c r="T425" s="4"/>
      <c r="U425" s="4"/>
    </row>
    <row r="426" spans="3:21">
      <c r="C426" s="4"/>
      <c r="D426" s="4"/>
      <c r="E426" s="4"/>
      <c r="F426" s="4"/>
      <c r="G426" s="4"/>
      <c r="H426" s="4"/>
      <c r="I426" s="4"/>
      <c r="J426" s="4"/>
      <c r="K426" s="4"/>
      <c r="L426" s="4"/>
      <c r="M426" s="4"/>
      <c r="N426" s="4"/>
      <c r="O426" s="4"/>
      <c r="P426" s="4"/>
      <c r="Q426" s="4"/>
      <c r="R426" s="4"/>
      <c r="S426" s="4"/>
      <c r="T426" s="4"/>
      <c r="U426" s="4"/>
    </row>
    <row r="427" spans="3:21">
      <c r="C427" s="4"/>
      <c r="D427" s="4"/>
      <c r="E427" s="4"/>
      <c r="F427" s="4"/>
      <c r="G427" s="4"/>
      <c r="H427" s="4"/>
      <c r="I427" s="4"/>
      <c r="J427" s="4"/>
      <c r="K427" s="4"/>
      <c r="L427" s="4"/>
      <c r="M427" s="4"/>
      <c r="N427" s="4"/>
      <c r="O427" s="4"/>
      <c r="P427" s="4"/>
      <c r="Q427" s="4"/>
      <c r="R427" s="4"/>
      <c r="S427" s="4"/>
      <c r="T427" s="4"/>
      <c r="U427" s="4"/>
    </row>
    <row r="428" spans="3:21">
      <c r="C428" s="4"/>
      <c r="D428" s="4"/>
      <c r="E428" s="4"/>
      <c r="F428" s="4"/>
      <c r="G428" s="4"/>
      <c r="H428" s="4"/>
      <c r="I428" s="4"/>
      <c r="J428" s="4"/>
      <c r="K428" s="4"/>
      <c r="L428" s="4"/>
      <c r="M428" s="4"/>
      <c r="N428" s="4"/>
      <c r="O428" s="4"/>
      <c r="P428" s="4"/>
      <c r="Q428" s="4"/>
      <c r="R428" s="4"/>
      <c r="S428" s="4"/>
      <c r="T428" s="4"/>
      <c r="U428" s="4"/>
    </row>
    <row r="429" spans="3:21">
      <c r="C429" s="4"/>
      <c r="D429" s="4"/>
      <c r="E429" s="4"/>
      <c r="F429" s="4"/>
      <c r="G429" s="4"/>
      <c r="H429" s="4"/>
      <c r="I429" s="4"/>
      <c r="J429" s="4"/>
      <c r="K429" s="4"/>
      <c r="L429" s="4"/>
      <c r="M429" s="4"/>
      <c r="N429" s="4"/>
      <c r="O429" s="4"/>
      <c r="P429" s="4"/>
      <c r="Q429" s="4"/>
      <c r="R429" s="4"/>
      <c r="S429" s="4"/>
      <c r="T429" s="4"/>
      <c r="U429" s="4"/>
    </row>
    <row r="430" spans="3:21">
      <c r="C430" s="4"/>
      <c r="D430" s="4"/>
      <c r="E430" s="4"/>
      <c r="F430" s="4"/>
      <c r="G430" s="4"/>
      <c r="H430" s="4"/>
      <c r="I430" s="4"/>
      <c r="J430" s="4"/>
      <c r="K430" s="4"/>
      <c r="L430" s="4"/>
      <c r="M430" s="4"/>
      <c r="N430" s="4"/>
      <c r="O430" s="4"/>
      <c r="P430" s="4"/>
      <c r="Q430" s="4"/>
      <c r="R430" s="4"/>
      <c r="S430" s="4"/>
      <c r="T430" s="4"/>
      <c r="U430" s="4"/>
    </row>
    <row r="431" spans="3:21">
      <c r="C431" s="4"/>
      <c r="D431" s="4"/>
      <c r="E431" s="4"/>
      <c r="F431" s="4"/>
      <c r="G431" s="4"/>
      <c r="H431" s="4"/>
      <c r="I431" s="4"/>
      <c r="J431" s="4"/>
      <c r="K431" s="4"/>
      <c r="L431" s="4"/>
      <c r="M431" s="4"/>
      <c r="N431" s="4"/>
      <c r="O431" s="4"/>
      <c r="P431" s="4"/>
      <c r="Q431" s="4"/>
      <c r="R431" s="4"/>
      <c r="S431" s="4"/>
      <c r="T431" s="4"/>
      <c r="U431" s="4"/>
    </row>
    <row r="432" spans="3:21">
      <c r="C432" s="4"/>
      <c r="D432" s="4"/>
      <c r="E432" s="4"/>
      <c r="F432" s="4"/>
      <c r="G432" s="4"/>
      <c r="H432" s="4"/>
      <c r="I432" s="4"/>
      <c r="J432" s="4"/>
      <c r="K432" s="4"/>
      <c r="L432" s="4"/>
      <c r="M432" s="4"/>
      <c r="N432" s="4"/>
      <c r="O432" s="4"/>
      <c r="P432" s="4"/>
      <c r="Q432" s="4"/>
      <c r="R432" s="4"/>
      <c r="S432" s="4"/>
      <c r="T432" s="4"/>
      <c r="U432" s="4"/>
    </row>
    <row r="433" spans="3:21">
      <c r="C433" s="4"/>
      <c r="D433" s="4"/>
      <c r="E433" s="4"/>
      <c r="F433" s="4"/>
      <c r="G433" s="4"/>
      <c r="H433" s="4"/>
      <c r="I433" s="4"/>
      <c r="J433" s="4"/>
      <c r="K433" s="4"/>
      <c r="L433" s="4"/>
      <c r="M433" s="4"/>
      <c r="N433" s="4"/>
      <c r="O433" s="4"/>
      <c r="P433" s="4"/>
      <c r="Q433" s="4"/>
      <c r="R433" s="4"/>
      <c r="S433" s="4"/>
      <c r="T433" s="4"/>
      <c r="U433" s="4"/>
    </row>
    <row r="434" spans="3:21">
      <c r="C434" s="4"/>
      <c r="D434" s="4"/>
      <c r="E434" s="4"/>
      <c r="F434" s="4"/>
      <c r="G434" s="4"/>
      <c r="H434" s="4"/>
      <c r="I434" s="4"/>
      <c r="J434" s="4"/>
      <c r="K434" s="4"/>
      <c r="L434" s="4"/>
      <c r="M434" s="4"/>
      <c r="N434" s="4"/>
      <c r="O434" s="4"/>
      <c r="P434" s="4"/>
      <c r="Q434" s="4"/>
      <c r="R434" s="4"/>
      <c r="S434" s="4"/>
      <c r="T434" s="4"/>
      <c r="U434" s="4"/>
    </row>
    <row r="435" spans="3:21">
      <c r="C435" s="4"/>
      <c r="D435" s="4"/>
      <c r="E435" s="4"/>
      <c r="F435" s="4"/>
      <c r="G435" s="4"/>
      <c r="H435" s="4"/>
      <c r="I435" s="4"/>
      <c r="J435" s="4"/>
      <c r="K435" s="4"/>
      <c r="L435" s="4"/>
      <c r="M435" s="4"/>
      <c r="N435" s="4"/>
      <c r="O435" s="4"/>
      <c r="P435" s="4"/>
      <c r="Q435" s="4"/>
      <c r="R435" s="4"/>
      <c r="S435" s="4"/>
      <c r="T435" s="4"/>
      <c r="U435" s="4"/>
    </row>
    <row r="436" spans="3:21">
      <c r="C436" s="4"/>
      <c r="D436" s="4"/>
      <c r="E436" s="4"/>
      <c r="F436" s="4"/>
      <c r="G436" s="4"/>
      <c r="H436" s="4"/>
      <c r="I436" s="4"/>
      <c r="J436" s="4"/>
      <c r="K436" s="4"/>
      <c r="L436" s="4"/>
      <c r="M436" s="4"/>
      <c r="N436" s="4"/>
      <c r="O436" s="4"/>
      <c r="P436" s="4"/>
      <c r="Q436" s="4"/>
      <c r="R436" s="4"/>
      <c r="S436" s="4"/>
      <c r="T436" s="4"/>
      <c r="U436" s="4"/>
    </row>
    <row r="437" spans="3:21">
      <c r="C437" s="4"/>
      <c r="D437" s="4"/>
      <c r="E437" s="4"/>
      <c r="F437" s="4"/>
      <c r="G437" s="4"/>
      <c r="H437" s="4"/>
      <c r="I437" s="4"/>
      <c r="J437" s="4"/>
      <c r="K437" s="4"/>
      <c r="L437" s="4"/>
      <c r="M437" s="4"/>
      <c r="N437" s="4"/>
      <c r="O437" s="4"/>
      <c r="P437" s="4"/>
      <c r="Q437" s="4"/>
      <c r="R437" s="4"/>
      <c r="S437" s="4"/>
      <c r="T437" s="4"/>
      <c r="U437" s="4"/>
    </row>
    <row r="438" spans="3:21">
      <c r="C438" s="4"/>
      <c r="D438" s="4"/>
      <c r="E438" s="4"/>
      <c r="F438" s="4"/>
      <c r="G438" s="4"/>
      <c r="H438" s="4"/>
      <c r="I438" s="4"/>
      <c r="J438" s="4"/>
      <c r="K438" s="4"/>
      <c r="L438" s="4"/>
      <c r="M438" s="4"/>
      <c r="N438" s="4"/>
      <c r="O438" s="4"/>
      <c r="P438" s="4"/>
      <c r="Q438" s="4"/>
      <c r="R438" s="4"/>
      <c r="S438" s="4"/>
      <c r="T438" s="4"/>
      <c r="U438" s="4"/>
    </row>
    <row r="439" spans="3:21">
      <c r="C439" s="4"/>
      <c r="D439" s="4"/>
      <c r="E439" s="4"/>
      <c r="F439" s="4"/>
      <c r="G439" s="4"/>
      <c r="H439" s="4"/>
      <c r="I439" s="4"/>
      <c r="J439" s="4"/>
      <c r="K439" s="4"/>
      <c r="L439" s="4"/>
      <c r="M439" s="4"/>
      <c r="N439" s="4"/>
      <c r="O439" s="4"/>
      <c r="P439" s="4"/>
      <c r="Q439" s="4"/>
      <c r="R439" s="4"/>
      <c r="S439" s="4"/>
      <c r="T439" s="4"/>
      <c r="U439" s="4"/>
    </row>
    <row r="440" spans="3:21">
      <c r="C440" s="4"/>
      <c r="D440" s="4"/>
      <c r="E440" s="4"/>
      <c r="F440" s="4"/>
      <c r="G440" s="4"/>
      <c r="H440" s="4"/>
      <c r="I440" s="4"/>
      <c r="J440" s="4"/>
      <c r="K440" s="4"/>
      <c r="L440" s="4"/>
      <c r="M440" s="4"/>
      <c r="N440" s="4"/>
      <c r="O440" s="4"/>
      <c r="P440" s="4"/>
      <c r="Q440" s="4"/>
      <c r="R440" s="4"/>
      <c r="S440" s="4"/>
      <c r="T440" s="4"/>
      <c r="U440" s="4"/>
    </row>
    <row r="441" spans="3:21">
      <c r="C441" s="4"/>
      <c r="D441" s="4"/>
      <c r="E441" s="4"/>
      <c r="F441" s="4"/>
      <c r="G441" s="4"/>
      <c r="H441" s="4"/>
      <c r="I441" s="4"/>
      <c r="J441" s="4"/>
      <c r="K441" s="4"/>
      <c r="L441" s="4"/>
      <c r="M441" s="4"/>
      <c r="N441" s="4"/>
      <c r="O441" s="4"/>
      <c r="P441" s="4"/>
      <c r="Q441" s="4"/>
      <c r="R441" s="4"/>
      <c r="S441" s="4"/>
      <c r="T441" s="4"/>
      <c r="U441" s="4"/>
    </row>
    <row r="442" spans="3:21">
      <c r="C442" s="4"/>
      <c r="D442" s="4"/>
      <c r="E442" s="4"/>
      <c r="F442" s="4"/>
      <c r="G442" s="4"/>
      <c r="H442" s="4"/>
      <c r="I442" s="4"/>
      <c r="J442" s="4"/>
      <c r="K442" s="4"/>
      <c r="L442" s="4"/>
      <c r="M442" s="4"/>
      <c r="N442" s="4"/>
      <c r="O442" s="4"/>
      <c r="P442" s="4"/>
      <c r="Q442" s="4"/>
      <c r="R442" s="4"/>
      <c r="S442" s="4"/>
      <c r="T442" s="4"/>
      <c r="U442" s="4"/>
    </row>
    <row r="443" spans="3:21">
      <c r="C443" s="4"/>
      <c r="D443" s="4"/>
      <c r="E443" s="4"/>
      <c r="F443" s="4"/>
      <c r="G443" s="4"/>
      <c r="H443" s="4"/>
      <c r="I443" s="4"/>
      <c r="J443" s="4"/>
      <c r="K443" s="4"/>
      <c r="L443" s="4"/>
      <c r="M443" s="4"/>
      <c r="N443" s="4"/>
      <c r="O443" s="4"/>
      <c r="P443" s="4"/>
      <c r="Q443" s="4"/>
      <c r="R443" s="4"/>
      <c r="S443" s="4"/>
      <c r="T443" s="4"/>
      <c r="U443" s="4"/>
    </row>
    <row r="444" spans="3:21">
      <c r="C444" s="4"/>
      <c r="D444" s="4"/>
      <c r="E444" s="4"/>
      <c r="F444" s="4"/>
      <c r="G444" s="4"/>
      <c r="H444" s="4"/>
      <c r="I444" s="4"/>
      <c r="J444" s="4"/>
      <c r="K444" s="4"/>
      <c r="L444" s="4"/>
      <c r="M444" s="4"/>
      <c r="N444" s="4"/>
      <c r="O444" s="4"/>
      <c r="P444" s="4"/>
      <c r="Q444" s="4"/>
      <c r="R444" s="4"/>
      <c r="S444" s="4"/>
      <c r="T444" s="4"/>
      <c r="U444" s="4"/>
    </row>
    <row r="445" spans="3:21">
      <c r="C445" s="4"/>
      <c r="D445" s="4"/>
      <c r="E445" s="4"/>
      <c r="F445" s="4"/>
      <c r="G445" s="4"/>
      <c r="H445" s="4"/>
      <c r="I445" s="4"/>
      <c r="J445" s="4"/>
      <c r="K445" s="4"/>
      <c r="L445" s="4"/>
      <c r="M445" s="4"/>
      <c r="N445" s="4"/>
      <c r="O445" s="4"/>
      <c r="P445" s="4"/>
      <c r="Q445" s="4"/>
      <c r="R445" s="4"/>
      <c r="S445" s="4"/>
      <c r="T445" s="4"/>
      <c r="U445" s="4"/>
    </row>
    <row r="446" spans="3:21">
      <c r="C446" s="4"/>
      <c r="D446" s="4"/>
      <c r="E446" s="4"/>
      <c r="F446" s="4"/>
      <c r="G446" s="4"/>
      <c r="H446" s="4"/>
      <c r="I446" s="4"/>
      <c r="J446" s="4"/>
      <c r="K446" s="4"/>
      <c r="L446" s="4"/>
      <c r="M446" s="4"/>
      <c r="N446" s="4"/>
      <c r="O446" s="4"/>
      <c r="P446" s="4"/>
      <c r="Q446" s="4"/>
      <c r="R446" s="4"/>
      <c r="S446" s="4"/>
      <c r="T446" s="4"/>
      <c r="U446" s="4"/>
    </row>
    <row r="447" spans="3:21">
      <c r="C447" s="4"/>
      <c r="D447" s="4"/>
      <c r="E447" s="4"/>
      <c r="F447" s="4"/>
      <c r="G447" s="4"/>
      <c r="H447" s="4"/>
      <c r="I447" s="4"/>
      <c r="J447" s="4"/>
      <c r="K447" s="4"/>
      <c r="L447" s="4"/>
      <c r="M447" s="4"/>
      <c r="N447" s="4"/>
      <c r="O447" s="4"/>
      <c r="P447" s="4"/>
      <c r="Q447" s="4"/>
      <c r="R447" s="4"/>
      <c r="S447" s="4"/>
      <c r="T447" s="4"/>
      <c r="U447" s="4"/>
    </row>
    <row r="448" spans="3:21">
      <c r="C448" s="4"/>
      <c r="D448" s="4"/>
      <c r="E448" s="4"/>
      <c r="F448" s="4"/>
      <c r="G448" s="4"/>
      <c r="H448" s="4"/>
      <c r="I448" s="4"/>
      <c r="J448" s="4"/>
      <c r="K448" s="4"/>
      <c r="L448" s="4"/>
      <c r="M448" s="4"/>
      <c r="N448" s="4"/>
      <c r="O448" s="4"/>
      <c r="P448" s="4"/>
      <c r="Q448" s="4"/>
      <c r="R448" s="4"/>
      <c r="S448" s="4"/>
      <c r="T448" s="4"/>
      <c r="U448" s="4"/>
    </row>
    <row r="449" spans="3:21">
      <c r="C449" s="4"/>
      <c r="D449" s="4"/>
      <c r="E449" s="4"/>
      <c r="F449" s="4"/>
      <c r="G449" s="4"/>
      <c r="H449" s="4"/>
      <c r="I449" s="4"/>
      <c r="J449" s="4"/>
      <c r="K449" s="4"/>
      <c r="L449" s="4"/>
      <c r="M449" s="4"/>
      <c r="N449" s="4"/>
      <c r="O449" s="4"/>
      <c r="P449" s="4"/>
      <c r="Q449" s="4"/>
      <c r="R449" s="4"/>
      <c r="S449" s="4"/>
      <c r="T449" s="4"/>
      <c r="U449" s="4"/>
    </row>
    <row r="450" spans="3:21">
      <c r="C450" s="4"/>
      <c r="D450" s="4"/>
      <c r="E450" s="4"/>
      <c r="F450" s="4"/>
      <c r="G450" s="4"/>
      <c r="H450" s="4"/>
      <c r="I450" s="4"/>
      <c r="J450" s="4"/>
      <c r="K450" s="4"/>
      <c r="L450" s="4"/>
      <c r="M450" s="4"/>
      <c r="N450" s="4"/>
      <c r="O450" s="4"/>
      <c r="P450" s="4"/>
      <c r="Q450" s="4"/>
      <c r="R450" s="4"/>
      <c r="S450" s="4"/>
      <c r="T450" s="4"/>
      <c r="U450" s="4"/>
    </row>
    <row r="451" spans="3:21">
      <c r="C451" s="4"/>
      <c r="D451" s="4"/>
      <c r="E451" s="4"/>
      <c r="F451" s="4"/>
      <c r="G451" s="4"/>
      <c r="H451" s="4"/>
      <c r="I451" s="4"/>
      <c r="J451" s="4"/>
      <c r="K451" s="4"/>
      <c r="L451" s="4"/>
      <c r="M451" s="4"/>
      <c r="N451" s="4"/>
      <c r="O451" s="4"/>
      <c r="P451" s="4"/>
      <c r="Q451" s="4"/>
      <c r="R451" s="4"/>
      <c r="S451" s="4"/>
      <c r="T451" s="4"/>
      <c r="U451" s="4"/>
    </row>
    <row r="452" spans="3:21">
      <c r="C452" s="4"/>
      <c r="D452" s="4"/>
      <c r="E452" s="4"/>
      <c r="F452" s="4"/>
      <c r="G452" s="4"/>
      <c r="H452" s="4"/>
      <c r="I452" s="4"/>
      <c r="J452" s="4"/>
      <c r="K452" s="4"/>
      <c r="L452" s="4"/>
      <c r="M452" s="4"/>
      <c r="N452" s="4"/>
      <c r="O452" s="4"/>
      <c r="P452" s="4"/>
      <c r="Q452" s="4"/>
      <c r="R452" s="4"/>
      <c r="S452" s="4"/>
      <c r="T452" s="4"/>
      <c r="U452" s="4"/>
    </row>
    <row r="453" spans="3:21">
      <c r="C453" s="4"/>
      <c r="D453" s="4"/>
      <c r="E453" s="4"/>
      <c r="F453" s="4"/>
      <c r="G453" s="4"/>
      <c r="H453" s="4"/>
      <c r="I453" s="4"/>
      <c r="J453" s="4"/>
      <c r="K453" s="4"/>
      <c r="L453" s="4"/>
      <c r="M453" s="4"/>
      <c r="N453" s="4"/>
      <c r="O453" s="4"/>
      <c r="P453" s="4"/>
      <c r="Q453" s="4"/>
      <c r="R453" s="4"/>
      <c r="S453" s="4"/>
      <c r="T453" s="4"/>
      <c r="U453" s="4"/>
    </row>
    <row r="454" spans="3:21">
      <c r="C454" s="4"/>
      <c r="D454" s="4"/>
      <c r="E454" s="4"/>
      <c r="F454" s="4"/>
      <c r="G454" s="4"/>
      <c r="H454" s="4"/>
      <c r="I454" s="4"/>
      <c r="J454" s="4"/>
      <c r="K454" s="4"/>
      <c r="L454" s="4"/>
      <c r="M454" s="4"/>
      <c r="N454" s="4"/>
      <c r="O454" s="4"/>
      <c r="P454" s="4"/>
      <c r="Q454" s="4"/>
      <c r="R454" s="4"/>
      <c r="S454" s="4"/>
      <c r="T454" s="4"/>
      <c r="U454" s="4"/>
    </row>
    <row r="455" spans="3:21">
      <c r="C455" s="4"/>
      <c r="D455" s="4"/>
      <c r="E455" s="4"/>
      <c r="F455" s="4"/>
      <c r="G455" s="4"/>
      <c r="H455" s="4"/>
      <c r="I455" s="4"/>
      <c r="J455" s="4"/>
      <c r="K455" s="4"/>
      <c r="L455" s="4"/>
      <c r="M455" s="4"/>
      <c r="N455" s="4"/>
      <c r="O455" s="4"/>
      <c r="P455" s="4"/>
      <c r="Q455" s="4"/>
      <c r="R455" s="4"/>
      <c r="S455" s="4"/>
      <c r="T455" s="4"/>
      <c r="U455" s="4"/>
    </row>
    <row r="456" spans="3:21">
      <c r="C456" s="4"/>
      <c r="D456" s="4"/>
      <c r="E456" s="4"/>
      <c r="F456" s="4"/>
      <c r="G456" s="4"/>
      <c r="H456" s="4"/>
      <c r="I456" s="4"/>
      <c r="J456" s="4"/>
      <c r="K456" s="4"/>
      <c r="L456" s="4"/>
      <c r="M456" s="4"/>
      <c r="N456" s="4"/>
      <c r="O456" s="4"/>
      <c r="P456" s="4"/>
      <c r="Q456" s="4"/>
      <c r="R456" s="4"/>
      <c r="S456" s="4"/>
      <c r="T456" s="4"/>
      <c r="U456" s="4"/>
    </row>
    <row r="457" spans="3:21">
      <c r="C457" s="4"/>
      <c r="D457" s="4"/>
      <c r="E457" s="4"/>
      <c r="F457" s="4"/>
      <c r="G457" s="4"/>
      <c r="H457" s="4"/>
      <c r="I457" s="4"/>
      <c r="J457" s="4"/>
      <c r="K457" s="4"/>
      <c r="L457" s="4"/>
      <c r="M457" s="4"/>
      <c r="N457" s="4"/>
      <c r="O457" s="4"/>
      <c r="P457" s="4"/>
      <c r="Q457" s="4"/>
      <c r="R457" s="4"/>
      <c r="S457" s="4"/>
      <c r="T457" s="4"/>
      <c r="U457" s="4"/>
    </row>
    <row r="458" spans="3:21">
      <c r="C458" s="4"/>
      <c r="D458" s="4"/>
      <c r="E458" s="4"/>
      <c r="F458" s="4"/>
      <c r="G458" s="4"/>
      <c r="H458" s="4"/>
      <c r="I458" s="4"/>
      <c r="J458" s="4"/>
      <c r="K458" s="4"/>
      <c r="L458" s="4"/>
      <c r="M458" s="4"/>
      <c r="N458" s="4"/>
      <c r="O458" s="4"/>
      <c r="P458" s="4"/>
      <c r="Q458" s="4"/>
      <c r="R458" s="4"/>
      <c r="S458" s="4"/>
      <c r="T458" s="4"/>
      <c r="U458" s="4"/>
    </row>
    <row r="459" spans="3:21">
      <c r="C459" s="4"/>
      <c r="D459" s="4"/>
      <c r="E459" s="4"/>
      <c r="F459" s="4"/>
      <c r="G459" s="4"/>
      <c r="H459" s="4"/>
      <c r="I459" s="4"/>
      <c r="J459" s="4"/>
      <c r="K459" s="4"/>
      <c r="L459" s="4"/>
      <c r="M459" s="4"/>
      <c r="N459" s="4"/>
      <c r="O459" s="4"/>
      <c r="P459" s="4"/>
      <c r="Q459" s="4"/>
      <c r="R459" s="4"/>
      <c r="S459" s="4"/>
      <c r="T459" s="4"/>
      <c r="U459" s="4"/>
    </row>
    <row r="460" spans="3:21">
      <c r="C460" s="4"/>
      <c r="D460" s="4"/>
      <c r="E460" s="4"/>
      <c r="F460" s="4"/>
      <c r="G460" s="4"/>
      <c r="H460" s="4"/>
      <c r="I460" s="4"/>
      <c r="J460" s="4"/>
      <c r="K460" s="4"/>
      <c r="L460" s="4"/>
      <c r="M460" s="4"/>
      <c r="N460" s="4"/>
      <c r="O460" s="4"/>
      <c r="P460" s="4"/>
      <c r="Q460" s="4"/>
      <c r="R460" s="4"/>
      <c r="S460" s="4"/>
      <c r="T460" s="4"/>
      <c r="U460" s="4"/>
    </row>
    <row r="461" spans="3:21">
      <c r="C461" s="4"/>
      <c r="D461" s="4"/>
      <c r="E461" s="4"/>
      <c r="F461" s="4"/>
      <c r="G461" s="4"/>
      <c r="H461" s="4"/>
      <c r="I461" s="4"/>
      <c r="J461" s="4"/>
      <c r="K461" s="4"/>
      <c r="L461" s="4"/>
      <c r="M461" s="4"/>
      <c r="N461" s="4"/>
      <c r="O461" s="4"/>
      <c r="P461" s="4"/>
      <c r="Q461" s="4"/>
      <c r="R461" s="4"/>
      <c r="S461" s="4"/>
      <c r="T461" s="4"/>
      <c r="U461" s="4"/>
    </row>
    <row r="462" spans="3:21">
      <c r="C462" s="4"/>
      <c r="D462" s="4"/>
      <c r="E462" s="4"/>
      <c r="F462" s="4"/>
      <c r="G462" s="4"/>
      <c r="H462" s="4"/>
      <c r="I462" s="4"/>
      <c r="J462" s="4"/>
      <c r="K462" s="4"/>
      <c r="L462" s="4"/>
      <c r="M462" s="4"/>
      <c r="N462" s="4"/>
      <c r="O462" s="4"/>
      <c r="P462" s="4"/>
      <c r="Q462" s="4"/>
      <c r="R462" s="4"/>
      <c r="S462" s="4"/>
      <c r="T462" s="4"/>
      <c r="U462" s="4"/>
    </row>
    <row r="463" spans="3:21">
      <c r="C463" s="4"/>
      <c r="D463" s="4"/>
      <c r="E463" s="4"/>
      <c r="F463" s="4"/>
      <c r="G463" s="4"/>
      <c r="H463" s="4"/>
      <c r="I463" s="4"/>
      <c r="J463" s="4"/>
      <c r="K463" s="4"/>
      <c r="L463" s="4"/>
      <c r="M463" s="4"/>
      <c r="N463" s="4"/>
      <c r="O463" s="4"/>
      <c r="P463" s="4"/>
      <c r="Q463" s="4"/>
      <c r="R463" s="4"/>
      <c r="S463" s="4"/>
      <c r="T463" s="4"/>
      <c r="U463" s="4"/>
    </row>
    <row r="464" spans="3:21">
      <c r="C464" s="4"/>
      <c r="D464" s="4"/>
      <c r="E464" s="4"/>
      <c r="F464" s="4"/>
      <c r="G464" s="4"/>
      <c r="H464" s="4"/>
      <c r="I464" s="4"/>
      <c r="J464" s="4"/>
      <c r="K464" s="4"/>
      <c r="L464" s="4"/>
      <c r="M464" s="4"/>
      <c r="N464" s="4"/>
      <c r="O464" s="4"/>
      <c r="P464" s="4"/>
      <c r="Q464" s="4"/>
      <c r="R464" s="4"/>
      <c r="S464" s="4"/>
      <c r="T464" s="4"/>
      <c r="U464" s="4"/>
    </row>
    <row r="465" spans="3:21">
      <c r="C465" s="4"/>
      <c r="D465" s="4"/>
      <c r="E465" s="4"/>
      <c r="F465" s="4"/>
      <c r="G465" s="4"/>
      <c r="H465" s="4"/>
      <c r="I465" s="4"/>
      <c r="J465" s="4"/>
      <c r="K465" s="4"/>
      <c r="L465" s="4"/>
      <c r="M465" s="4"/>
      <c r="N465" s="4"/>
      <c r="O465" s="4"/>
      <c r="P465" s="4"/>
      <c r="Q465" s="4"/>
      <c r="R465" s="4"/>
      <c r="S465" s="4"/>
      <c r="T465" s="4"/>
      <c r="U465" s="4"/>
    </row>
    <row r="466" spans="3:21">
      <c r="C466" s="4"/>
      <c r="D466" s="4"/>
      <c r="E466" s="4"/>
      <c r="F466" s="4"/>
      <c r="G466" s="4"/>
      <c r="H466" s="4"/>
      <c r="I466" s="4"/>
      <c r="J466" s="4"/>
      <c r="K466" s="4"/>
      <c r="L466" s="4"/>
      <c r="M466" s="4"/>
      <c r="N466" s="4"/>
      <c r="O466" s="4"/>
      <c r="P466" s="4"/>
      <c r="Q466" s="4"/>
      <c r="R466" s="4"/>
      <c r="S466" s="4"/>
      <c r="T466" s="4"/>
      <c r="U466" s="4"/>
    </row>
    <row r="467" spans="3:21">
      <c r="C467" s="4"/>
      <c r="D467" s="4"/>
      <c r="E467" s="4"/>
      <c r="F467" s="4"/>
      <c r="G467" s="4"/>
      <c r="H467" s="4"/>
      <c r="I467" s="4"/>
      <c r="J467" s="4"/>
      <c r="K467" s="4"/>
      <c r="L467" s="4"/>
      <c r="M467" s="4"/>
      <c r="N467" s="4"/>
      <c r="O467" s="4"/>
      <c r="P467" s="4"/>
      <c r="Q467" s="4"/>
      <c r="R467" s="4"/>
      <c r="S467" s="4"/>
      <c r="T467" s="4"/>
      <c r="U467" s="4"/>
    </row>
    <row r="468" spans="3:21">
      <c r="C468" s="4"/>
      <c r="D468" s="4"/>
      <c r="E468" s="4"/>
      <c r="F468" s="4"/>
      <c r="G468" s="4"/>
      <c r="H468" s="4"/>
      <c r="I468" s="4"/>
      <c r="J468" s="4"/>
      <c r="K468" s="4"/>
      <c r="L468" s="4"/>
      <c r="M468" s="4"/>
      <c r="N468" s="4"/>
      <c r="O468" s="4"/>
      <c r="P468" s="4"/>
      <c r="Q468" s="4"/>
      <c r="R468" s="4"/>
      <c r="S468" s="4"/>
      <c r="T468" s="4"/>
      <c r="U468" s="4"/>
    </row>
    <row r="469" spans="3:21">
      <c r="C469" s="4"/>
      <c r="D469" s="4"/>
      <c r="E469" s="4"/>
      <c r="F469" s="4"/>
      <c r="G469" s="4"/>
      <c r="H469" s="4"/>
      <c r="I469" s="4"/>
      <c r="J469" s="4"/>
      <c r="K469" s="4"/>
      <c r="L469" s="4"/>
      <c r="M469" s="4"/>
      <c r="N469" s="4"/>
      <c r="O469" s="4"/>
      <c r="P469" s="4"/>
      <c r="Q469" s="4"/>
      <c r="R469" s="4"/>
      <c r="S469" s="4"/>
      <c r="T469" s="4"/>
      <c r="U469" s="4"/>
    </row>
    <row r="470" spans="3:21">
      <c r="C470" s="4"/>
      <c r="D470" s="4"/>
      <c r="E470" s="4"/>
      <c r="F470" s="4"/>
      <c r="G470" s="4"/>
      <c r="H470" s="4"/>
      <c r="I470" s="4"/>
      <c r="J470" s="4"/>
      <c r="K470" s="4"/>
      <c r="L470" s="4"/>
      <c r="M470" s="4"/>
      <c r="N470" s="4"/>
      <c r="O470" s="4"/>
      <c r="P470" s="4"/>
      <c r="Q470" s="4"/>
      <c r="R470" s="4"/>
      <c r="S470" s="4"/>
      <c r="T470" s="4"/>
      <c r="U470" s="4"/>
    </row>
    <row r="471" spans="3:21">
      <c r="C471" s="4"/>
      <c r="D471" s="4"/>
      <c r="E471" s="4"/>
      <c r="F471" s="4"/>
      <c r="G471" s="4"/>
      <c r="H471" s="4"/>
      <c r="I471" s="4"/>
      <c r="J471" s="4"/>
      <c r="K471" s="4"/>
      <c r="L471" s="4"/>
      <c r="M471" s="4"/>
      <c r="N471" s="4"/>
      <c r="O471" s="4"/>
      <c r="P471" s="4"/>
      <c r="Q471" s="4"/>
      <c r="R471" s="4"/>
      <c r="S471" s="4"/>
      <c r="T471" s="4"/>
      <c r="U471" s="4"/>
    </row>
    <row r="472" spans="3:21">
      <c r="C472" s="4"/>
      <c r="D472" s="4"/>
      <c r="E472" s="4"/>
      <c r="F472" s="4"/>
      <c r="G472" s="4"/>
      <c r="H472" s="4"/>
      <c r="I472" s="4"/>
      <c r="J472" s="4"/>
      <c r="K472" s="4"/>
      <c r="L472" s="4"/>
      <c r="M472" s="4"/>
      <c r="N472" s="4"/>
      <c r="O472" s="4"/>
      <c r="P472" s="4"/>
      <c r="Q472" s="4"/>
      <c r="R472" s="4"/>
      <c r="S472" s="4"/>
      <c r="T472" s="4"/>
      <c r="U472" s="4"/>
    </row>
    <row r="473" spans="3:21">
      <c r="C473" s="4"/>
      <c r="D473" s="4"/>
      <c r="E473" s="4"/>
      <c r="F473" s="4"/>
      <c r="G473" s="4"/>
      <c r="H473" s="4"/>
      <c r="I473" s="4"/>
      <c r="J473" s="4"/>
      <c r="K473" s="4"/>
      <c r="L473" s="4"/>
      <c r="M473" s="4"/>
      <c r="N473" s="4"/>
      <c r="O473" s="4"/>
      <c r="P473" s="4"/>
      <c r="Q473" s="4"/>
      <c r="R473" s="4"/>
      <c r="S473" s="4"/>
      <c r="T473" s="4"/>
      <c r="U473" s="4"/>
    </row>
    <row r="474" spans="3:21">
      <c r="C474" s="4"/>
      <c r="D474" s="4"/>
      <c r="E474" s="4"/>
      <c r="F474" s="4"/>
      <c r="G474" s="4"/>
      <c r="H474" s="4"/>
      <c r="I474" s="4"/>
      <c r="J474" s="4"/>
      <c r="K474" s="4"/>
      <c r="L474" s="4"/>
      <c r="M474" s="4"/>
      <c r="N474" s="4"/>
      <c r="O474" s="4"/>
      <c r="P474" s="4"/>
      <c r="Q474" s="4"/>
      <c r="R474" s="4"/>
      <c r="S474" s="4"/>
      <c r="T474" s="4"/>
      <c r="U474" s="4"/>
    </row>
    <row r="475" spans="3:21">
      <c r="C475" s="4"/>
      <c r="D475" s="4"/>
      <c r="E475" s="4"/>
      <c r="F475" s="4"/>
      <c r="G475" s="4"/>
      <c r="H475" s="4"/>
      <c r="I475" s="4"/>
      <c r="J475" s="4"/>
      <c r="K475" s="4"/>
      <c r="L475" s="4"/>
      <c r="M475" s="4"/>
      <c r="N475" s="4"/>
      <c r="O475" s="4"/>
      <c r="P475" s="4"/>
      <c r="Q475" s="4"/>
      <c r="R475" s="4"/>
      <c r="S475" s="4"/>
      <c r="T475" s="4"/>
      <c r="U475" s="4"/>
    </row>
    <row r="476" spans="3:21">
      <c r="C476" s="4"/>
      <c r="D476" s="4"/>
      <c r="E476" s="4"/>
      <c r="F476" s="4"/>
      <c r="G476" s="4"/>
      <c r="H476" s="4"/>
      <c r="I476" s="4"/>
      <c r="J476" s="4"/>
      <c r="K476" s="4"/>
      <c r="L476" s="4"/>
      <c r="M476" s="4"/>
      <c r="N476" s="4"/>
      <c r="O476" s="4"/>
      <c r="P476" s="4"/>
      <c r="Q476" s="4"/>
      <c r="R476" s="4"/>
      <c r="S476" s="4"/>
      <c r="T476" s="4"/>
      <c r="U476" s="4"/>
    </row>
    <row r="477" spans="3:21">
      <c r="C477" s="4"/>
      <c r="D477" s="4"/>
      <c r="E477" s="4"/>
      <c r="F477" s="4"/>
      <c r="G477" s="4"/>
      <c r="H477" s="4"/>
      <c r="I477" s="4"/>
      <c r="J477" s="4"/>
      <c r="K477" s="4"/>
      <c r="L477" s="4"/>
      <c r="M477" s="4"/>
      <c r="N477" s="4"/>
      <c r="O477" s="4"/>
      <c r="P477" s="4"/>
      <c r="Q477" s="4"/>
      <c r="R477" s="4"/>
      <c r="S477" s="4"/>
      <c r="T477" s="4"/>
      <c r="U477" s="4"/>
    </row>
    <row r="478" spans="3:21">
      <c r="C478" s="4"/>
      <c r="D478" s="4"/>
      <c r="E478" s="4"/>
      <c r="F478" s="4"/>
      <c r="G478" s="4"/>
      <c r="H478" s="4"/>
      <c r="I478" s="4"/>
      <c r="J478" s="4"/>
      <c r="K478" s="4"/>
      <c r="L478" s="4"/>
      <c r="M478" s="4"/>
      <c r="N478" s="4"/>
      <c r="O478" s="4"/>
      <c r="P478" s="4"/>
      <c r="Q478" s="4"/>
      <c r="R478" s="4"/>
      <c r="S478" s="4"/>
      <c r="T478" s="4"/>
      <c r="U478" s="4"/>
    </row>
    <row r="479" spans="3:21">
      <c r="C479" s="4"/>
      <c r="D479" s="4"/>
      <c r="E479" s="4"/>
      <c r="F479" s="4"/>
      <c r="G479" s="4"/>
      <c r="H479" s="4"/>
      <c r="I479" s="4"/>
      <c r="J479" s="4"/>
      <c r="K479" s="4"/>
      <c r="L479" s="4"/>
      <c r="M479" s="4"/>
      <c r="N479" s="4"/>
      <c r="O479" s="4"/>
      <c r="P479" s="4"/>
      <c r="Q479" s="4"/>
      <c r="R479" s="4"/>
      <c r="S479" s="4"/>
      <c r="T479" s="4"/>
      <c r="U479" s="4"/>
    </row>
    <row r="480" spans="3:21">
      <c r="C480" s="4"/>
      <c r="D480" s="4"/>
      <c r="E480" s="4"/>
      <c r="F480" s="4"/>
      <c r="G480" s="4"/>
      <c r="H480" s="4"/>
      <c r="I480" s="4"/>
      <c r="J480" s="4"/>
      <c r="K480" s="4"/>
      <c r="L480" s="4"/>
      <c r="M480" s="4"/>
      <c r="N480" s="4"/>
      <c r="O480" s="4"/>
      <c r="P480" s="4"/>
      <c r="Q480" s="4"/>
      <c r="R480" s="4"/>
      <c r="S480" s="4"/>
      <c r="T480" s="4"/>
      <c r="U480" s="4"/>
    </row>
    <row r="481" spans="3:21">
      <c r="C481" s="4"/>
      <c r="D481" s="4"/>
      <c r="E481" s="4"/>
      <c r="F481" s="4"/>
      <c r="G481" s="4"/>
      <c r="H481" s="4"/>
      <c r="I481" s="4"/>
      <c r="J481" s="4"/>
      <c r="K481" s="4"/>
      <c r="L481" s="4"/>
      <c r="M481" s="4"/>
      <c r="N481" s="4"/>
      <c r="O481" s="4"/>
      <c r="P481" s="4"/>
      <c r="Q481" s="4"/>
      <c r="R481" s="4"/>
      <c r="S481" s="4"/>
      <c r="T481" s="4"/>
      <c r="U481" s="4"/>
    </row>
    <row r="482" spans="3:21">
      <c r="C482" s="4"/>
      <c r="D482" s="4"/>
      <c r="E482" s="4"/>
      <c r="F482" s="4"/>
      <c r="G482" s="4"/>
      <c r="H482" s="4"/>
      <c r="I482" s="4"/>
      <c r="J482" s="4"/>
      <c r="K482" s="4"/>
      <c r="L482" s="4"/>
      <c r="M482" s="4"/>
      <c r="N482" s="4"/>
      <c r="O482" s="4"/>
      <c r="P482" s="4"/>
      <c r="Q482" s="4"/>
      <c r="R482" s="4"/>
      <c r="S482" s="4"/>
      <c r="T482" s="4"/>
      <c r="U482" s="4"/>
    </row>
    <row r="483" spans="3:21">
      <c r="C483" s="4"/>
      <c r="D483" s="4"/>
      <c r="E483" s="4"/>
      <c r="F483" s="4"/>
      <c r="G483" s="4"/>
      <c r="H483" s="4"/>
      <c r="I483" s="4"/>
      <c r="J483" s="4"/>
      <c r="K483" s="4"/>
      <c r="L483" s="4"/>
      <c r="M483" s="4"/>
      <c r="N483" s="4"/>
      <c r="O483" s="4"/>
      <c r="P483" s="4"/>
      <c r="Q483" s="4"/>
      <c r="R483" s="4"/>
      <c r="S483" s="4"/>
      <c r="T483" s="4"/>
      <c r="U483" s="4"/>
    </row>
    <row r="484" spans="3:21">
      <c r="C484" s="4"/>
      <c r="D484" s="4"/>
      <c r="E484" s="4"/>
      <c r="F484" s="4"/>
      <c r="G484" s="4"/>
      <c r="H484" s="4"/>
      <c r="I484" s="4"/>
      <c r="J484" s="4"/>
      <c r="K484" s="4"/>
      <c r="L484" s="4"/>
      <c r="M484" s="4"/>
      <c r="N484" s="4"/>
      <c r="O484" s="4"/>
      <c r="P484" s="4"/>
      <c r="Q484" s="4"/>
      <c r="R484" s="4"/>
      <c r="S484" s="4"/>
      <c r="T484" s="4"/>
      <c r="U484" s="4"/>
    </row>
    <row r="485" spans="3:21">
      <c r="C485" s="4"/>
      <c r="D485" s="4"/>
      <c r="E485" s="4"/>
      <c r="F485" s="4"/>
      <c r="G485" s="4"/>
      <c r="H485" s="4"/>
      <c r="I485" s="4"/>
      <c r="J485" s="4"/>
      <c r="K485" s="4"/>
      <c r="L485" s="4"/>
      <c r="M485" s="4"/>
      <c r="N485" s="4"/>
      <c r="O485" s="4"/>
      <c r="P485" s="4"/>
      <c r="Q485" s="4"/>
      <c r="R485" s="4"/>
      <c r="S485" s="4"/>
      <c r="T485" s="4"/>
      <c r="U485" s="4"/>
    </row>
    <row r="486" spans="3:21">
      <c r="C486" s="4"/>
      <c r="D486" s="4"/>
      <c r="E486" s="4"/>
      <c r="F486" s="4"/>
      <c r="G486" s="4"/>
      <c r="H486" s="4"/>
      <c r="I486" s="4"/>
      <c r="J486" s="4"/>
      <c r="K486" s="4"/>
      <c r="L486" s="4"/>
      <c r="M486" s="4"/>
      <c r="N486" s="4"/>
      <c r="O486" s="4"/>
      <c r="P486" s="4"/>
      <c r="Q486" s="4"/>
      <c r="R486" s="4"/>
      <c r="S486" s="4"/>
      <c r="T486" s="4"/>
      <c r="U486" s="4"/>
    </row>
    <row r="487" spans="3:21">
      <c r="C487" s="4"/>
      <c r="D487" s="4"/>
      <c r="E487" s="4"/>
      <c r="F487" s="4"/>
      <c r="G487" s="4"/>
      <c r="H487" s="4"/>
      <c r="I487" s="4"/>
      <c r="J487" s="4"/>
      <c r="K487" s="4"/>
      <c r="L487" s="4"/>
      <c r="M487" s="4"/>
      <c r="N487" s="4"/>
      <c r="O487" s="4"/>
      <c r="P487" s="4"/>
      <c r="Q487" s="4"/>
      <c r="R487" s="4"/>
      <c r="S487" s="4"/>
      <c r="T487" s="4"/>
      <c r="U487" s="4"/>
    </row>
    <row r="488" spans="3:21">
      <c r="C488" s="4"/>
      <c r="D488" s="4"/>
      <c r="E488" s="4"/>
      <c r="F488" s="4"/>
      <c r="G488" s="4"/>
      <c r="H488" s="4"/>
      <c r="I488" s="4"/>
      <c r="J488" s="4"/>
      <c r="K488" s="4"/>
      <c r="L488" s="4"/>
      <c r="M488" s="4"/>
      <c r="N488" s="4"/>
      <c r="O488" s="4"/>
      <c r="P488" s="4"/>
      <c r="Q488" s="4"/>
      <c r="R488" s="4"/>
      <c r="S488" s="4"/>
      <c r="T488" s="4"/>
      <c r="U488" s="4"/>
    </row>
    <row r="489" spans="3:21">
      <c r="C489" s="4"/>
      <c r="D489" s="4"/>
      <c r="E489" s="4"/>
      <c r="F489" s="4"/>
      <c r="G489" s="4"/>
      <c r="H489" s="4"/>
      <c r="I489" s="4"/>
      <c r="J489" s="4"/>
      <c r="K489" s="4"/>
      <c r="L489" s="4"/>
      <c r="M489" s="4"/>
      <c r="N489" s="4"/>
      <c r="O489" s="4"/>
      <c r="P489" s="4"/>
      <c r="Q489" s="4"/>
      <c r="R489" s="4"/>
      <c r="S489" s="4"/>
      <c r="T489" s="4"/>
      <c r="U489" s="4"/>
    </row>
    <row r="490" spans="3:21">
      <c r="C490" s="4"/>
      <c r="D490" s="4"/>
      <c r="E490" s="4"/>
      <c r="F490" s="4"/>
      <c r="G490" s="4"/>
      <c r="H490" s="4"/>
      <c r="I490" s="4"/>
      <c r="J490" s="4"/>
      <c r="K490" s="4"/>
      <c r="L490" s="4"/>
      <c r="M490" s="4"/>
      <c r="N490" s="4"/>
      <c r="O490" s="4"/>
      <c r="P490" s="4"/>
      <c r="Q490" s="4"/>
      <c r="R490" s="4"/>
      <c r="S490" s="4"/>
      <c r="T490" s="4"/>
      <c r="U490" s="4"/>
    </row>
    <row r="491" spans="3:21">
      <c r="C491" s="4"/>
      <c r="D491" s="4"/>
      <c r="E491" s="4"/>
      <c r="F491" s="4"/>
      <c r="G491" s="4"/>
      <c r="H491" s="4"/>
      <c r="I491" s="4"/>
      <c r="J491" s="4"/>
      <c r="K491" s="4"/>
      <c r="L491" s="4"/>
      <c r="M491" s="4"/>
      <c r="N491" s="4"/>
      <c r="O491" s="4"/>
      <c r="P491" s="4"/>
      <c r="Q491" s="4"/>
      <c r="R491" s="4"/>
      <c r="S491" s="4"/>
      <c r="T491" s="4"/>
      <c r="U491" s="4"/>
    </row>
    <row r="492" spans="3:21">
      <c r="C492" s="4"/>
      <c r="D492" s="4"/>
      <c r="E492" s="4"/>
      <c r="F492" s="4"/>
      <c r="G492" s="4"/>
      <c r="H492" s="4"/>
      <c r="I492" s="4"/>
      <c r="J492" s="4"/>
      <c r="K492" s="4"/>
      <c r="L492" s="4"/>
      <c r="M492" s="4"/>
      <c r="N492" s="4"/>
      <c r="O492" s="4"/>
      <c r="P492" s="4"/>
      <c r="Q492" s="4"/>
      <c r="R492" s="4"/>
      <c r="S492" s="4"/>
      <c r="T492" s="4"/>
      <c r="U492" s="4"/>
    </row>
    <row r="493" spans="3:21">
      <c r="C493" s="4"/>
      <c r="D493" s="4"/>
      <c r="E493" s="4"/>
      <c r="F493" s="4"/>
      <c r="G493" s="4"/>
      <c r="H493" s="4"/>
      <c r="I493" s="4"/>
      <c r="J493" s="4"/>
      <c r="K493" s="4"/>
      <c r="L493" s="4"/>
      <c r="M493" s="4"/>
      <c r="N493" s="4"/>
      <c r="O493" s="4"/>
      <c r="P493" s="4"/>
      <c r="Q493" s="4"/>
      <c r="R493" s="4"/>
      <c r="S493" s="4"/>
      <c r="T493" s="4"/>
      <c r="U493" s="4"/>
    </row>
    <row r="494" spans="3:21">
      <c r="C494" s="4"/>
      <c r="D494" s="4"/>
      <c r="E494" s="4"/>
      <c r="F494" s="4"/>
      <c r="G494" s="4"/>
      <c r="H494" s="4"/>
      <c r="I494" s="4"/>
      <c r="J494" s="4"/>
      <c r="K494" s="4"/>
      <c r="L494" s="4"/>
      <c r="M494" s="4"/>
      <c r="N494" s="4"/>
      <c r="O494" s="4"/>
      <c r="P494" s="4"/>
      <c r="Q494" s="4"/>
      <c r="R494" s="4"/>
      <c r="S494" s="4"/>
      <c r="T494" s="4"/>
      <c r="U494" s="4"/>
    </row>
    <row r="495" spans="3:21">
      <c r="C495" s="4"/>
      <c r="D495" s="4"/>
      <c r="E495" s="4"/>
      <c r="F495" s="4"/>
      <c r="G495" s="4"/>
      <c r="H495" s="4"/>
      <c r="I495" s="4"/>
      <c r="J495" s="4"/>
      <c r="K495" s="4"/>
      <c r="L495" s="4"/>
      <c r="M495" s="4"/>
      <c r="N495" s="4"/>
      <c r="O495" s="4"/>
      <c r="P495" s="4"/>
      <c r="Q495" s="4"/>
      <c r="R495" s="4"/>
      <c r="S495" s="4"/>
      <c r="T495" s="4"/>
      <c r="U495" s="4"/>
    </row>
    <row r="496" spans="3:21">
      <c r="C496" s="4"/>
      <c r="D496" s="4"/>
      <c r="E496" s="4"/>
      <c r="F496" s="4"/>
      <c r="G496" s="4"/>
      <c r="H496" s="4"/>
      <c r="I496" s="4"/>
      <c r="J496" s="4"/>
      <c r="K496" s="4"/>
      <c r="L496" s="4"/>
      <c r="M496" s="4"/>
      <c r="N496" s="4"/>
      <c r="O496" s="4"/>
      <c r="P496" s="4"/>
      <c r="Q496" s="4"/>
      <c r="R496" s="4"/>
      <c r="S496" s="4"/>
      <c r="T496" s="4"/>
      <c r="U496" s="4"/>
    </row>
    <row r="497" spans="3:21">
      <c r="C497" s="4"/>
      <c r="D497" s="4"/>
      <c r="E497" s="4"/>
      <c r="F497" s="4"/>
      <c r="G497" s="4"/>
      <c r="H497" s="4"/>
      <c r="I497" s="4"/>
      <c r="J497" s="4"/>
      <c r="K497" s="4"/>
      <c r="L497" s="4"/>
      <c r="M497" s="4"/>
      <c r="N497" s="4"/>
      <c r="O497" s="4"/>
      <c r="P497" s="4"/>
      <c r="Q497" s="4"/>
      <c r="R497" s="4"/>
      <c r="S497" s="4"/>
      <c r="T497" s="4"/>
      <c r="U497" s="4"/>
    </row>
    <row r="498" spans="3:21">
      <c r="C498" s="4"/>
      <c r="D498" s="4"/>
      <c r="E498" s="4"/>
      <c r="F498" s="4"/>
      <c r="G498" s="4"/>
      <c r="H498" s="4"/>
      <c r="I498" s="4"/>
      <c r="J498" s="4"/>
      <c r="K498" s="4"/>
      <c r="L498" s="4"/>
      <c r="M498" s="4"/>
      <c r="N498" s="4"/>
      <c r="O498" s="4"/>
      <c r="P498" s="4"/>
      <c r="Q498" s="4"/>
      <c r="R498" s="4"/>
      <c r="S498" s="4"/>
      <c r="T498" s="4"/>
      <c r="U498" s="4"/>
    </row>
    <row r="499" spans="3:21">
      <c r="C499" s="4"/>
      <c r="D499" s="4"/>
      <c r="E499" s="4"/>
      <c r="F499" s="4"/>
      <c r="G499" s="4"/>
      <c r="H499" s="4"/>
      <c r="I499" s="4"/>
      <c r="J499" s="4"/>
      <c r="K499" s="4"/>
      <c r="L499" s="4"/>
      <c r="M499" s="4"/>
      <c r="N499" s="4"/>
      <c r="O499" s="4"/>
      <c r="P499" s="4"/>
      <c r="Q499" s="4"/>
      <c r="R499" s="4"/>
      <c r="S499" s="4"/>
      <c r="T499" s="4"/>
      <c r="U499" s="4"/>
    </row>
    <row r="500" spans="3:21">
      <c r="C500" s="4"/>
      <c r="D500" s="4"/>
      <c r="E500" s="4"/>
      <c r="F500" s="4"/>
      <c r="G500" s="4"/>
      <c r="H500" s="4"/>
      <c r="I500" s="4"/>
      <c r="J500" s="4"/>
      <c r="K500" s="4"/>
      <c r="L500" s="4"/>
      <c r="M500" s="4"/>
      <c r="N500" s="4"/>
      <c r="O500" s="4"/>
      <c r="P500" s="4"/>
      <c r="Q500" s="4"/>
      <c r="R500" s="4"/>
      <c r="S500" s="4"/>
      <c r="T500" s="4"/>
      <c r="U500" s="4"/>
    </row>
    <row r="501" spans="3:21">
      <c r="C501" s="4"/>
      <c r="D501" s="4"/>
      <c r="E501" s="4"/>
      <c r="F501" s="4"/>
      <c r="G501" s="4"/>
      <c r="H501" s="4"/>
      <c r="I501" s="4"/>
      <c r="J501" s="4"/>
      <c r="K501" s="4"/>
      <c r="L501" s="4"/>
      <c r="M501" s="4"/>
      <c r="N501" s="4"/>
      <c r="O501" s="4"/>
      <c r="P501" s="4"/>
      <c r="Q501" s="4"/>
      <c r="R501" s="4"/>
      <c r="S501" s="4"/>
      <c r="T501" s="4"/>
      <c r="U501" s="4"/>
    </row>
    <row r="502" spans="3:21">
      <c r="C502" s="4"/>
      <c r="D502" s="4"/>
      <c r="E502" s="4"/>
      <c r="F502" s="4"/>
      <c r="G502" s="4"/>
      <c r="H502" s="4"/>
      <c r="I502" s="4"/>
      <c r="J502" s="4"/>
      <c r="K502" s="4"/>
      <c r="L502" s="4"/>
      <c r="M502" s="4"/>
      <c r="N502" s="4"/>
      <c r="O502" s="4"/>
      <c r="P502" s="4"/>
      <c r="Q502" s="4"/>
      <c r="R502" s="4"/>
      <c r="S502" s="4"/>
      <c r="T502" s="4"/>
      <c r="U502" s="4"/>
    </row>
    <row r="503" spans="3:21">
      <c r="C503" s="4"/>
      <c r="D503" s="4"/>
      <c r="E503" s="4"/>
      <c r="F503" s="4"/>
      <c r="G503" s="4"/>
      <c r="H503" s="4"/>
      <c r="I503" s="4"/>
      <c r="J503" s="4"/>
      <c r="K503" s="4"/>
      <c r="L503" s="4"/>
      <c r="M503" s="4"/>
      <c r="N503" s="4"/>
      <c r="O503" s="4"/>
      <c r="P503" s="4"/>
      <c r="Q503" s="4"/>
      <c r="R503" s="4"/>
      <c r="S503" s="4"/>
      <c r="T503" s="4"/>
      <c r="U503" s="4"/>
    </row>
    <row r="504" spans="3:21">
      <c r="C504" s="4"/>
      <c r="D504" s="4"/>
      <c r="E504" s="4"/>
      <c r="F504" s="4"/>
      <c r="G504" s="4"/>
      <c r="H504" s="4"/>
      <c r="I504" s="4"/>
      <c r="J504" s="4"/>
      <c r="K504" s="4"/>
      <c r="L504" s="4"/>
      <c r="M504" s="4"/>
      <c r="N504" s="4"/>
      <c r="O504" s="4"/>
      <c r="P504" s="4"/>
      <c r="Q504" s="4"/>
      <c r="R504" s="4"/>
      <c r="S504" s="4"/>
      <c r="T504" s="4"/>
      <c r="U504" s="4"/>
    </row>
    <row r="505" spans="3:21">
      <c r="C505" s="4"/>
      <c r="D505" s="4"/>
      <c r="E505" s="4"/>
      <c r="F505" s="4"/>
      <c r="G505" s="4"/>
      <c r="H505" s="4"/>
      <c r="I505" s="4"/>
      <c r="J505" s="4"/>
      <c r="K505" s="4"/>
      <c r="L505" s="4"/>
      <c r="M505" s="4"/>
      <c r="N505" s="4"/>
      <c r="O505" s="4"/>
      <c r="P505" s="4"/>
      <c r="Q505" s="4"/>
      <c r="R505" s="4"/>
      <c r="S505" s="4"/>
      <c r="T505" s="4"/>
      <c r="U505" s="4"/>
    </row>
    <row r="506" spans="3:21">
      <c r="C506" s="4"/>
      <c r="D506" s="4"/>
      <c r="E506" s="4"/>
      <c r="F506" s="4"/>
      <c r="G506" s="4"/>
      <c r="H506" s="4"/>
      <c r="I506" s="4"/>
      <c r="J506" s="4"/>
      <c r="K506" s="4"/>
      <c r="L506" s="4"/>
      <c r="M506" s="4"/>
      <c r="N506" s="4"/>
      <c r="O506" s="4"/>
      <c r="P506" s="4"/>
      <c r="Q506" s="4"/>
      <c r="R506" s="4"/>
      <c r="S506" s="4"/>
      <c r="T506" s="4"/>
      <c r="U506" s="4"/>
    </row>
    <row r="507" spans="3:21">
      <c r="C507" s="4"/>
      <c r="D507" s="4"/>
      <c r="E507" s="4"/>
      <c r="F507" s="4"/>
      <c r="G507" s="4"/>
      <c r="H507" s="4"/>
      <c r="I507" s="4"/>
      <c r="J507" s="4"/>
      <c r="K507" s="4"/>
      <c r="L507" s="4"/>
      <c r="M507" s="4"/>
      <c r="N507" s="4"/>
      <c r="O507" s="4"/>
      <c r="P507" s="4"/>
      <c r="Q507" s="4"/>
      <c r="R507" s="4"/>
      <c r="S507" s="4"/>
      <c r="T507" s="4"/>
      <c r="U507" s="4"/>
    </row>
    <row r="508" spans="3:21">
      <c r="C508" s="4"/>
      <c r="D508" s="4"/>
      <c r="E508" s="4"/>
      <c r="F508" s="4"/>
      <c r="G508" s="4"/>
      <c r="H508" s="4"/>
      <c r="I508" s="4"/>
      <c r="J508" s="4"/>
      <c r="K508" s="4"/>
      <c r="L508" s="4"/>
      <c r="M508" s="4"/>
      <c r="N508" s="4"/>
      <c r="O508" s="4"/>
      <c r="P508" s="4"/>
      <c r="Q508" s="4"/>
      <c r="R508" s="4"/>
      <c r="S508" s="4"/>
      <c r="T508" s="4"/>
      <c r="U508" s="4"/>
    </row>
    <row r="509" spans="3:21">
      <c r="C509" s="4"/>
      <c r="D509" s="4"/>
      <c r="E509" s="4"/>
      <c r="F509" s="4"/>
      <c r="G509" s="4"/>
      <c r="H509" s="4"/>
      <c r="I509" s="4"/>
      <c r="J509" s="4"/>
      <c r="K509" s="4"/>
      <c r="L509" s="4"/>
      <c r="M509" s="4"/>
      <c r="N509" s="4"/>
      <c r="O509" s="4"/>
      <c r="P509" s="4"/>
      <c r="Q509" s="4"/>
      <c r="R509" s="4"/>
      <c r="S509" s="4"/>
      <c r="T509" s="4"/>
      <c r="U509" s="4"/>
    </row>
    <row r="510" spans="3:21">
      <c r="C510" s="4"/>
      <c r="D510" s="4"/>
      <c r="E510" s="4"/>
      <c r="F510" s="4"/>
      <c r="G510" s="4"/>
      <c r="H510" s="4"/>
      <c r="I510" s="4"/>
      <c r="J510" s="4"/>
      <c r="K510" s="4"/>
      <c r="L510" s="4"/>
      <c r="M510" s="4"/>
      <c r="N510" s="4"/>
      <c r="O510" s="4"/>
      <c r="P510" s="4"/>
      <c r="Q510" s="4"/>
      <c r="R510" s="4"/>
      <c r="S510" s="4"/>
      <c r="T510" s="4"/>
      <c r="U510" s="4"/>
    </row>
    <row r="511" spans="3:21">
      <c r="C511" s="4"/>
      <c r="D511" s="4"/>
      <c r="E511" s="4"/>
      <c r="F511" s="4"/>
      <c r="G511" s="4"/>
      <c r="H511" s="4"/>
      <c r="I511" s="4"/>
      <c r="J511" s="4"/>
      <c r="K511" s="4"/>
      <c r="L511" s="4"/>
      <c r="M511" s="4"/>
      <c r="N511" s="4"/>
      <c r="O511" s="4"/>
      <c r="P511" s="4"/>
      <c r="Q511" s="4"/>
      <c r="R511" s="4"/>
      <c r="S511" s="4"/>
      <c r="T511" s="4"/>
      <c r="U511" s="4"/>
    </row>
    <row r="512" spans="3:21">
      <c r="C512" s="4"/>
      <c r="D512" s="4"/>
      <c r="E512" s="4"/>
      <c r="F512" s="4"/>
      <c r="G512" s="4"/>
      <c r="H512" s="4"/>
      <c r="I512" s="4"/>
      <c r="J512" s="4"/>
      <c r="K512" s="4"/>
      <c r="L512" s="4"/>
      <c r="M512" s="4"/>
      <c r="N512" s="4"/>
      <c r="O512" s="4"/>
      <c r="P512" s="4"/>
      <c r="Q512" s="4"/>
      <c r="R512" s="4"/>
      <c r="S512" s="4"/>
      <c r="T512" s="4"/>
      <c r="U512" s="4"/>
    </row>
    <row r="513" spans="3:21">
      <c r="C513" s="4"/>
      <c r="D513" s="4"/>
      <c r="E513" s="4"/>
      <c r="F513" s="4"/>
      <c r="G513" s="4"/>
      <c r="H513" s="4"/>
      <c r="I513" s="4"/>
      <c r="J513" s="4"/>
      <c r="K513" s="4"/>
      <c r="L513" s="4"/>
      <c r="M513" s="4"/>
      <c r="N513" s="4"/>
      <c r="O513" s="4"/>
      <c r="P513" s="4"/>
      <c r="Q513" s="4"/>
      <c r="R513" s="4"/>
      <c r="S513" s="4"/>
      <c r="T513" s="4"/>
      <c r="U513" s="4"/>
    </row>
    <row r="514" spans="3:21">
      <c r="C514" s="4"/>
      <c r="D514" s="4"/>
      <c r="E514" s="4"/>
      <c r="F514" s="4"/>
      <c r="G514" s="4"/>
      <c r="H514" s="4"/>
      <c r="I514" s="4"/>
      <c r="J514" s="4"/>
      <c r="K514" s="4"/>
      <c r="L514" s="4"/>
      <c r="M514" s="4"/>
      <c r="N514" s="4"/>
      <c r="O514" s="4"/>
      <c r="P514" s="4"/>
      <c r="Q514" s="4"/>
      <c r="R514" s="4"/>
      <c r="S514" s="4"/>
      <c r="T514" s="4"/>
      <c r="U514" s="4"/>
    </row>
    <row r="515" spans="3:21">
      <c r="C515" s="4"/>
      <c r="D515" s="4"/>
      <c r="E515" s="4"/>
      <c r="F515" s="4"/>
      <c r="G515" s="4"/>
      <c r="H515" s="4"/>
      <c r="I515" s="4"/>
      <c r="J515" s="4"/>
      <c r="K515" s="4"/>
      <c r="L515" s="4"/>
      <c r="M515" s="4"/>
      <c r="N515" s="4"/>
      <c r="O515" s="4"/>
      <c r="P515" s="4"/>
      <c r="Q515" s="4"/>
      <c r="R515" s="4"/>
      <c r="S515" s="4"/>
      <c r="T515" s="4"/>
      <c r="U515" s="4"/>
    </row>
    <row r="516" spans="3:21">
      <c r="C516" s="4"/>
      <c r="D516" s="4"/>
      <c r="E516" s="4"/>
      <c r="F516" s="4"/>
      <c r="G516" s="4"/>
      <c r="H516" s="4"/>
      <c r="I516" s="4"/>
      <c r="J516" s="4"/>
      <c r="K516" s="4"/>
      <c r="L516" s="4"/>
      <c r="M516" s="4"/>
      <c r="N516" s="4"/>
      <c r="O516" s="4"/>
      <c r="P516" s="4"/>
      <c r="Q516" s="4"/>
      <c r="R516" s="4"/>
      <c r="S516" s="4"/>
      <c r="T516" s="4"/>
      <c r="U516" s="4"/>
    </row>
    <row r="517" spans="3:21">
      <c r="C517" s="4"/>
      <c r="D517" s="4"/>
      <c r="E517" s="4"/>
      <c r="F517" s="4"/>
      <c r="G517" s="4"/>
      <c r="H517" s="4"/>
      <c r="I517" s="4"/>
      <c r="J517" s="4"/>
      <c r="K517" s="4"/>
      <c r="L517" s="4"/>
      <c r="M517" s="4"/>
      <c r="N517" s="4"/>
      <c r="O517" s="4"/>
      <c r="P517" s="4"/>
      <c r="Q517" s="4"/>
      <c r="R517" s="4"/>
      <c r="S517" s="4"/>
      <c r="T517" s="4"/>
      <c r="U517" s="4"/>
    </row>
    <row r="518" spans="3:21">
      <c r="C518" s="4"/>
      <c r="D518" s="4"/>
      <c r="E518" s="4"/>
      <c r="F518" s="4"/>
      <c r="G518" s="4"/>
      <c r="H518" s="4"/>
      <c r="I518" s="4"/>
      <c r="J518" s="4"/>
      <c r="K518" s="4"/>
      <c r="L518" s="4"/>
      <c r="M518" s="4"/>
      <c r="N518" s="4"/>
      <c r="O518" s="4"/>
      <c r="P518" s="4"/>
      <c r="Q518" s="4"/>
      <c r="R518" s="4"/>
      <c r="S518" s="4"/>
      <c r="T518" s="4"/>
      <c r="U518" s="4"/>
    </row>
    <row r="519" spans="3:21">
      <c r="C519" s="4"/>
      <c r="D519" s="4"/>
      <c r="E519" s="4"/>
      <c r="F519" s="4"/>
      <c r="G519" s="4"/>
      <c r="H519" s="4"/>
      <c r="I519" s="4"/>
      <c r="J519" s="4"/>
      <c r="K519" s="4"/>
      <c r="L519" s="4"/>
      <c r="M519" s="4"/>
      <c r="N519" s="4"/>
      <c r="O519" s="4"/>
      <c r="P519" s="4"/>
      <c r="Q519" s="4"/>
      <c r="R519" s="4"/>
      <c r="S519" s="4"/>
      <c r="T519" s="4"/>
      <c r="U519" s="4"/>
    </row>
    <row r="520" spans="3:21">
      <c r="C520" s="4"/>
      <c r="D520" s="4"/>
      <c r="E520" s="4"/>
      <c r="F520" s="4"/>
      <c r="G520" s="4"/>
      <c r="H520" s="4"/>
      <c r="I520" s="4"/>
      <c r="J520" s="4"/>
      <c r="K520" s="4"/>
      <c r="L520" s="4"/>
      <c r="M520" s="4"/>
      <c r="N520" s="4"/>
      <c r="O520" s="4"/>
      <c r="P520" s="4"/>
      <c r="Q520" s="4"/>
      <c r="R520" s="4"/>
      <c r="S520" s="4"/>
      <c r="T520" s="4"/>
      <c r="U520" s="4"/>
    </row>
    <row r="521" spans="3:21">
      <c r="C521" s="4"/>
      <c r="D521" s="4"/>
      <c r="E521" s="4"/>
      <c r="F521" s="4"/>
      <c r="G521" s="4"/>
      <c r="H521" s="4"/>
      <c r="I521" s="4"/>
      <c r="J521" s="4"/>
      <c r="K521" s="4"/>
      <c r="L521" s="4"/>
      <c r="M521" s="4"/>
      <c r="N521" s="4"/>
      <c r="O521" s="4"/>
      <c r="P521" s="4"/>
      <c r="Q521" s="4"/>
      <c r="R521" s="4"/>
      <c r="S521" s="4"/>
      <c r="T521" s="4"/>
      <c r="U521" s="4"/>
    </row>
    <row r="522" spans="3:21">
      <c r="C522" s="4"/>
      <c r="D522" s="4"/>
      <c r="E522" s="4"/>
      <c r="F522" s="4"/>
      <c r="G522" s="4"/>
      <c r="H522" s="4"/>
      <c r="I522" s="4"/>
      <c r="J522" s="4"/>
      <c r="K522" s="4"/>
      <c r="L522" s="4"/>
      <c r="M522" s="4"/>
      <c r="N522" s="4"/>
      <c r="O522" s="4"/>
      <c r="P522" s="4"/>
      <c r="Q522" s="4"/>
      <c r="R522" s="4"/>
      <c r="S522" s="4"/>
      <c r="T522" s="4"/>
      <c r="U522" s="4"/>
    </row>
    <row r="523" spans="3:21">
      <c r="C523" s="4"/>
      <c r="D523" s="4"/>
      <c r="E523" s="4"/>
      <c r="F523" s="4"/>
      <c r="G523" s="4"/>
      <c r="H523" s="4"/>
      <c r="I523" s="4"/>
      <c r="J523" s="4"/>
      <c r="K523" s="4"/>
      <c r="L523" s="4"/>
      <c r="M523" s="4"/>
      <c r="N523" s="4"/>
      <c r="O523" s="4"/>
      <c r="P523" s="4"/>
      <c r="Q523" s="4"/>
      <c r="R523" s="4"/>
      <c r="S523" s="4"/>
      <c r="T523" s="4"/>
      <c r="U523" s="4"/>
    </row>
    <row r="524" spans="3:21">
      <c r="C524" s="4"/>
      <c r="D524" s="4"/>
      <c r="E524" s="4"/>
      <c r="F524" s="4"/>
      <c r="G524" s="4"/>
      <c r="H524" s="4"/>
      <c r="I524" s="4"/>
      <c r="J524" s="4"/>
      <c r="K524" s="4"/>
      <c r="L524" s="4"/>
      <c r="M524" s="4"/>
      <c r="N524" s="4"/>
      <c r="O524" s="4"/>
      <c r="P524" s="4"/>
      <c r="Q524" s="4"/>
      <c r="R524" s="4"/>
      <c r="S524" s="4"/>
      <c r="T524" s="4"/>
      <c r="U524" s="4"/>
    </row>
    <row r="525" spans="3:21">
      <c r="C525" s="4"/>
      <c r="D525" s="4"/>
      <c r="E525" s="4"/>
      <c r="F525" s="4"/>
      <c r="G525" s="4"/>
      <c r="H525" s="4"/>
      <c r="I525" s="4"/>
      <c r="J525" s="4"/>
      <c r="K525" s="4"/>
      <c r="L525" s="4"/>
      <c r="M525" s="4"/>
      <c r="N525" s="4"/>
      <c r="O525" s="4"/>
      <c r="P525" s="4"/>
      <c r="Q525" s="4"/>
      <c r="R525" s="4"/>
      <c r="S525" s="4"/>
      <c r="T525" s="4"/>
      <c r="U525" s="4"/>
    </row>
    <row r="526" spans="3:21">
      <c r="C526" s="4"/>
      <c r="D526" s="4"/>
      <c r="E526" s="4"/>
      <c r="F526" s="4"/>
      <c r="G526" s="4"/>
      <c r="H526" s="4"/>
      <c r="I526" s="4"/>
      <c r="J526" s="4"/>
      <c r="K526" s="4"/>
      <c r="L526" s="4"/>
      <c r="M526" s="4"/>
      <c r="N526" s="4"/>
      <c r="O526" s="4"/>
      <c r="P526" s="4"/>
      <c r="Q526" s="4"/>
      <c r="R526" s="4"/>
      <c r="S526" s="4"/>
      <c r="T526" s="4"/>
      <c r="U526" s="4"/>
    </row>
    <row r="527" spans="3:21">
      <c r="C527" s="4"/>
      <c r="D527" s="4"/>
      <c r="E527" s="4"/>
      <c r="F527" s="4"/>
      <c r="G527" s="4"/>
      <c r="H527" s="4"/>
      <c r="I527" s="4"/>
      <c r="J527" s="4"/>
      <c r="K527" s="4"/>
      <c r="L527" s="4"/>
      <c r="M527" s="4"/>
      <c r="N527" s="4"/>
      <c r="O527" s="4"/>
      <c r="P527" s="4"/>
      <c r="Q527" s="4"/>
      <c r="R527" s="4"/>
      <c r="S527" s="4"/>
      <c r="T527" s="4"/>
      <c r="U527" s="4"/>
    </row>
    <row r="528" spans="3:21">
      <c r="C528" s="4"/>
      <c r="D528" s="4"/>
      <c r="E528" s="4"/>
      <c r="F528" s="4"/>
      <c r="G528" s="4"/>
      <c r="H528" s="4"/>
      <c r="I528" s="4"/>
      <c r="J528" s="4"/>
      <c r="K528" s="4"/>
      <c r="L528" s="4"/>
      <c r="M528" s="4"/>
      <c r="N528" s="4"/>
      <c r="O528" s="4"/>
      <c r="P528" s="4"/>
      <c r="Q528" s="4"/>
      <c r="R528" s="4"/>
      <c r="S528" s="4"/>
      <c r="T528" s="4"/>
      <c r="U528" s="4"/>
    </row>
    <row r="529" spans="3:21">
      <c r="C529" s="4"/>
      <c r="D529" s="4"/>
      <c r="E529" s="4"/>
      <c r="F529" s="4"/>
      <c r="G529" s="4"/>
      <c r="H529" s="4"/>
      <c r="I529" s="4"/>
      <c r="J529" s="4"/>
      <c r="K529" s="4"/>
      <c r="L529" s="4"/>
      <c r="M529" s="4"/>
      <c r="N529" s="4"/>
      <c r="O529" s="4"/>
      <c r="P529" s="4"/>
      <c r="Q529" s="4"/>
      <c r="R529" s="4"/>
      <c r="S529" s="4"/>
      <c r="T529" s="4"/>
      <c r="U529" s="4"/>
    </row>
    <row r="530" spans="3:21">
      <c r="C530" s="4"/>
      <c r="D530" s="4"/>
      <c r="E530" s="4"/>
      <c r="F530" s="4"/>
      <c r="G530" s="4"/>
      <c r="H530" s="4"/>
      <c r="I530" s="4"/>
      <c r="J530" s="4"/>
      <c r="K530" s="4"/>
      <c r="L530" s="4"/>
      <c r="M530" s="4"/>
      <c r="N530" s="4"/>
      <c r="O530" s="4"/>
      <c r="P530" s="4"/>
      <c r="Q530" s="4"/>
      <c r="R530" s="4"/>
      <c r="S530" s="4"/>
      <c r="T530" s="4"/>
      <c r="U530" s="4"/>
    </row>
    <row r="531" spans="3:21">
      <c r="C531" s="4"/>
      <c r="D531" s="4"/>
      <c r="E531" s="4"/>
      <c r="F531" s="4"/>
      <c r="G531" s="4"/>
      <c r="H531" s="4"/>
      <c r="I531" s="4"/>
      <c r="J531" s="4"/>
      <c r="K531" s="4"/>
      <c r="L531" s="4"/>
      <c r="M531" s="4"/>
      <c r="N531" s="4"/>
      <c r="O531" s="4"/>
      <c r="P531" s="4"/>
      <c r="Q531" s="4"/>
      <c r="R531" s="4"/>
      <c r="S531" s="4"/>
      <c r="T531" s="4"/>
      <c r="U531" s="4"/>
    </row>
    <row r="532" spans="3:21">
      <c r="C532" s="4"/>
      <c r="D532" s="4"/>
      <c r="E532" s="4"/>
      <c r="F532" s="4"/>
      <c r="G532" s="4"/>
      <c r="H532" s="4"/>
      <c r="I532" s="4"/>
      <c r="J532" s="4"/>
      <c r="K532" s="4"/>
      <c r="L532" s="4"/>
      <c r="M532" s="4"/>
      <c r="N532" s="4"/>
      <c r="O532" s="4"/>
      <c r="P532" s="4"/>
      <c r="Q532" s="4"/>
      <c r="R532" s="4"/>
      <c r="S532" s="4"/>
      <c r="T532" s="4"/>
      <c r="U532" s="4"/>
    </row>
    <row r="533" spans="3:21">
      <c r="C533" s="4"/>
      <c r="D533" s="4"/>
      <c r="E533" s="4"/>
      <c r="F533" s="4"/>
      <c r="G533" s="4"/>
      <c r="H533" s="4"/>
      <c r="I533" s="4"/>
      <c r="J533" s="4"/>
      <c r="K533" s="4"/>
      <c r="L533" s="4"/>
      <c r="M533" s="4"/>
      <c r="N533" s="4"/>
      <c r="O533" s="4"/>
      <c r="P533" s="4"/>
      <c r="Q533" s="4"/>
      <c r="R533" s="4"/>
      <c r="S533" s="4"/>
      <c r="T533" s="4"/>
      <c r="U533" s="4"/>
    </row>
    <row r="534" spans="3:21">
      <c r="C534" s="4"/>
      <c r="D534" s="4"/>
      <c r="E534" s="4"/>
      <c r="F534" s="4"/>
      <c r="G534" s="4"/>
      <c r="H534" s="4"/>
      <c r="I534" s="4"/>
      <c r="J534" s="4"/>
      <c r="K534" s="4"/>
      <c r="L534" s="4"/>
      <c r="M534" s="4"/>
      <c r="N534" s="4"/>
      <c r="O534" s="4"/>
      <c r="P534" s="4"/>
      <c r="Q534" s="4"/>
      <c r="R534" s="4"/>
      <c r="S534" s="4"/>
      <c r="T534" s="4"/>
      <c r="U534" s="4"/>
    </row>
    <row r="535" spans="3:21">
      <c r="C535" s="4"/>
      <c r="D535" s="4"/>
      <c r="E535" s="4"/>
      <c r="F535" s="4"/>
      <c r="G535" s="4"/>
      <c r="H535" s="4"/>
      <c r="I535" s="4"/>
      <c r="J535" s="4"/>
      <c r="K535" s="4"/>
      <c r="L535" s="4"/>
      <c r="M535" s="4"/>
      <c r="N535" s="4"/>
      <c r="O535" s="4"/>
      <c r="P535" s="4"/>
      <c r="Q535" s="4"/>
      <c r="R535" s="4"/>
      <c r="S535" s="4"/>
      <c r="T535" s="4"/>
      <c r="U535" s="4"/>
    </row>
    <row r="536" spans="3:21">
      <c r="C536" s="4"/>
      <c r="D536" s="4"/>
      <c r="E536" s="4"/>
      <c r="F536" s="4"/>
      <c r="G536" s="4"/>
      <c r="H536" s="4"/>
      <c r="I536" s="4"/>
      <c r="J536" s="4"/>
      <c r="K536" s="4"/>
      <c r="L536" s="4"/>
      <c r="M536" s="4"/>
      <c r="N536" s="4"/>
      <c r="O536" s="4"/>
      <c r="P536" s="4"/>
      <c r="Q536" s="4"/>
      <c r="R536" s="4"/>
      <c r="S536" s="4"/>
      <c r="T536" s="4"/>
      <c r="U536" s="4"/>
    </row>
    <row r="537" spans="3:21">
      <c r="C537" s="4"/>
      <c r="D537" s="4"/>
      <c r="E537" s="4"/>
      <c r="F537" s="4"/>
      <c r="G537" s="4"/>
      <c r="H537" s="4"/>
      <c r="I537" s="4"/>
      <c r="J537" s="4"/>
      <c r="K537" s="4"/>
      <c r="L537" s="4"/>
      <c r="M537" s="4"/>
      <c r="N537" s="4"/>
      <c r="O537" s="4"/>
      <c r="P537" s="4"/>
      <c r="Q537" s="4"/>
      <c r="R537" s="4"/>
      <c r="S537" s="4"/>
      <c r="T537" s="4"/>
      <c r="U537" s="4"/>
    </row>
    <row r="538" spans="3:21">
      <c r="C538" s="4"/>
      <c r="D538" s="4"/>
      <c r="E538" s="4"/>
      <c r="F538" s="4"/>
      <c r="G538" s="4"/>
      <c r="H538" s="4"/>
      <c r="I538" s="4"/>
      <c r="J538" s="4"/>
      <c r="K538" s="4"/>
      <c r="L538" s="4"/>
      <c r="M538" s="4"/>
      <c r="N538" s="4"/>
      <c r="O538" s="4"/>
      <c r="P538" s="4"/>
      <c r="Q538" s="4"/>
      <c r="R538" s="4"/>
      <c r="S538" s="4"/>
      <c r="T538" s="4"/>
      <c r="U538" s="4"/>
    </row>
    <row r="539" spans="3:21">
      <c r="C539" s="4"/>
      <c r="D539" s="4"/>
      <c r="E539" s="4"/>
      <c r="F539" s="4"/>
      <c r="G539" s="4"/>
      <c r="H539" s="4"/>
      <c r="I539" s="4"/>
      <c r="J539" s="4"/>
      <c r="K539" s="4"/>
      <c r="L539" s="4"/>
      <c r="M539" s="4"/>
      <c r="N539" s="4"/>
      <c r="O539" s="4"/>
      <c r="P539" s="4"/>
      <c r="Q539" s="4"/>
      <c r="R539" s="4"/>
      <c r="S539" s="4"/>
      <c r="T539" s="4"/>
      <c r="U539" s="4"/>
    </row>
    <row r="540" spans="3:21">
      <c r="C540" s="4"/>
      <c r="D540" s="4"/>
      <c r="E540" s="4"/>
      <c r="F540" s="4"/>
      <c r="G540" s="4"/>
      <c r="H540" s="4"/>
      <c r="I540" s="4"/>
      <c r="J540" s="4"/>
      <c r="K540" s="4"/>
      <c r="L540" s="4"/>
      <c r="M540" s="4"/>
      <c r="N540" s="4"/>
      <c r="O540" s="4"/>
      <c r="P540" s="4"/>
      <c r="Q540" s="4"/>
      <c r="R540" s="4"/>
      <c r="S540" s="4"/>
      <c r="T540" s="4"/>
      <c r="U540" s="4"/>
    </row>
    <row r="541" spans="3:21">
      <c r="C541" s="4"/>
      <c r="D541" s="4"/>
      <c r="E541" s="4"/>
      <c r="F541" s="4"/>
      <c r="G541" s="4"/>
      <c r="H541" s="4"/>
      <c r="I541" s="4"/>
      <c r="J541" s="4"/>
      <c r="K541" s="4"/>
      <c r="L541" s="4"/>
      <c r="M541" s="4"/>
      <c r="N541" s="4"/>
      <c r="O541" s="4"/>
      <c r="P541" s="4"/>
      <c r="Q541" s="4"/>
      <c r="R541" s="4"/>
      <c r="S541" s="4"/>
      <c r="T541" s="4"/>
      <c r="U541" s="4"/>
    </row>
    <row r="542" spans="3:21">
      <c r="C542" s="4"/>
      <c r="D542" s="4"/>
      <c r="E542" s="4"/>
      <c r="F542" s="4"/>
      <c r="G542" s="4"/>
      <c r="H542" s="4"/>
      <c r="I542" s="4"/>
      <c r="J542" s="4"/>
      <c r="K542" s="4"/>
      <c r="L542" s="4"/>
      <c r="M542" s="4"/>
      <c r="N542" s="4"/>
      <c r="O542" s="4"/>
      <c r="P542" s="4"/>
      <c r="Q542" s="4"/>
      <c r="R542" s="4"/>
      <c r="S542" s="4"/>
      <c r="T542" s="4"/>
      <c r="U542" s="4"/>
    </row>
    <row r="543" spans="3:21">
      <c r="C543" s="4"/>
      <c r="D543" s="4"/>
      <c r="E543" s="4"/>
      <c r="F543" s="4"/>
      <c r="G543" s="4"/>
      <c r="H543" s="4"/>
      <c r="I543" s="4"/>
      <c r="J543" s="4"/>
      <c r="K543" s="4"/>
      <c r="L543" s="4"/>
      <c r="M543" s="4"/>
      <c r="N543" s="4"/>
      <c r="O543" s="4"/>
      <c r="P543" s="4"/>
      <c r="Q543" s="4"/>
      <c r="R543" s="4"/>
      <c r="S543" s="4"/>
      <c r="T543" s="4"/>
      <c r="U543" s="4"/>
    </row>
    <row r="544" spans="3:21">
      <c r="C544" s="4"/>
      <c r="D544" s="4"/>
      <c r="E544" s="4"/>
      <c r="F544" s="4"/>
      <c r="G544" s="4"/>
      <c r="H544" s="4"/>
      <c r="I544" s="4"/>
      <c r="J544" s="4"/>
      <c r="K544" s="4"/>
      <c r="L544" s="4"/>
      <c r="M544" s="4"/>
      <c r="N544" s="4"/>
      <c r="O544" s="4"/>
      <c r="P544" s="4"/>
      <c r="Q544" s="4"/>
      <c r="R544" s="4"/>
      <c r="S544" s="4"/>
      <c r="T544" s="4"/>
      <c r="U544" s="4"/>
    </row>
    <row r="545" spans="3:21">
      <c r="C545" s="4"/>
      <c r="D545" s="4"/>
      <c r="E545" s="4"/>
      <c r="F545" s="4"/>
      <c r="G545" s="4"/>
      <c r="H545" s="4"/>
      <c r="I545" s="4"/>
      <c r="J545" s="4"/>
      <c r="K545" s="4"/>
      <c r="L545" s="4"/>
      <c r="M545" s="4"/>
      <c r="N545" s="4"/>
      <c r="O545" s="4"/>
      <c r="P545" s="4"/>
      <c r="Q545" s="4"/>
      <c r="R545" s="4"/>
      <c r="S545" s="4"/>
      <c r="T545" s="4"/>
      <c r="U545" s="4"/>
    </row>
    <row r="546" spans="3:21">
      <c r="C546" s="4"/>
      <c r="D546" s="4"/>
      <c r="E546" s="4"/>
      <c r="F546" s="4"/>
      <c r="G546" s="4"/>
      <c r="H546" s="4"/>
      <c r="I546" s="4"/>
      <c r="J546" s="4"/>
      <c r="K546" s="4"/>
      <c r="L546" s="4"/>
      <c r="M546" s="4"/>
      <c r="N546" s="4"/>
      <c r="O546" s="4"/>
      <c r="P546" s="4"/>
      <c r="Q546" s="4"/>
      <c r="R546" s="4"/>
      <c r="S546" s="4"/>
      <c r="T546" s="4"/>
      <c r="U546" s="4"/>
    </row>
    <row r="547" spans="3:21">
      <c r="C547" s="4"/>
      <c r="D547" s="4"/>
      <c r="E547" s="4"/>
      <c r="F547" s="4"/>
      <c r="G547" s="4"/>
      <c r="H547" s="4"/>
      <c r="I547" s="4"/>
      <c r="J547" s="4"/>
      <c r="K547" s="4"/>
      <c r="L547" s="4"/>
      <c r="M547" s="4"/>
      <c r="N547" s="4"/>
      <c r="O547" s="4"/>
      <c r="P547" s="4"/>
      <c r="Q547" s="4"/>
      <c r="R547" s="4"/>
      <c r="S547" s="4"/>
      <c r="T547" s="4"/>
      <c r="U547" s="4"/>
    </row>
    <row r="548" spans="3:21">
      <c r="C548" s="4"/>
      <c r="D548" s="4"/>
      <c r="E548" s="4"/>
      <c r="F548" s="4"/>
      <c r="G548" s="4"/>
      <c r="H548" s="4"/>
      <c r="I548" s="4"/>
      <c r="J548" s="4"/>
      <c r="K548" s="4"/>
      <c r="L548" s="4"/>
      <c r="M548" s="4"/>
      <c r="N548" s="4"/>
      <c r="O548" s="4"/>
      <c r="P548" s="4"/>
      <c r="Q548" s="4"/>
      <c r="R548" s="4"/>
      <c r="S548" s="4"/>
      <c r="T548" s="4"/>
      <c r="U548" s="4"/>
    </row>
    <row r="549" spans="3:21">
      <c r="C549" s="4"/>
      <c r="D549" s="4"/>
      <c r="E549" s="4"/>
      <c r="F549" s="4"/>
      <c r="G549" s="4"/>
      <c r="H549" s="4"/>
      <c r="I549" s="4"/>
      <c r="J549" s="4"/>
      <c r="K549" s="4"/>
      <c r="L549" s="4"/>
      <c r="M549" s="4"/>
      <c r="N549" s="4"/>
      <c r="O549" s="4"/>
      <c r="P549" s="4"/>
      <c r="Q549" s="4"/>
      <c r="R549" s="4"/>
      <c r="S549" s="4"/>
      <c r="T549" s="4"/>
      <c r="U549" s="4"/>
    </row>
    <row r="550" spans="3:21">
      <c r="C550" s="4"/>
      <c r="D550" s="4"/>
      <c r="E550" s="4"/>
      <c r="F550" s="4"/>
      <c r="G550" s="4"/>
      <c r="H550" s="4"/>
      <c r="I550" s="4"/>
      <c r="J550" s="4"/>
      <c r="K550" s="4"/>
      <c r="L550" s="4"/>
      <c r="M550" s="4"/>
      <c r="N550" s="4"/>
      <c r="O550" s="4"/>
      <c r="P550" s="4"/>
      <c r="Q550" s="4"/>
      <c r="R550" s="4"/>
      <c r="S550" s="4"/>
      <c r="T550" s="4"/>
      <c r="U550" s="4"/>
    </row>
    <row r="551" spans="3:21">
      <c r="C551" s="4"/>
      <c r="D551" s="4"/>
      <c r="E551" s="4"/>
      <c r="F551" s="4"/>
      <c r="G551" s="4"/>
      <c r="H551" s="4"/>
      <c r="I551" s="4"/>
      <c r="J551" s="4"/>
      <c r="K551" s="4"/>
      <c r="L551" s="4"/>
      <c r="M551" s="4"/>
      <c r="N551" s="4"/>
      <c r="O551" s="4"/>
      <c r="P551" s="4"/>
      <c r="Q551" s="4"/>
      <c r="R551" s="4"/>
      <c r="S551" s="4"/>
      <c r="T551" s="4"/>
      <c r="U551" s="4"/>
    </row>
    <row r="552" spans="3:21">
      <c r="C552" s="4"/>
      <c r="D552" s="4"/>
      <c r="E552" s="4"/>
      <c r="F552" s="4"/>
      <c r="G552" s="4"/>
      <c r="H552" s="4"/>
      <c r="I552" s="4"/>
      <c r="J552" s="4"/>
      <c r="K552" s="4"/>
      <c r="L552" s="4"/>
      <c r="M552" s="4"/>
      <c r="N552" s="4"/>
      <c r="O552" s="4"/>
      <c r="P552" s="4"/>
      <c r="Q552" s="4"/>
      <c r="R552" s="4"/>
      <c r="S552" s="4"/>
      <c r="T552" s="4"/>
      <c r="U552" s="4"/>
    </row>
    <row r="553" spans="3:21">
      <c r="C553" s="4"/>
      <c r="D553" s="4"/>
      <c r="E553" s="4"/>
      <c r="F553" s="4"/>
      <c r="G553" s="4"/>
      <c r="H553" s="4"/>
      <c r="I553" s="4"/>
      <c r="J553" s="4"/>
      <c r="K553" s="4"/>
      <c r="L553" s="4"/>
      <c r="M553" s="4"/>
      <c r="N553" s="4"/>
      <c r="O553" s="4"/>
      <c r="P553" s="4"/>
      <c r="Q553" s="4"/>
      <c r="R553" s="4"/>
      <c r="S553" s="4"/>
      <c r="T553" s="4"/>
      <c r="U553" s="4"/>
    </row>
    <row r="554" spans="3:21">
      <c r="C554" s="4"/>
      <c r="D554" s="4"/>
      <c r="E554" s="4"/>
      <c r="F554" s="4"/>
      <c r="G554" s="4"/>
      <c r="H554" s="4"/>
      <c r="I554" s="4"/>
      <c r="J554" s="4"/>
      <c r="K554" s="4"/>
      <c r="L554" s="4"/>
      <c r="M554" s="4"/>
      <c r="N554" s="4"/>
      <c r="O554" s="4"/>
      <c r="P554" s="4"/>
      <c r="Q554" s="4"/>
      <c r="R554" s="4"/>
      <c r="S554" s="4"/>
      <c r="T554" s="4"/>
      <c r="U554" s="4"/>
    </row>
    <row r="555" spans="3:21">
      <c r="C555" s="4"/>
      <c r="D555" s="4"/>
      <c r="E555" s="4"/>
      <c r="F555" s="4"/>
      <c r="G555" s="4"/>
      <c r="H555" s="4"/>
      <c r="I555" s="4"/>
      <c r="J555" s="4"/>
      <c r="K555" s="4"/>
      <c r="L555" s="4"/>
      <c r="M555" s="4"/>
      <c r="N555" s="4"/>
      <c r="O555" s="4"/>
      <c r="P555" s="4"/>
      <c r="Q555" s="4"/>
      <c r="R555" s="4"/>
      <c r="S555" s="4"/>
      <c r="T555" s="4"/>
      <c r="U555" s="4"/>
    </row>
    <row r="556" spans="3:21">
      <c r="C556" s="4"/>
      <c r="D556" s="4"/>
      <c r="E556" s="4"/>
      <c r="F556" s="4"/>
      <c r="G556" s="4"/>
      <c r="H556" s="4"/>
      <c r="I556" s="4"/>
      <c r="J556" s="4"/>
      <c r="K556" s="4"/>
      <c r="L556" s="4"/>
      <c r="M556" s="4"/>
      <c r="N556" s="4"/>
      <c r="O556" s="4"/>
      <c r="P556" s="4"/>
      <c r="Q556" s="4"/>
      <c r="R556" s="4"/>
      <c r="S556" s="4"/>
      <c r="T556" s="4"/>
      <c r="U556" s="4"/>
    </row>
    <row r="557" spans="3:21">
      <c r="C557" s="4"/>
      <c r="D557" s="4"/>
      <c r="E557" s="4"/>
      <c r="F557" s="4"/>
      <c r="G557" s="4"/>
      <c r="H557" s="4"/>
      <c r="I557" s="4"/>
      <c r="J557" s="4"/>
      <c r="K557" s="4"/>
      <c r="L557" s="4"/>
      <c r="M557" s="4"/>
      <c r="N557" s="4"/>
      <c r="O557" s="4"/>
      <c r="P557" s="4"/>
      <c r="Q557" s="4"/>
      <c r="R557" s="4"/>
      <c r="S557" s="4"/>
      <c r="T557" s="4"/>
      <c r="U557" s="4"/>
    </row>
    <row r="558" spans="3:21">
      <c r="C558" s="4"/>
      <c r="D558" s="4"/>
      <c r="E558" s="4"/>
      <c r="F558" s="4"/>
      <c r="G558" s="4"/>
      <c r="H558" s="4"/>
      <c r="I558" s="4"/>
      <c r="J558" s="4"/>
      <c r="K558" s="4"/>
      <c r="L558" s="4"/>
      <c r="M558" s="4"/>
      <c r="N558" s="4"/>
      <c r="O558" s="4"/>
      <c r="P558" s="4"/>
      <c r="Q558" s="4"/>
      <c r="R558" s="4"/>
      <c r="S558" s="4"/>
      <c r="T558" s="4"/>
      <c r="U558" s="4"/>
    </row>
    <row r="559" spans="3:21">
      <c r="C559" s="4"/>
      <c r="D559" s="4"/>
      <c r="E559" s="4"/>
      <c r="F559" s="4"/>
      <c r="G559" s="4"/>
      <c r="H559" s="4"/>
      <c r="I559" s="4"/>
      <c r="J559" s="4"/>
      <c r="K559" s="4"/>
      <c r="L559" s="4"/>
      <c r="M559" s="4"/>
      <c r="N559" s="4"/>
      <c r="O559" s="4"/>
      <c r="P559" s="4"/>
      <c r="Q559" s="4"/>
      <c r="R559" s="4"/>
      <c r="S559" s="4"/>
      <c r="T559" s="4"/>
      <c r="U559" s="4"/>
    </row>
    <row r="560" spans="3:21">
      <c r="C560" s="4"/>
      <c r="D560" s="4"/>
      <c r="E560" s="4"/>
      <c r="F560" s="4"/>
      <c r="G560" s="4"/>
      <c r="H560" s="4"/>
      <c r="I560" s="4"/>
      <c r="J560" s="4"/>
      <c r="K560" s="4"/>
      <c r="L560" s="4"/>
      <c r="M560" s="4"/>
      <c r="N560" s="4"/>
      <c r="O560" s="4"/>
      <c r="P560" s="4"/>
      <c r="Q560" s="4"/>
      <c r="R560" s="4"/>
      <c r="S560" s="4"/>
      <c r="T560" s="4"/>
      <c r="U560" s="4"/>
    </row>
    <row r="561" spans="3:21">
      <c r="C561" s="4"/>
      <c r="D561" s="4"/>
      <c r="E561" s="4"/>
      <c r="F561" s="4"/>
      <c r="G561" s="4"/>
      <c r="H561" s="4"/>
      <c r="I561" s="4"/>
      <c r="J561" s="4"/>
      <c r="K561" s="4"/>
      <c r="L561" s="4"/>
      <c r="M561" s="4"/>
      <c r="N561" s="4"/>
      <c r="O561" s="4"/>
      <c r="P561" s="4"/>
      <c r="Q561" s="4"/>
      <c r="R561" s="4"/>
      <c r="S561" s="4"/>
      <c r="T561" s="4"/>
      <c r="U561" s="4"/>
    </row>
    <row r="562" spans="3:21">
      <c r="C562" s="4"/>
      <c r="D562" s="4"/>
      <c r="E562" s="4"/>
      <c r="F562" s="4"/>
      <c r="G562" s="4"/>
      <c r="H562" s="4"/>
      <c r="I562" s="4"/>
      <c r="J562" s="4"/>
      <c r="K562" s="4"/>
      <c r="L562" s="4"/>
      <c r="M562" s="4"/>
      <c r="N562" s="4"/>
      <c r="O562" s="4"/>
      <c r="P562" s="4"/>
      <c r="Q562" s="4"/>
      <c r="R562" s="4"/>
      <c r="S562" s="4"/>
      <c r="T562" s="4"/>
      <c r="U562" s="4"/>
    </row>
    <row r="563" spans="3:21">
      <c r="C563" s="4"/>
      <c r="D563" s="4"/>
      <c r="E563" s="4"/>
      <c r="F563" s="4"/>
      <c r="G563" s="4"/>
      <c r="H563" s="4"/>
      <c r="I563" s="4"/>
      <c r="J563" s="4"/>
      <c r="K563" s="4"/>
      <c r="L563" s="4"/>
      <c r="M563" s="4"/>
      <c r="N563" s="4"/>
      <c r="O563" s="4"/>
      <c r="P563" s="4"/>
      <c r="Q563" s="4"/>
      <c r="R563" s="4"/>
      <c r="S563" s="4"/>
      <c r="T563" s="4"/>
      <c r="U563" s="4"/>
    </row>
    <row r="564" spans="3:21">
      <c r="C564" s="4"/>
      <c r="D564" s="4"/>
      <c r="E564" s="4"/>
      <c r="F564" s="4"/>
      <c r="G564" s="4"/>
      <c r="H564" s="4"/>
      <c r="I564" s="4"/>
      <c r="J564" s="4"/>
      <c r="K564" s="4"/>
      <c r="L564" s="4"/>
      <c r="M564" s="4"/>
      <c r="N564" s="4"/>
      <c r="O564" s="4"/>
      <c r="P564" s="4"/>
      <c r="Q564" s="4"/>
      <c r="R564" s="4"/>
      <c r="S564" s="4"/>
      <c r="T564" s="4"/>
      <c r="U564" s="4"/>
    </row>
    <row r="565" spans="3:21">
      <c r="C565" s="4"/>
      <c r="D565" s="4"/>
      <c r="E565" s="4"/>
      <c r="F565" s="4"/>
      <c r="G565" s="4"/>
      <c r="H565" s="4"/>
      <c r="I565" s="4"/>
      <c r="J565" s="4"/>
      <c r="K565" s="4"/>
      <c r="L565" s="4"/>
      <c r="M565" s="4"/>
      <c r="N565" s="4"/>
      <c r="O565" s="4"/>
      <c r="P565" s="4"/>
      <c r="Q565" s="4"/>
      <c r="R565" s="4"/>
      <c r="S565" s="4"/>
      <c r="T565" s="4"/>
      <c r="U565" s="4"/>
    </row>
    <row r="566" spans="3:21">
      <c r="C566" s="4"/>
      <c r="D566" s="4"/>
      <c r="E566" s="4"/>
      <c r="F566" s="4"/>
      <c r="G566" s="4"/>
      <c r="H566" s="4"/>
      <c r="I566" s="4"/>
      <c r="J566" s="4"/>
      <c r="K566" s="4"/>
      <c r="L566" s="4"/>
      <c r="M566" s="4"/>
      <c r="N566" s="4"/>
      <c r="O566" s="4"/>
      <c r="P566" s="4"/>
      <c r="Q566" s="4"/>
      <c r="R566" s="4"/>
      <c r="S566" s="4"/>
      <c r="T566" s="4"/>
      <c r="U566" s="4"/>
    </row>
    <row r="567" spans="3:21">
      <c r="C567" s="4"/>
      <c r="D567" s="4"/>
      <c r="E567" s="4"/>
      <c r="F567" s="4"/>
      <c r="G567" s="4"/>
      <c r="H567" s="4"/>
      <c r="I567" s="4"/>
      <c r="J567" s="4"/>
      <c r="K567" s="4"/>
      <c r="L567" s="4"/>
      <c r="M567" s="4"/>
      <c r="N567" s="4"/>
      <c r="O567" s="4"/>
      <c r="P567" s="4"/>
      <c r="Q567" s="4"/>
      <c r="R567" s="4"/>
      <c r="S567" s="4"/>
      <c r="T567" s="4"/>
      <c r="U567" s="4"/>
    </row>
    <row r="568" spans="3:21">
      <c r="C568" s="4"/>
      <c r="D568" s="4"/>
      <c r="E568" s="4"/>
      <c r="F568" s="4"/>
      <c r="G568" s="4"/>
      <c r="H568" s="4"/>
      <c r="I568" s="4"/>
      <c r="J568" s="4"/>
      <c r="K568" s="4"/>
      <c r="L568" s="4"/>
      <c r="M568" s="4"/>
      <c r="N568" s="4"/>
      <c r="O568" s="4"/>
      <c r="P568" s="4"/>
      <c r="Q568" s="4"/>
      <c r="R568" s="4"/>
      <c r="S568" s="4"/>
      <c r="T568" s="4"/>
      <c r="U568" s="4"/>
    </row>
    <row r="569" spans="3:21">
      <c r="C569" s="4"/>
      <c r="D569" s="4"/>
      <c r="E569" s="4"/>
      <c r="F569" s="4"/>
      <c r="G569" s="4"/>
      <c r="H569" s="4"/>
      <c r="I569" s="4"/>
      <c r="J569" s="4"/>
      <c r="K569" s="4"/>
      <c r="L569" s="4"/>
      <c r="M569" s="4"/>
      <c r="N569" s="4"/>
      <c r="O569" s="4"/>
      <c r="P569" s="4"/>
      <c r="Q569" s="4"/>
      <c r="R569" s="4"/>
      <c r="S569" s="4"/>
      <c r="T569" s="4"/>
      <c r="U569" s="4"/>
    </row>
    <row r="570" spans="3:21">
      <c r="C570" s="4"/>
      <c r="D570" s="4"/>
      <c r="E570" s="4"/>
      <c r="F570" s="4"/>
      <c r="G570" s="4"/>
      <c r="H570" s="4"/>
      <c r="I570" s="4"/>
      <c r="J570" s="4"/>
      <c r="K570" s="4"/>
      <c r="L570" s="4"/>
      <c r="M570" s="4"/>
      <c r="N570" s="4"/>
      <c r="O570" s="4"/>
      <c r="P570" s="4"/>
      <c r="Q570" s="4"/>
      <c r="R570" s="4"/>
      <c r="S570" s="4"/>
      <c r="T570" s="4"/>
      <c r="U570" s="4"/>
    </row>
    <row r="571" spans="3:21">
      <c r="C571" s="4"/>
      <c r="D571" s="4"/>
      <c r="E571" s="4"/>
      <c r="F571" s="4"/>
      <c r="G571" s="4"/>
      <c r="H571" s="4"/>
      <c r="I571" s="4"/>
      <c r="J571" s="4"/>
      <c r="K571" s="4"/>
      <c r="L571" s="4"/>
      <c r="M571" s="4"/>
      <c r="N571" s="4"/>
      <c r="O571" s="4"/>
      <c r="P571" s="4"/>
      <c r="Q571" s="4"/>
      <c r="R571" s="4"/>
      <c r="S571" s="4"/>
      <c r="T571" s="4"/>
      <c r="U571" s="4"/>
    </row>
    <row r="572" spans="3:21">
      <c r="C572" s="4"/>
      <c r="D572" s="4"/>
      <c r="E572" s="4"/>
      <c r="F572" s="4"/>
      <c r="G572" s="4"/>
      <c r="H572" s="4"/>
      <c r="I572" s="4"/>
      <c r="J572" s="4"/>
      <c r="K572" s="4"/>
      <c r="L572" s="4"/>
      <c r="M572" s="4"/>
      <c r="N572" s="4"/>
      <c r="O572" s="4"/>
      <c r="P572" s="4"/>
      <c r="Q572" s="4"/>
      <c r="R572" s="4"/>
      <c r="S572" s="4"/>
      <c r="T572" s="4"/>
      <c r="U572" s="4"/>
    </row>
    <row r="573" spans="3:21">
      <c r="C573" s="4"/>
      <c r="D573" s="4"/>
      <c r="E573" s="4"/>
      <c r="F573" s="4"/>
      <c r="G573" s="4"/>
      <c r="H573" s="4"/>
      <c r="I573" s="4"/>
      <c r="J573" s="4"/>
      <c r="K573" s="4"/>
      <c r="L573" s="4"/>
      <c r="M573" s="4"/>
      <c r="N573" s="4"/>
      <c r="O573" s="4"/>
      <c r="P573" s="4"/>
      <c r="Q573" s="4"/>
      <c r="R573" s="4"/>
      <c r="S573" s="4"/>
      <c r="T573" s="4"/>
      <c r="U573" s="4"/>
    </row>
    <row r="574" spans="3:21">
      <c r="C574" s="4"/>
      <c r="D574" s="4"/>
      <c r="E574" s="4"/>
      <c r="F574" s="4"/>
      <c r="G574" s="4"/>
      <c r="H574" s="4"/>
      <c r="I574" s="4"/>
      <c r="J574" s="4"/>
      <c r="K574" s="4"/>
      <c r="L574" s="4"/>
      <c r="M574" s="4"/>
      <c r="N574" s="4"/>
      <c r="O574" s="4"/>
      <c r="P574" s="4"/>
      <c r="Q574" s="4"/>
      <c r="R574" s="4"/>
      <c r="S574" s="4"/>
      <c r="T574" s="4"/>
      <c r="U574" s="4"/>
    </row>
    <row r="575" spans="3:21">
      <c r="C575" s="4"/>
      <c r="D575" s="4"/>
      <c r="E575" s="4"/>
      <c r="F575" s="4"/>
      <c r="G575" s="4"/>
      <c r="H575" s="4"/>
      <c r="I575" s="4"/>
      <c r="J575" s="4"/>
      <c r="K575" s="4"/>
      <c r="L575" s="4"/>
      <c r="M575" s="4"/>
      <c r="N575" s="4"/>
      <c r="O575" s="4"/>
      <c r="P575" s="4"/>
      <c r="Q575" s="4"/>
      <c r="R575" s="4"/>
      <c r="S575" s="4"/>
      <c r="T575" s="4"/>
      <c r="U575" s="4"/>
    </row>
    <row r="576" spans="3:21">
      <c r="C576" s="4"/>
      <c r="D576" s="4"/>
      <c r="E576" s="4"/>
      <c r="F576" s="4"/>
      <c r="G576" s="4"/>
      <c r="H576" s="4"/>
      <c r="I576" s="4"/>
      <c r="J576" s="4"/>
      <c r="K576" s="4"/>
      <c r="L576" s="4"/>
      <c r="M576" s="4"/>
      <c r="N576" s="4"/>
      <c r="O576" s="4"/>
      <c r="P576" s="4"/>
      <c r="Q576" s="4"/>
      <c r="R576" s="4"/>
      <c r="S576" s="4"/>
      <c r="T576" s="4"/>
      <c r="U576" s="4"/>
    </row>
    <row r="577" spans="3:21">
      <c r="C577" s="4"/>
      <c r="D577" s="4"/>
      <c r="E577" s="4"/>
      <c r="F577" s="4"/>
      <c r="G577" s="4"/>
      <c r="H577" s="4"/>
      <c r="I577" s="4"/>
      <c r="J577" s="4"/>
      <c r="K577" s="4"/>
      <c r="L577" s="4"/>
      <c r="M577" s="4"/>
      <c r="N577" s="4"/>
      <c r="O577" s="4"/>
      <c r="P577" s="4"/>
      <c r="Q577" s="4"/>
      <c r="R577" s="4"/>
      <c r="S577" s="4"/>
      <c r="T577" s="4"/>
      <c r="U577" s="4"/>
    </row>
    <row r="578" spans="3:21">
      <c r="C578" s="4"/>
      <c r="D578" s="4"/>
      <c r="E578" s="4"/>
      <c r="F578" s="4"/>
      <c r="G578" s="4"/>
      <c r="H578" s="4"/>
      <c r="I578" s="4"/>
      <c r="J578" s="4"/>
      <c r="K578" s="4"/>
      <c r="L578" s="4"/>
      <c r="M578" s="4"/>
      <c r="N578" s="4"/>
      <c r="O578" s="4"/>
      <c r="P578" s="4"/>
      <c r="Q578" s="4"/>
      <c r="R578" s="4"/>
      <c r="S578" s="4"/>
      <c r="T578" s="4"/>
      <c r="U578" s="4"/>
    </row>
    <row r="579" spans="3:21">
      <c r="C579" s="4"/>
      <c r="D579" s="4"/>
      <c r="E579" s="4"/>
      <c r="F579" s="4"/>
      <c r="G579" s="4"/>
      <c r="H579" s="4"/>
      <c r="I579" s="4"/>
      <c r="J579" s="4"/>
      <c r="K579" s="4"/>
      <c r="L579" s="4"/>
      <c r="M579" s="4"/>
      <c r="N579" s="4"/>
      <c r="O579" s="4"/>
      <c r="P579" s="4"/>
      <c r="Q579" s="4"/>
      <c r="R579" s="4"/>
      <c r="S579" s="4"/>
      <c r="T579" s="4"/>
      <c r="U579" s="4"/>
    </row>
    <row r="580" spans="3:21">
      <c r="C580" s="4"/>
      <c r="D580" s="4"/>
      <c r="E580" s="4"/>
      <c r="F580" s="4"/>
      <c r="G580" s="4"/>
      <c r="H580" s="4"/>
      <c r="I580" s="4"/>
      <c r="J580" s="4"/>
      <c r="K580" s="4"/>
      <c r="L580" s="4"/>
      <c r="M580" s="4"/>
      <c r="N580" s="4"/>
      <c r="O580" s="4"/>
      <c r="P580" s="4"/>
      <c r="Q580" s="4"/>
      <c r="R580" s="4"/>
      <c r="S580" s="4"/>
      <c r="T580" s="4"/>
      <c r="U580" s="4"/>
    </row>
    <row r="581" spans="3:21">
      <c r="C581" s="4"/>
      <c r="D581" s="4"/>
      <c r="E581" s="4"/>
      <c r="F581" s="4"/>
      <c r="G581" s="4"/>
      <c r="H581" s="4"/>
      <c r="I581" s="4"/>
      <c r="J581" s="4"/>
      <c r="K581" s="4"/>
      <c r="L581" s="4"/>
      <c r="M581" s="4"/>
      <c r="N581" s="4"/>
      <c r="O581" s="4"/>
      <c r="P581" s="4"/>
      <c r="Q581" s="4"/>
      <c r="R581" s="4"/>
      <c r="S581" s="4"/>
      <c r="T581" s="4"/>
      <c r="U581" s="4"/>
    </row>
    <row r="582" spans="3:21">
      <c r="C582" s="4"/>
      <c r="D582" s="4"/>
      <c r="E582" s="4"/>
      <c r="F582" s="4"/>
      <c r="G582" s="4"/>
      <c r="H582" s="4"/>
      <c r="I582" s="4"/>
      <c r="J582" s="4"/>
      <c r="K582" s="4"/>
      <c r="L582" s="4"/>
      <c r="M582" s="4"/>
      <c r="N582" s="4"/>
      <c r="O582" s="4"/>
      <c r="P582" s="4"/>
      <c r="Q582" s="4"/>
      <c r="R582" s="4"/>
      <c r="S582" s="4"/>
      <c r="T582" s="4"/>
      <c r="U582" s="4"/>
    </row>
    <row r="583" spans="3:21">
      <c r="C583" s="4"/>
      <c r="D583" s="4"/>
      <c r="E583" s="4"/>
      <c r="F583" s="4"/>
      <c r="G583" s="4"/>
      <c r="H583" s="4"/>
      <c r="I583" s="4"/>
      <c r="J583" s="4"/>
      <c r="K583" s="4"/>
      <c r="L583" s="4"/>
      <c r="M583" s="4"/>
      <c r="N583" s="4"/>
      <c r="O583" s="4"/>
      <c r="P583" s="4"/>
      <c r="Q583" s="4"/>
      <c r="R583" s="4"/>
      <c r="S583" s="4"/>
      <c r="T583" s="4"/>
      <c r="U583" s="4"/>
    </row>
    <row r="584" spans="3:21">
      <c r="C584" s="4"/>
      <c r="D584" s="4"/>
      <c r="E584" s="4"/>
      <c r="F584" s="4"/>
      <c r="G584" s="4"/>
      <c r="H584" s="4"/>
      <c r="I584" s="4"/>
      <c r="J584" s="4"/>
      <c r="K584" s="4"/>
      <c r="L584" s="4"/>
      <c r="M584" s="4"/>
      <c r="N584" s="4"/>
      <c r="O584" s="4"/>
      <c r="P584" s="4"/>
      <c r="Q584" s="4"/>
      <c r="R584" s="4"/>
      <c r="S584" s="4"/>
      <c r="T584" s="4"/>
      <c r="U584" s="4"/>
    </row>
    <row r="585" spans="3:21">
      <c r="C585" s="4"/>
      <c r="D585" s="4"/>
      <c r="E585" s="4"/>
      <c r="F585" s="4"/>
      <c r="G585" s="4"/>
      <c r="H585" s="4"/>
      <c r="I585" s="4"/>
      <c r="J585" s="4"/>
      <c r="K585" s="4"/>
      <c r="L585" s="4"/>
      <c r="M585" s="4"/>
      <c r="N585" s="4"/>
      <c r="O585" s="4"/>
      <c r="P585" s="4"/>
      <c r="Q585" s="4"/>
      <c r="R585" s="4"/>
      <c r="S585" s="4"/>
      <c r="T585" s="4"/>
      <c r="U585" s="4"/>
    </row>
    <row r="586" spans="3:21">
      <c r="C586" s="4"/>
      <c r="D586" s="4"/>
      <c r="E586" s="4"/>
      <c r="F586" s="4"/>
      <c r="G586" s="4"/>
      <c r="H586" s="4"/>
      <c r="I586" s="4"/>
      <c r="J586" s="4"/>
      <c r="K586" s="4"/>
      <c r="L586" s="4"/>
      <c r="M586" s="4"/>
      <c r="N586" s="4"/>
      <c r="O586" s="4"/>
      <c r="P586" s="4"/>
      <c r="Q586" s="4"/>
      <c r="R586" s="4"/>
      <c r="S586" s="4"/>
      <c r="T586" s="4"/>
      <c r="U586" s="4"/>
    </row>
    <row r="587" spans="3:21">
      <c r="C587" s="4"/>
      <c r="D587" s="4"/>
      <c r="E587" s="4"/>
      <c r="F587" s="4"/>
      <c r="G587" s="4"/>
      <c r="H587" s="4"/>
      <c r="I587" s="4"/>
      <c r="J587" s="4"/>
      <c r="K587" s="4"/>
      <c r="L587" s="4"/>
      <c r="M587" s="4"/>
      <c r="N587" s="4"/>
      <c r="O587" s="4"/>
      <c r="P587" s="4"/>
      <c r="Q587" s="4"/>
      <c r="R587" s="4"/>
      <c r="S587" s="4"/>
      <c r="T587" s="4"/>
      <c r="U587" s="4"/>
    </row>
    <row r="588" spans="3:21">
      <c r="C588" s="4"/>
      <c r="D588" s="4"/>
      <c r="E588" s="4"/>
      <c r="F588" s="4"/>
      <c r="G588" s="4"/>
      <c r="H588" s="4"/>
      <c r="I588" s="4"/>
      <c r="J588" s="4"/>
      <c r="K588" s="4"/>
      <c r="L588" s="4"/>
      <c r="M588" s="4"/>
      <c r="N588" s="4"/>
      <c r="O588" s="4"/>
      <c r="P588" s="4"/>
      <c r="Q588" s="4"/>
      <c r="R588" s="4"/>
      <c r="S588" s="4"/>
      <c r="T588" s="4"/>
      <c r="U588" s="4"/>
    </row>
    <row r="589" spans="3:21">
      <c r="C589" s="4"/>
      <c r="D589" s="4"/>
      <c r="E589" s="4"/>
      <c r="F589" s="4"/>
      <c r="G589" s="4"/>
      <c r="H589" s="4"/>
      <c r="I589" s="4"/>
      <c r="J589" s="4"/>
      <c r="K589" s="4"/>
      <c r="L589" s="4"/>
      <c r="M589" s="4"/>
      <c r="N589" s="4"/>
      <c r="O589" s="4"/>
      <c r="P589" s="4"/>
      <c r="Q589" s="4"/>
      <c r="R589" s="4"/>
      <c r="S589" s="4"/>
      <c r="T589" s="4"/>
      <c r="U589" s="4"/>
    </row>
    <row r="590" spans="3:21">
      <c r="C590" s="4"/>
      <c r="D590" s="4"/>
      <c r="E590" s="4"/>
      <c r="F590" s="4"/>
      <c r="G590" s="4"/>
      <c r="H590" s="4"/>
      <c r="I590" s="4"/>
      <c r="J590" s="4"/>
      <c r="K590" s="4"/>
      <c r="L590" s="4"/>
      <c r="M590" s="4"/>
      <c r="N590" s="4"/>
      <c r="O590" s="4"/>
      <c r="P590" s="4"/>
      <c r="Q590" s="4"/>
      <c r="R590" s="4"/>
      <c r="S590" s="4"/>
      <c r="T590" s="4"/>
      <c r="U590" s="4"/>
    </row>
    <row r="591" spans="3:21">
      <c r="C591" s="4"/>
      <c r="D591" s="4"/>
      <c r="E591" s="4"/>
      <c r="F591" s="4"/>
      <c r="G591" s="4"/>
      <c r="H591" s="4"/>
      <c r="I591" s="4"/>
      <c r="J591" s="4"/>
      <c r="K591" s="4"/>
      <c r="L591" s="4"/>
      <c r="M591" s="4"/>
      <c r="N591" s="4"/>
      <c r="O591" s="4"/>
      <c r="P591" s="4"/>
      <c r="Q591" s="4"/>
      <c r="R591" s="4"/>
      <c r="S591" s="4"/>
      <c r="T591" s="4"/>
      <c r="U591" s="4"/>
    </row>
    <row r="592" spans="3:21">
      <c r="C592" s="4"/>
      <c r="D592" s="4"/>
      <c r="E592" s="4"/>
      <c r="F592" s="4"/>
      <c r="G592" s="4"/>
      <c r="H592" s="4"/>
      <c r="I592" s="4"/>
      <c r="J592" s="4"/>
      <c r="K592" s="4"/>
      <c r="L592" s="4"/>
      <c r="M592" s="4"/>
      <c r="N592" s="4"/>
      <c r="O592" s="4"/>
      <c r="P592" s="4"/>
      <c r="Q592" s="4"/>
      <c r="R592" s="4"/>
      <c r="S592" s="4"/>
      <c r="T592" s="4"/>
      <c r="U592" s="4"/>
    </row>
    <row r="593" spans="3:21">
      <c r="C593" s="4"/>
      <c r="D593" s="4"/>
      <c r="E593" s="4"/>
      <c r="F593" s="4"/>
      <c r="G593" s="4"/>
      <c r="H593" s="4"/>
      <c r="I593" s="4"/>
      <c r="J593" s="4"/>
      <c r="K593" s="4"/>
      <c r="L593" s="4"/>
      <c r="M593" s="4"/>
      <c r="N593" s="4"/>
      <c r="O593" s="4"/>
      <c r="P593" s="4"/>
      <c r="Q593" s="4"/>
      <c r="R593" s="4"/>
      <c r="S593" s="4"/>
      <c r="T593" s="4"/>
      <c r="U593" s="4"/>
    </row>
    <row r="594" spans="3:21">
      <c r="C594" s="4"/>
      <c r="D594" s="4"/>
      <c r="E594" s="4"/>
      <c r="F594" s="4"/>
      <c r="G594" s="4"/>
      <c r="H594" s="4"/>
      <c r="I594" s="4"/>
      <c r="J594" s="4"/>
      <c r="K594" s="4"/>
      <c r="L594" s="4"/>
      <c r="M594" s="4"/>
      <c r="N594" s="4"/>
      <c r="O594" s="4"/>
      <c r="P594" s="4"/>
      <c r="Q594" s="4"/>
      <c r="R594" s="4"/>
      <c r="S594" s="4"/>
      <c r="T594" s="4"/>
      <c r="U594" s="4"/>
    </row>
    <row r="595" spans="3:21">
      <c r="C595" s="4"/>
      <c r="D595" s="4"/>
      <c r="E595" s="4"/>
      <c r="F595" s="4"/>
      <c r="G595" s="4"/>
      <c r="H595" s="4"/>
      <c r="I595" s="4"/>
      <c r="J595" s="4"/>
      <c r="K595" s="4"/>
      <c r="L595" s="4"/>
      <c r="M595" s="4"/>
      <c r="N595" s="4"/>
      <c r="O595" s="4"/>
      <c r="P595" s="4"/>
      <c r="Q595" s="4"/>
      <c r="R595" s="4"/>
      <c r="S595" s="4"/>
      <c r="T595" s="4"/>
      <c r="U595" s="4"/>
    </row>
    <row r="596" spans="3:21">
      <c r="C596" s="4"/>
      <c r="D596" s="4"/>
      <c r="E596" s="4"/>
      <c r="F596" s="4"/>
      <c r="G596" s="4"/>
      <c r="H596" s="4"/>
      <c r="I596" s="4"/>
      <c r="J596" s="4"/>
      <c r="K596" s="4"/>
      <c r="L596" s="4"/>
      <c r="M596" s="4"/>
      <c r="N596" s="4"/>
      <c r="O596" s="4"/>
      <c r="P596" s="4"/>
      <c r="Q596" s="4"/>
      <c r="R596" s="4"/>
      <c r="S596" s="4"/>
      <c r="T596" s="4"/>
      <c r="U596" s="4"/>
    </row>
    <row r="597" spans="3:21">
      <c r="C597" s="4"/>
      <c r="D597" s="4"/>
      <c r="E597" s="4"/>
      <c r="F597" s="4"/>
      <c r="G597" s="4"/>
      <c r="H597" s="4"/>
      <c r="I597" s="4"/>
      <c r="J597" s="4"/>
      <c r="K597" s="4"/>
      <c r="L597" s="4"/>
      <c r="M597" s="4"/>
      <c r="N597" s="4"/>
      <c r="O597" s="4"/>
      <c r="P597" s="4"/>
      <c r="Q597" s="4"/>
      <c r="R597" s="4"/>
      <c r="S597" s="4"/>
      <c r="T597" s="4"/>
      <c r="U597" s="4"/>
    </row>
    <row r="598" spans="3:21">
      <c r="C598" s="4"/>
      <c r="D598" s="4"/>
      <c r="E598" s="4"/>
      <c r="F598" s="4"/>
      <c r="G598" s="4"/>
      <c r="H598" s="4"/>
      <c r="I598" s="4"/>
      <c r="J598" s="4"/>
      <c r="K598" s="4"/>
      <c r="L598" s="4"/>
      <c r="M598" s="4"/>
      <c r="N598" s="4"/>
      <c r="O598" s="4"/>
      <c r="P598" s="4"/>
      <c r="Q598" s="4"/>
      <c r="R598" s="4"/>
      <c r="S598" s="4"/>
      <c r="T598" s="4"/>
      <c r="U598" s="4"/>
    </row>
    <row r="599" spans="3:21">
      <c r="C599" s="4"/>
      <c r="D599" s="4"/>
      <c r="E599" s="4"/>
      <c r="F599" s="4"/>
      <c r="G599" s="4"/>
      <c r="H599" s="4"/>
      <c r="I599" s="4"/>
      <c r="J599" s="4"/>
      <c r="K599" s="4"/>
      <c r="L599" s="4"/>
      <c r="M599" s="4"/>
      <c r="N599" s="4"/>
      <c r="O599" s="4"/>
      <c r="P599" s="4"/>
      <c r="Q599" s="4"/>
      <c r="R599" s="4"/>
      <c r="S599" s="4"/>
      <c r="T599" s="4"/>
      <c r="U599" s="4"/>
    </row>
    <row r="600" spans="3:21">
      <c r="C600" s="4"/>
      <c r="D600" s="4"/>
      <c r="E600" s="4"/>
      <c r="F600" s="4"/>
      <c r="G600" s="4"/>
      <c r="H600" s="4"/>
      <c r="I600" s="4"/>
      <c r="J600" s="4"/>
      <c r="K600" s="4"/>
      <c r="L600" s="4"/>
      <c r="M600" s="4"/>
      <c r="N600" s="4"/>
      <c r="O600" s="4"/>
      <c r="P600" s="4"/>
      <c r="Q600" s="4"/>
      <c r="R600" s="4"/>
      <c r="S600" s="4"/>
      <c r="T600" s="4"/>
      <c r="U600" s="4"/>
    </row>
    <row r="601" spans="3:21">
      <c r="C601" s="4"/>
      <c r="D601" s="4"/>
      <c r="E601" s="4"/>
      <c r="F601" s="4"/>
      <c r="G601" s="4"/>
      <c r="H601" s="4"/>
      <c r="I601" s="4"/>
      <c r="J601" s="4"/>
      <c r="K601" s="4"/>
      <c r="L601" s="4"/>
      <c r="M601" s="4"/>
      <c r="N601" s="4"/>
      <c r="O601" s="4"/>
      <c r="P601" s="4"/>
      <c r="Q601" s="4"/>
      <c r="R601" s="4"/>
      <c r="S601" s="4"/>
      <c r="T601" s="4"/>
      <c r="U601" s="4"/>
    </row>
    <row r="602" spans="3:21">
      <c r="C602" s="4"/>
      <c r="D602" s="4"/>
      <c r="E602" s="4"/>
      <c r="F602" s="4"/>
      <c r="G602" s="4"/>
      <c r="H602" s="4"/>
      <c r="I602" s="4"/>
      <c r="J602" s="4"/>
      <c r="K602" s="4"/>
      <c r="L602" s="4"/>
      <c r="M602" s="4"/>
      <c r="N602" s="4"/>
      <c r="O602" s="4"/>
      <c r="P602" s="4"/>
      <c r="Q602" s="4"/>
      <c r="R602" s="4"/>
      <c r="S602" s="4"/>
      <c r="T602" s="4"/>
      <c r="U602" s="4"/>
    </row>
    <row r="603" spans="3:21">
      <c r="C603" s="4"/>
      <c r="D603" s="4"/>
      <c r="E603" s="4"/>
      <c r="F603" s="4"/>
      <c r="G603" s="4"/>
      <c r="H603" s="4"/>
      <c r="I603" s="4"/>
      <c r="J603" s="4"/>
      <c r="K603" s="4"/>
      <c r="L603" s="4"/>
      <c r="M603" s="4"/>
      <c r="N603" s="4"/>
      <c r="O603" s="4"/>
      <c r="P603" s="4"/>
      <c r="Q603" s="4"/>
      <c r="R603" s="4"/>
      <c r="S603" s="4"/>
      <c r="T603" s="4"/>
      <c r="U603" s="4"/>
    </row>
    <row r="604" spans="3:21">
      <c r="C604" s="4"/>
      <c r="D604" s="4"/>
      <c r="E604" s="4"/>
      <c r="F604" s="4"/>
      <c r="G604" s="4"/>
      <c r="H604" s="4"/>
      <c r="I604" s="4"/>
      <c r="J604" s="4"/>
      <c r="K604" s="4"/>
      <c r="L604" s="4"/>
      <c r="M604" s="4"/>
      <c r="N604" s="4"/>
      <c r="O604" s="4"/>
      <c r="P604" s="4"/>
      <c r="Q604" s="4"/>
      <c r="R604" s="4"/>
      <c r="S604" s="4"/>
      <c r="T604" s="4"/>
      <c r="U604" s="4"/>
    </row>
    <row r="605" spans="3:21">
      <c r="C605" s="4"/>
      <c r="D605" s="4"/>
      <c r="E605" s="4"/>
      <c r="F605" s="4"/>
      <c r="G605" s="4"/>
      <c r="H605" s="4"/>
      <c r="I605" s="4"/>
      <c r="J605" s="4"/>
      <c r="K605" s="4"/>
      <c r="L605" s="4"/>
      <c r="M605" s="4"/>
      <c r="N605" s="4"/>
      <c r="O605" s="4"/>
      <c r="P605" s="4"/>
      <c r="Q605" s="4"/>
      <c r="R605" s="4"/>
      <c r="S605" s="4"/>
      <c r="T605" s="4"/>
      <c r="U605" s="4"/>
    </row>
    <row r="606" spans="3:21">
      <c r="C606" s="4"/>
      <c r="D606" s="4"/>
      <c r="E606" s="4"/>
      <c r="F606" s="4"/>
      <c r="G606" s="4"/>
      <c r="H606" s="4"/>
      <c r="I606" s="4"/>
      <c r="J606" s="4"/>
      <c r="K606" s="4"/>
      <c r="L606" s="4"/>
      <c r="M606" s="4"/>
      <c r="N606" s="4"/>
      <c r="O606" s="4"/>
      <c r="P606" s="4"/>
      <c r="Q606" s="4"/>
      <c r="R606" s="4"/>
      <c r="S606" s="4"/>
      <c r="T606" s="4"/>
      <c r="U606" s="4"/>
    </row>
    <row r="607" spans="3:21">
      <c r="C607" s="4"/>
      <c r="D607" s="4"/>
      <c r="E607" s="4"/>
      <c r="F607" s="4"/>
      <c r="G607" s="4"/>
      <c r="H607" s="4"/>
      <c r="I607" s="4"/>
      <c r="J607" s="4"/>
      <c r="K607" s="4"/>
      <c r="L607" s="4"/>
      <c r="M607" s="4"/>
      <c r="N607" s="4"/>
      <c r="O607" s="4"/>
      <c r="P607" s="4"/>
      <c r="Q607" s="4"/>
      <c r="R607" s="4"/>
      <c r="S607" s="4"/>
      <c r="T607" s="4"/>
      <c r="U607" s="4"/>
    </row>
    <row r="608" spans="3:21">
      <c r="C608" s="4"/>
      <c r="D608" s="4"/>
      <c r="E608" s="4"/>
      <c r="F608" s="4"/>
      <c r="G608" s="4"/>
      <c r="H608" s="4"/>
      <c r="I608" s="4"/>
      <c r="J608" s="4"/>
      <c r="K608" s="4"/>
      <c r="L608" s="4"/>
      <c r="M608" s="4"/>
      <c r="N608" s="4"/>
      <c r="O608" s="4"/>
      <c r="P608" s="4"/>
      <c r="Q608" s="4"/>
      <c r="R608" s="4"/>
      <c r="S608" s="4"/>
      <c r="T608" s="4"/>
      <c r="U608" s="4"/>
    </row>
    <row r="609" spans="3:21">
      <c r="C609" s="4"/>
      <c r="D609" s="4"/>
      <c r="E609" s="4"/>
      <c r="F609" s="4"/>
      <c r="G609" s="4"/>
      <c r="H609" s="4"/>
      <c r="I609" s="4"/>
      <c r="J609" s="4"/>
      <c r="K609" s="4"/>
      <c r="L609" s="4"/>
      <c r="M609" s="4"/>
      <c r="N609" s="4"/>
      <c r="O609" s="4"/>
      <c r="P609" s="4"/>
      <c r="Q609" s="4"/>
      <c r="R609" s="4"/>
      <c r="S609" s="4"/>
      <c r="T609" s="4"/>
      <c r="U609" s="4"/>
    </row>
    <row r="610" spans="3:21">
      <c r="C610" s="4"/>
      <c r="D610" s="4"/>
      <c r="E610" s="4"/>
      <c r="F610" s="4"/>
      <c r="G610" s="4"/>
      <c r="H610" s="4"/>
      <c r="I610" s="4"/>
      <c r="J610" s="4"/>
      <c r="K610" s="4"/>
      <c r="L610" s="4"/>
      <c r="M610" s="4"/>
      <c r="N610" s="4"/>
      <c r="O610" s="4"/>
      <c r="P610" s="4"/>
      <c r="Q610" s="4"/>
      <c r="R610" s="4"/>
      <c r="S610" s="4"/>
      <c r="T610" s="4"/>
      <c r="U610" s="4"/>
    </row>
    <row r="611" spans="3:21">
      <c r="C611" s="4"/>
      <c r="D611" s="4"/>
      <c r="E611" s="4"/>
      <c r="F611" s="4"/>
      <c r="G611" s="4"/>
      <c r="H611" s="4"/>
      <c r="I611" s="4"/>
      <c r="J611" s="4"/>
      <c r="K611" s="4"/>
      <c r="L611" s="4"/>
      <c r="M611" s="4"/>
      <c r="N611" s="4"/>
      <c r="O611" s="4"/>
      <c r="P611" s="4"/>
      <c r="Q611" s="4"/>
      <c r="R611" s="4"/>
      <c r="S611" s="4"/>
      <c r="T611" s="4"/>
      <c r="U611" s="4"/>
    </row>
    <row r="612" spans="3:21">
      <c r="C612" s="4"/>
      <c r="D612" s="4"/>
      <c r="E612" s="4"/>
      <c r="F612" s="4"/>
      <c r="G612" s="4"/>
      <c r="H612" s="4"/>
      <c r="I612" s="4"/>
      <c r="J612" s="4"/>
      <c r="K612" s="4"/>
      <c r="L612" s="4"/>
      <c r="M612" s="4"/>
      <c r="N612" s="4"/>
      <c r="O612" s="4"/>
      <c r="P612" s="4"/>
      <c r="Q612" s="4"/>
      <c r="R612" s="4"/>
      <c r="S612" s="4"/>
      <c r="T612" s="4"/>
      <c r="U612" s="4"/>
    </row>
    <row r="613" spans="3:21">
      <c r="C613" s="4"/>
      <c r="D613" s="4"/>
      <c r="E613" s="4"/>
      <c r="F613" s="4"/>
      <c r="G613" s="4"/>
      <c r="H613" s="4"/>
      <c r="I613" s="4"/>
      <c r="J613" s="4"/>
      <c r="K613" s="4"/>
      <c r="L613" s="4"/>
      <c r="M613" s="4"/>
      <c r="N613" s="4"/>
      <c r="O613" s="4"/>
      <c r="P613" s="4"/>
      <c r="Q613" s="4"/>
      <c r="R613" s="4"/>
      <c r="S613" s="4"/>
      <c r="T613" s="4"/>
      <c r="U613" s="4"/>
    </row>
    <row r="614" spans="3:21">
      <c r="C614" s="4"/>
      <c r="D614" s="4"/>
      <c r="E614" s="4"/>
      <c r="F614" s="4"/>
      <c r="G614" s="4"/>
      <c r="H614" s="4"/>
      <c r="I614" s="4"/>
      <c r="J614" s="4"/>
      <c r="K614" s="4"/>
      <c r="L614" s="4"/>
      <c r="M614" s="4"/>
      <c r="N614" s="4"/>
      <c r="O614" s="4"/>
      <c r="P614" s="4"/>
      <c r="Q614" s="4"/>
      <c r="R614" s="4"/>
      <c r="S614" s="4"/>
      <c r="T614" s="4"/>
      <c r="U614" s="4"/>
    </row>
    <row r="615" spans="3:21">
      <c r="C615" s="4"/>
      <c r="D615" s="4"/>
      <c r="E615" s="4"/>
      <c r="F615" s="4"/>
      <c r="G615" s="4"/>
      <c r="H615" s="4"/>
      <c r="I615" s="4"/>
      <c r="J615" s="4"/>
      <c r="K615" s="4"/>
      <c r="L615" s="4"/>
      <c r="M615" s="4"/>
      <c r="N615" s="4"/>
      <c r="O615" s="4"/>
      <c r="P615" s="4"/>
      <c r="Q615" s="4"/>
      <c r="R615" s="4"/>
      <c r="S615" s="4"/>
      <c r="T615" s="4"/>
      <c r="U615" s="4"/>
    </row>
    <row r="616" spans="3:21">
      <c r="C616" s="4"/>
      <c r="D616" s="4"/>
      <c r="E616" s="4"/>
      <c r="F616" s="4"/>
      <c r="G616" s="4"/>
      <c r="H616" s="4"/>
      <c r="I616" s="4"/>
      <c r="J616" s="4"/>
      <c r="K616" s="4"/>
      <c r="L616" s="4"/>
      <c r="M616" s="4"/>
      <c r="N616" s="4"/>
      <c r="O616" s="4"/>
      <c r="P616" s="4"/>
      <c r="Q616" s="4"/>
      <c r="R616" s="4"/>
      <c r="S616" s="4"/>
      <c r="T616" s="4"/>
      <c r="U616" s="4"/>
    </row>
    <row r="617" spans="3:21">
      <c r="C617" s="4"/>
      <c r="D617" s="4"/>
      <c r="E617" s="4"/>
      <c r="F617" s="4"/>
      <c r="G617" s="4"/>
      <c r="H617" s="4"/>
      <c r="I617" s="4"/>
      <c r="J617" s="4"/>
      <c r="K617" s="4"/>
      <c r="L617" s="4"/>
      <c r="M617" s="4"/>
      <c r="N617" s="4"/>
      <c r="O617" s="4"/>
      <c r="P617" s="4"/>
      <c r="Q617" s="4"/>
      <c r="R617" s="4"/>
      <c r="S617" s="4"/>
      <c r="T617" s="4"/>
      <c r="U617" s="4"/>
    </row>
    <row r="618" spans="3:21">
      <c r="C618" s="4"/>
      <c r="D618" s="4"/>
      <c r="E618" s="4"/>
      <c r="F618" s="4"/>
      <c r="G618" s="4"/>
      <c r="H618" s="4"/>
      <c r="I618" s="4"/>
      <c r="J618" s="4"/>
      <c r="K618" s="4"/>
      <c r="L618" s="4"/>
      <c r="M618" s="4"/>
      <c r="N618" s="4"/>
      <c r="O618" s="4"/>
      <c r="P618" s="4"/>
      <c r="Q618" s="4"/>
      <c r="R618" s="4"/>
      <c r="S618" s="4"/>
      <c r="T618" s="4"/>
      <c r="U618" s="4"/>
    </row>
    <row r="619" spans="3:21">
      <c r="C619" s="4"/>
      <c r="D619" s="4"/>
      <c r="E619" s="4"/>
      <c r="F619" s="4"/>
      <c r="G619" s="4"/>
      <c r="H619" s="4"/>
      <c r="I619" s="4"/>
      <c r="J619" s="4"/>
      <c r="K619" s="4"/>
      <c r="L619" s="4"/>
      <c r="M619" s="4"/>
      <c r="N619" s="4"/>
      <c r="O619" s="4"/>
      <c r="P619" s="4"/>
      <c r="Q619" s="4"/>
      <c r="R619" s="4"/>
      <c r="S619" s="4"/>
      <c r="T619" s="4"/>
      <c r="U619" s="4"/>
    </row>
    <row r="620" spans="3:21">
      <c r="C620" s="4"/>
      <c r="D620" s="4"/>
      <c r="E620" s="4"/>
      <c r="F620" s="4"/>
      <c r="G620" s="4"/>
      <c r="H620" s="4"/>
      <c r="I620" s="4"/>
      <c r="J620" s="4"/>
      <c r="K620" s="4"/>
      <c r="L620" s="4"/>
      <c r="M620" s="4"/>
      <c r="N620" s="4"/>
      <c r="O620" s="4"/>
      <c r="P620" s="4"/>
      <c r="Q620" s="4"/>
      <c r="R620" s="4"/>
      <c r="S620" s="4"/>
      <c r="T620" s="4"/>
      <c r="U620" s="4"/>
    </row>
    <row r="621" spans="3:21">
      <c r="C621" s="4"/>
      <c r="D621" s="4"/>
      <c r="E621" s="4"/>
      <c r="F621" s="4"/>
      <c r="G621" s="4"/>
      <c r="H621" s="4"/>
      <c r="I621" s="4"/>
      <c r="J621" s="4"/>
      <c r="K621" s="4"/>
      <c r="L621" s="4"/>
      <c r="M621" s="4"/>
      <c r="N621" s="4"/>
      <c r="O621" s="4"/>
      <c r="P621" s="4"/>
      <c r="Q621" s="4"/>
      <c r="R621" s="4"/>
      <c r="S621" s="4"/>
      <c r="T621" s="4"/>
      <c r="U621" s="4"/>
    </row>
    <row r="622" spans="3:21">
      <c r="C622" s="4"/>
      <c r="D622" s="4"/>
      <c r="E622" s="4"/>
      <c r="F622" s="4"/>
      <c r="G622" s="4"/>
      <c r="H622" s="4"/>
      <c r="I622" s="4"/>
      <c r="J622" s="4"/>
      <c r="K622" s="4"/>
      <c r="L622" s="4"/>
      <c r="M622" s="4"/>
      <c r="N622" s="4"/>
      <c r="O622" s="4"/>
      <c r="P622" s="4"/>
      <c r="Q622" s="4"/>
      <c r="R622" s="4"/>
      <c r="S622" s="4"/>
      <c r="T622" s="4"/>
      <c r="U622" s="4"/>
    </row>
    <row r="623" spans="3:21">
      <c r="C623" s="4"/>
      <c r="D623" s="4"/>
      <c r="E623" s="4"/>
      <c r="F623" s="4"/>
      <c r="G623" s="4"/>
      <c r="H623" s="4"/>
      <c r="I623" s="4"/>
      <c r="J623" s="4"/>
      <c r="K623" s="4"/>
      <c r="L623" s="4"/>
      <c r="M623" s="4"/>
      <c r="N623" s="4"/>
      <c r="O623" s="4"/>
      <c r="P623" s="4"/>
      <c r="Q623" s="4"/>
      <c r="R623" s="4"/>
      <c r="S623" s="4"/>
      <c r="T623" s="4"/>
      <c r="U623" s="4"/>
    </row>
    <row r="624" spans="3:21">
      <c r="C624" s="4"/>
      <c r="D624" s="4"/>
      <c r="E624" s="4"/>
      <c r="F624" s="4"/>
      <c r="G624" s="4"/>
      <c r="H624" s="4"/>
      <c r="I624" s="4"/>
      <c r="J624" s="4"/>
      <c r="K624" s="4"/>
      <c r="L624" s="4"/>
      <c r="M624" s="4"/>
      <c r="N624" s="4"/>
      <c r="O624" s="4"/>
      <c r="P624" s="4"/>
      <c r="Q624" s="4"/>
      <c r="R624" s="4"/>
      <c r="S624" s="4"/>
      <c r="T624" s="4"/>
      <c r="U624" s="4"/>
    </row>
    <row r="625" spans="3:21">
      <c r="C625" s="4"/>
      <c r="D625" s="4"/>
      <c r="E625" s="4"/>
      <c r="F625" s="4"/>
      <c r="G625" s="4"/>
      <c r="H625" s="4"/>
      <c r="I625" s="4"/>
      <c r="J625" s="4"/>
      <c r="K625" s="4"/>
      <c r="L625" s="4"/>
      <c r="M625" s="4"/>
      <c r="N625" s="4"/>
      <c r="O625" s="4"/>
      <c r="P625" s="4"/>
      <c r="Q625" s="4"/>
      <c r="R625" s="4"/>
      <c r="S625" s="4"/>
      <c r="T625" s="4"/>
      <c r="U625" s="4"/>
    </row>
    <row r="626" spans="3:21">
      <c r="C626" s="4"/>
      <c r="D626" s="4"/>
      <c r="E626" s="4"/>
      <c r="F626" s="4"/>
      <c r="G626" s="4"/>
      <c r="H626" s="4"/>
      <c r="I626" s="4"/>
      <c r="J626" s="4"/>
      <c r="K626" s="4"/>
      <c r="L626" s="4"/>
      <c r="M626" s="4"/>
      <c r="N626" s="4"/>
      <c r="O626" s="4"/>
      <c r="P626" s="4"/>
      <c r="Q626" s="4"/>
      <c r="R626" s="4"/>
      <c r="S626" s="4"/>
      <c r="T626" s="4"/>
      <c r="U626" s="4"/>
    </row>
    <row r="627" spans="3:21">
      <c r="C627" s="4"/>
      <c r="D627" s="4"/>
      <c r="E627" s="4"/>
      <c r="F627" s="4"/>
      <c r="G627" s="4"/>
      <c r="H627" s="4"/>
      <c r="I627" s="4"/>
      <c r="J627" s="4"/>
      <c r="K627" s="4"/>
      <c r="L627" s="4"/>
      <c r="M627" s="4"/>
      <c r="N627" s="4"/>
      <c r="O627" s="4"/>
      <c r="P627" s="4"/>
      <c r="Q627" s="4"/>
      <c r="R627" s="4"/>
      <c r="S627" s="4"/>
      <c r="T627" s="4"/>
      <c r="U627" s="4"/>
    </row>
    <row r="628" spans="3:21">
      <c r="C628" s="4"/>
      <c r="D628" s="4"/>
      <c r="E628" s="4"/>
      <c r="F628" s="4"/>
      <c r="G628" s="4"/>
      <c r="H628" s="4"/>
      <c r="I628" s="4"/>
      <c r="J628" s="4"/>
      <c r="K628" s="4"/>
      <c r="L628" s="4"/>
      <c r="M628" s="4"/>
      <c r="N628" s="4"/>
      <c r="O628" s="4"/>
      <c r="P628" s="4"/>
      <c r="Q628" s="4"/>
      <c r="R628" s="4"/>
      <c r="S628" s="4"/>
      <c r="T628" s="4"/>
      <c r="U628" s="4"/>
    </row>
    <row r="629" spans="3:21">
      <c r="C629" s="4"/>
      <c r="D629" s="4"/>
      <c r="E629" s="4"/>
      <c r="F629" s="4"/>
      <c r="G629" s="4"/>
      <c r="H629" s="4"/>
      <c r="I629" s="4"/>
      <c r="J629" s="4"/>
      <c r="K629" s="4"/>
      <c r="L629" s="4"/>
      <c r="M629" s="4"/>
      <c r="N629" s="4"/>
      <c r="O629" s="4"/>
      <c r="P629" s="4"/>
      <c r="Q629" s="4"/>
      <c r="R629" s="4"/>
      <c r="S629" s="4"/>
      <c r="T629" s="4"/>
      <c r="U629" s="4"/>
    </row>
    <row r="630" spans="3:21">
      <c r="C630" s="4"/>
      <c r="D630" s="4"/>
      <c r="E630" s="4"/>
      <c r="F630" s="4"/>
      <c r="G630" s="4"/>
      <c r="H630" s="4"/>
      <c r="I630" s="4"/>
      <c r="J630" s="4"/>
      <c r="K630" s="4"/>
      <c r="L630" s="4"/>
      <c r="M630" s="4"/>
      <c r="N630" s="4"/>
      <c r="O630" s="4"/>
      <c r="P630" s="4"/>
      <c r="Q630" s="4"/>
      <c r="R630" s="4"/>
      <c r="S630" s="4"/>
      <c r="T630" s="4"/>
      <c r="U630" s="4"/>
    </row>
    <row r="631" spans="3:21">
      <c r="C631" s="4"/>
      <c r="D631" s="4"/>
      <c r="E631" s="4"/>
      <c r="F631" s="4"/>
      <c r="G631" s="4"/>
      <c r="H631" s="4"/>
      <c r="I631" s="4"/>
      <c r="J631" s="4"/>
      <c r="K631" s="4"/>
      <c r="L631" s="4"/>
      <c r="M631" s="4"/>
      <c r="N631" s="4"/>
      <c r="O631" s="4"/>
      <c r="P631" s="4"/>
      <c r="Q631" s="4"/>
      <c r="R631" s="4"/>
      <c r="S631" s="4"/>
      <c r="T631" s="4"/>
      <c r="U631" s="4"/>
    </row>
    <row r="632" spans="3:21">
      <c r="C632" s="4"/>
      <c r="D632" s="4"/>
      <c r="E632" s="4"/>
      <c r="F632" s="4"/>
      <c r="G632" s="4"/>
      <c r="H632" s="4"/>
      <c r="I632" s="4"/>
      <c r="J632" s="4"/>
      <c r="K632" s="4"/>
      <c r="L632" s="4"/>
      <c r="M632" s="4"/>
      <c r="N632" s="4"/>
      <c r="O632" s="4"/>
      <c r="P632" s="4"/>
      <c r="Q632" s="4"/>
      <c r="R632" s="4"/>
      <c r="S632" s="4"/>
      <c r="T632" s="4"/>
      <c r="U632" s="4"/>
    </row>
    <row r="633" spans="3:21">
      <c r="C633" s="4"/>
      <c r="D633" s="4"/>
      <c r="E633" s="4"/>
      <c r="F633" s="4"/>
      <c r="G633" s="4"/>
      <c r="H633" s="4"/>
      <c r="I633" s="4"/>
      <c r="J633" s="4"/>
      <c r="K633" s="4"/>
      <c r="L633" s="4"/>
      <c r="M633" s="4"/>
      <c r="N633" s="4"/>
      <c r="O633" s="4"/>
      <c r="P633" s="4"/>
      <c r="Q633" s="4"/>
      <c r="R633" s="4"/>
      <c r="S633" s="4"/>
      <c r="T633" s="4"/>
      <c r="U633" s="4"/>
    </row>
    <row r="634" spans="3:21">
      <c r="C634" s="4"/>
      <c r="D634" s="4"/>
      <c r="E634" s="4"/>
      <c r="F634" s="4"/>
      <c r="G634" s="4"/>
      <c r="H634" s="4"/>
      <c r="I634" s="4"/>
      <c r="J634" s="4"/>
      <c r="K634" s="4"/>
      <c r="L634" s="4"/>
      <c r="M634" s="4"/>
      <c r="N634" s="4"/>
      <c r="O634" s="4"/>
      <c r="P634" s="4"/>
      <c r="Q634" s="4"/>
      <c r="R634" s="4"/>
      <c r="S634" s="4"/>
      <c r="T634" s="4"/>
      <c r="U634" s="4"/>
    </row>
    <row r="635" spans="3:21">
      <c r="C635" s="4"/>
      <c r="D635" s="4"/>
      <c r="E635" s="4"/>
      <c r="F635" s="4"/>
      <c r="G635" s="4"/>
      <c r="H635" s="4"/>
      <c r="I635" s="4"/>
      <c r="J635" s="4"/>
      <c r="K635" s="4"/>
      <c r="L635" s="4"/>
      <c r="M635" s="4"/>
      <c r="N635" s="4"/>
      <c r="O635" s="4"/>
      <c r="P635" s="4"/>
      <c r="Q635" s="4"/>
      <c r="R635" s="4"/>
      <c r="S635" s="4"/>
      <c r="T635" s="4"/>
      <c r="U635" s="4"/>
    </row>
    <row r="636" spans="3:21">
      <c r="C636" s="4"/>
      <c r="D636" s="4"/>
      <c r="E636" s="4"/>
      <c r="F636" s="4"/>
      <c r="G636" s="4"/>
      <c r="H636" s="4"/>
      <c r="I636" s="4"/>
      <c r="J636" s="4"/>
      <c r="K636" s="4"/>
      <c r="L636" s="4"/>
      <c r="M636" s="4"/>
      <c r="N636" s="4"/>
      <c r="O636" s="4"/>
      <c r="P636" s="4"/>
      <c r="Q636" s="4"/>
      <c r="R636" s="4"/>
      <c r="S636" s="4"/>
      <c r="T636" s="4"/>
      <c r="U636" s="4"/>
    </row>
    <row r="637" spans="3:21">
      <c r="C637" s="4"/>
      <c r="D637" s="4"/>
      <c r="E637" s="4"/>
      <c r="F637" s="4"/>
      <c r="G637" s="4"/>
      <c r="H637" s="4"/>
      <c r="I637" s="4"/>
      <c r="J637" s="4"/>
      <c r="K637" s="4"/>
      <c r="L637" s="4"/>
      <c r="M637" s="4"/>
      <c r="N637" s="4"/>
      <c r="O637" s="4"/>
      <c r="P637" s="4"/>
      <c r="Q637" s="4"/>
      <c r="R637" s="4"/>
      <c r="S637" s="4"/>
      <c r="T637" s="4"/>
      <c r="U637" s="4"/>
    </row>
    <row r="638" spans="3:21">
      <c r="C638" s="4"/>
      <c r="D638" s="4"/>
      <c r="E638" s="4"/>
      <c r="F638" s="4"/>
      <c r="G638" s="4"/>
      <c r="H638" s="4"/>
      <c r="I638" s="4"/>
      <c r="J638" s="4"/>
      <c r="K638" s="4"/>
      <c r="L638" s="4"/>
      <c r="M638" s="4"/>
      <c r="N638" s="4"/>
      <c r="O638" s="4"/>
      <c r="P638" s="4"/>
      <c r="Q638" s="4"/>
      <c r="R638" s="4"/>
      <c r="S638" s="4"/>
      <c r="T638" s="4"/>
      <c r="U638" s="4"/>
    </row>
    <row r="639" spans="3:21">
      <c r="C639" s="4"/>
      <c r="D639" s="4"/>
      <c r="E639" s="4"/>
      <c r="F639" s="4"/>
      <c r="G639" s="4"/>
      <c r="H639" s="4"/>
      <c r="I639" s="4"/>
      <c r="J639" s="4"/>
      <c r="K639" s="4"/>
      <c r="L639" s="4"/>
      <c r="M639" s="4"/>
      <c r="N639" s="4"/>
      <c r="O639" s="4"/>
      <c r="P639" s="4"/>
      <c r="Q639" s="4"/>
      <c r="R639" s="4"/>
      <c r="S639" s="4"/>
      <c r="T639" s="4"/>
      <c r="U639" s="4"/>
    </row>
    <row r="640" spans="3:21">
      <c r="C640" s="4"/>
      <c r="D640" s="4"/>
      <c r="E640" s="4"/>
      <c r="F640" s="4"/>
      <c r="G640" s="4"/>
      <c r="H640" s="4"/>
      <c r="I640" s="4"/>
      <c r="J640" s="4"/>
      <c r="K640" s="4"/>
      <c r="L640" s="4"/>
      <c r="M640" s="4"/>
      <c r="N640" s="4"/>
      <c r="O640" s="4"/>
      <c r="P640" s="4"/>
      <c r="Q640" s="4"/>
      <c r="R640" s="4"/>
      <c r="S640" s="4"/>
      <c r="T640" s="4"/>
      <c r="U640" s="4"/>
    </row>
    <row r="641" spans="3:21">
      <c r="C641" s="4"/>
      <c r="D641" s="4"/>
      <c r="E641" s="4"/>
      <c r="F641" s="4"/>
      <c r="G641" s="4"/>
      <c r="H641" s="4"/>
      <c r="I641" s="4"/>
      <c r="J641" s="4"/>
      <c r="K641" s="4"/>
      <c r="L641" s="4"/>
      <c r="M641" s="4"/>
      <c r="N641" s="4"/>
      <c r="O641" s="4"/>
      <c r="P641" s="4"/>
      <c r="Q641" s="4"/>
      <c r="R641" s="4"/>
      <c r="S641" s="4"/>
      <c r="T641" s="4"/>
      <c r="U641" s="4"/>
    </row>
    <row r="642" spans="3:21">
      <c r="C642" s="4"/>
      <c r="D642" s="4"/>
      <c r="E642" s="4"/>
      <c r="F642" s="4"/>
      <c r="G642" s="4"/>
      <c r="H642" s="4"/>
      <c r="I642" s="4"/>
      <c r="J642" s="4"/>
      <c r="K642" s="4"/>
      <c r="L642" s="4"/>
      <c r="M642" s="4"/>
      <c r="N642" s="4"/>
      <c r="O642" s="4"/>
      <c r="P642" s="4"/>
      <c r="Q642" s="4"/>
      <c r="R642" s="4"/>
      <c r="S642" s="4"/>
      <c r="T642" s="4"/>
      <c r="U642" s="4"/>
    </row>
    <row r="643" spans="3:21">
      <c r="C643" s="4"/>
      <c r="D643" s="4"/>
      <c r="E643" s="4"/>
      <c r="F643" s="4"/>
      <c r="G643" s="4"/>
      <c r="H643" s="4"/>
      <c r="I643" s="4"/>
      <c r="J643" s="4"/>
      <c r="K643" s="4"/>
      <c r="L643" s="4"/>
      <c r="M643" s="4"/>
      <c r="N643" s="4"/>
      <c r="O643" s="4"/>
      <c r="P643" s="4"/>
      <c r="Q643" s="4"/>
      <c r="R643" s="4"/>
      <c r="S643" s="4"/>
      <c r="T643" s="4"/>
      <c r="U643" s="4"/>
    </row>
    <row r="644" spans="3:21">
      <c r="C644" s="4"/>
      <c r="D644" s="4"/>
      <c r="E644" s="4"/>
      <c r="F644" s="4"/>
      <c r="G644" s="4"/>
      <c r="H644" s="4"/>
      <c r="I644" s="4"/>
      <c r="J644" s="4"/>
      <c r="K644" s="4"/>
      <c r="L644" s="4"/>
      <c r="M644" s="4"/>
      <c r="N644" s="4"/>
      <c r="O644" s="4"/>
      <c r="P644" s="4"/>
      <c r="Q644" s="4"/>
      <c r="R644" s="4"/>
      <c r="S644" s="4"/>
      <c r="T644" s="4"/>
      <c r="U644" s="4"/>
    </row>
    <row r="645" spans="3:21">
      <c r="C645" s="4"/>
      <c r="D645" s="4"/>
      <c r="E645" s="4"/>
      <c r="F645" s="4"/>
      <c r="G645" s="4"/>
      <c r="H645" s="4"/>
      <c r="I645" s="4"/>
      <c r="J645" s="4"/>
      <c r="K645" s="4"/>
      <c r="L645" s="4"/>
      <c r="M645" s="4"/>
      <c r="N645" s="4"/>
      <c r="O645" s="4"/>
      <c r="P645" s="4"/>
      <c r="Q645" s="4"/>
      <c r="R645" s="4"/>
      <c r="S645" s="4"/>
      <c r="T645" s="4"/>
      <c r="U645" s="4"/>
    </row>
    <row r="646" spans="3:21">
      <c r="C646" s="4"/>
      <c r="D646" s="4"/>
      <c r="E646" s="4"/>
      <c r="F646" s="4"/>
      <c r="G646" s="4"/>
      <c r="H646" s="4"/>
      <c r="I646" s="4"/>
      <c r="J646" s="4"/>
      <c r="K646" s="4"/>
      <c r="L646" s="4"/>
      <c r="M646" s="4"/>
      <c r="N646" s="4"/>
      <c r="O646" s="4"/>
      <c r="P646" s="4"/>
      <c r="Q646" s="4"/>
      <c r="R646" s="4"/>
      <c r="S646" s="4"/>
      <c r="T646" s="4"/>
      <c r="U646" s="4"/>
    </row>
    <row r="647" spans="3:21">
      <c r="C647" s="4"/>
      <c r="D647" s="4"/>
      <c r="E647" s="4"/>
      <c r="F647" s="4"/>
      <c r="G647" s="4"/>
      <c r="H647" s="4"/>
      <c r="I647" s="4"/>
      <c r="J647" s="4"/>
      <c r="K647" s="4"/>
      <c r="L647" s="4"/>
      <c r="M647" s="4"/>
      <c r="N647" s="4"/>
      <c r="O647" s="4"/>
      <c r="P647" s="4"/>
      <c r="Q647" s="4"/>
      <c r="R647" s="4"/>
      <c r="S647" s="4"/>
      <c r="T647" s="4"/>
      <c r="U647" s="4"/>
    </row>
    <row r="648" spans="3:21">
      <c r="C648" s="4"/>
      <c r="D648" s="4"/>
      <c r="E648" s="4"/>
      <c r="F648" s="4"/>
      <c r="G648" s="4"/>
      <c r="H648" s="4"/>
      <c r="I648" s="4"/>
      <c r="J648" s="4"/>
      <c r="K648" s="4"/>
      <c r="L648" s="4"/>
      <c r="M648" s="4"/>
      <c r="N648" s="4"/>
      <c r="O648" s="4"/>
      <c r="P648" s="4"/>
      <c r="Q648" s="4"/>
      <c r="R648" s="4"/>
      <c r="S648" s="4"/>
      <c r="T648" s="4"/>
      <c r="U648" s="4"/>
    </row>
    <row r="649" spans="3:21">
      <c r="C649" s="4"/>
      <c r="D649" s="4"/>
      <c r="E649" s="4"/>
      <c r="F649" s="4"/>
      <c r="G649" s="4"/>
      <c r="H649" s="4"/>
      <c r="I649" s="4"/>
      <c r="J649" s="4"/>
      <c r="K649" s="4"/>
      <c r="L649" s="4"/>
      <c r="M649" s="4"/>
      <c r="N649" s="4"/>
      <c r="O649" s="4"/>
      <c r="P649" s="4"/>
      <c r="Q649" s="4"/>
      <c r="R649" s="4"/>
      <c r="S649" s="4"/>
      <c r="T649" s="4"/>
      <c r="U649" s="4"/>
    </row>
    <row r="650" spans="3:21">
      <c r="C650" s="4"/>
      <c r="D650" s="4"/>
      <c r="E650" s="4"/>
      <c r="F650" s="4"/>
      <c r="G650" s="4"/>
      <c r="H650" s="4"/>
      <c r="I650" s="4"/>
      <c r="J650" s="4"/>
      <c r="K650" s="4"/>
      <c r="L650" s="4"/>
      <c r="M650" s="4"/>
      <c r="N650" s="4"/>
      <c r="O650" s="4"/>
      <c r="P650" s="4"/>
      <c r="Q650" s="4"/>
      <c r="R650" s="4"/>
      <c r="S650" s="4"/>
      <c r="T650" s="4"/>
      <c r="U650" s="4"/>
    </row>
    <row r="651" spans="3:21">
      <c r="C651" s="4"/>
      <c r="D651" s="4"/>
      <c r="E651" s="4"/>
      <c r="F651" s="4"/>
      <c r="G651" s="4"/>
      <c r="H651" s="4"/>
      <c r="I651" s="4"/>
      <c r="J651" s="4"/>
      <c r="K651" s="4"/>
      <c r="L651" s="4"/>
      <c r="M651" s="4"/>
      <c r="N651" s="4"/>
      <c r="O651" s="4"/>
      <c r="P651" s="4"/>
      <c r="Q651" s="4"/>
      <c r="R651" s="4"/>
      <c r="S651" s="4"/>
      <c r="T651" s="4"/>
      <c r="U651" s="4"/>
    </row>
    <row r="652" spans="3:21">
      <c r="C652" s="4"/>
      <c r="D652" s="4"/>
      <c r="E652" s="4"/>
      <c r="F652" s="4"/>
      <c r="G652" s="4"/>
      <c r="H652" s="4"/>
      <c r="I652" s="4"/>
      <c r="J652" s="4"/>
      <c r="K652" s="4"/>
      <c r="L652" s="4"/>
      <c r="M652" s="4"/>
      <c r="N652" s="4"/>
      <c r="O652" s="4"/>
      <c r="P652" s="4"/>
      <c r="Q652" s="4"/>
      <c r="R652" s="4"/>
      <c r="S652" s="4"/>
      <c r="T652" s="4"/>
      <c r="U652" s="4"/>
    </row>
    <row r="653" spans="3:21">
      <c r="C653" s="4"/>
      <c r="D653" s="4"/>
      <c r="E653" s="4"/>
      <c r="F653" s="4"/>
      <c r="G653" s="4"/>
      <c r="H653" s="4"/>
      <c r="I653" s="4"/>
      <c r="J653" s="4"/>
      <c r="K653" s="4"/>
      <c r="L653" s="4"/>
      <c r="M653" s="4"/>
      <c r="N653" s="4"/>
      <c r="O653" s="4"/>
      <c r="P653" s="4"/>
      <c r="Q653" s="4"/>
      <c r="R653" s="4"/>
      <c r="S653" s="4"/>
      <c r="T653" s="4"/>
      <c r="U653" s="4"/>
    </row>
    <row r="654" spans="3:21">
      <c r="C654" s="4"/>
      <c r="D654" s="4"/>
      <c r="E654" s="4"/>
      <c r="F654" s="4"/>
      <c r="G654" s="4"/>
      <c r="H654" s="4"/>
      <c r="I654" s="4"/>
      <c r="J654" s="4"/>
      <c r="K654" s="4"/>
      <c r="L654" s="4"/>
      <c r="M654" s="4"/>
      <c r="N654" s="4"/>
      <c r="O654" s="4"/>
      <c r="P654" s="4"/>
      <c r="Q654" s="4"/>
      <c r="R654" s="4"/>
      <c r="S654" s="4"/>
      <c r="T654" s="4"/>
      <c r="U654" s="4"/>
    </row>
    <row r="655" spans="3:21">
      <c r="C655" s="4"/>
      <c r="D655" s="4"/>
      <c r="E655" s="4"/>
      <c r="F655" s="4"/>
      <c r="G655" s="4"/>
      <c r="H655" s="4"/>
      <c r="I655" s="4"/>
      <c r="J655" s="4"/>
      <c r="K655" s="4"/>
      <c r="L655" s="4"/>
      <c r="M655" s="4"/>
      <c r="N655" s="4"/>
      <c r="O655" s="4"/>
      <c r="P655" s="4"/>
      <c r="Q655" s="4"/>
      <c r="R655" s="4"/>
      <c r="S655" s="4"/>
      <c r="T655" s="4"/>
      <c r="U655" s="4"/>
    </row>
    <row r="656" spans="3:21">
      <c r="C656" s="4"/>
      <c r="D656" s="4"/>
      <c r="E656" s="4"/>
      <c r="F656" s="4"/>
      <c r="G656" s="4"/>
      <c r="H656" s="4"/>
      <c r="I656" s="4"/>
      <c r="J656" s="4"/>
      <c r="K656" s="4"/>
      <c r="L656" s="4"/>
      <c r="M656" s="4"/>
      <c r="N656" s="4"/>
      <c r="O656" s="4"/>
      <c r="P656" s="4"/>
      <c r="Q656" s="4"/>
      <c r="R656" s="4"/>
      <c r="S656" s="4"/>
      <c r="T656" s="4"/>
      <c r="U656" s="4"/>
    </row>
    <row r="657" spans="3:21">
      <c r="C657" s="4"/>
      <c r="D657" s="4"/>
      <c r="E657" s="4"/>
      <c r="F657" s="4"/>
      <c r="G657" s="4"/>
      <c r="H657" s="4"/>
      <c r="I657" s="4"/>
      <c r="J657" s="4"/>
      <c r="K657" s="4"/>
      <c r="L657" s="4"/>
      <c r="M657" s="4"/>
      <c r="N657" s="4"/>
      <c r="O657" s="4"/>
      <c r="P657" s="4"/>
      <c r="Q657" s="4"/>
      <c r="R657" s="4"/>
      <c r="S657" s="4"/>
      <c r="T657" s="4"/>
      <c r="U657" s="4"/>
    </row>
    <row r="658" spans="3:21">
      <c r="C658" s="4"/>
      <c r="D658" s="4"/>
      <c r="E658" s="4"/>
      <c r="F658" s="4"/>
      <c r="G658" s="4"/>
      <c r="H658" s="4"/>
      <c r="I658" s="4"/>
      <c r="J658" s="4"/>
      <c r="K658" s="4"/>
      <c r="L658" s="4"/>
      <c r="M658" s="4"/>
      <c r="N658" s="4"/>
      <c r="O658" s="4"/>
      <c r="P658" s="4"/>
      <c r="Q658" s="4"/>
      <c r="R658" s="4"/>
      <c r="S658" s="4"/>
      <c r="T658" s="4"/>
      <c r="U658" s="4"/>
    </row>
    <row r="659" spans="3:21">
      <c r="C659" s="4"/>
      <c r="D659" s="4"/>
      <c r="E659" s="4"/>
      <c r="F659" s="4"/>
      <c r="G659" s="4"/>
      <c r="H659" s="4"/>
      <c r="I659" s="4"/>
      <c r="J659" s="4"/>
      <c r="K659" s="4"/>
      <c r="L659" s="4"/>
      <c r="M659" s="4"/>
      <c r="N659" s="4"/>
      <c r="O659" s="4"/>
      <c r="P659" s="4"/>
      <c r="Q659" s="4"/>
      <c r="R659" s="4"/>
      <c r="S659" s="4"/>
      <c r="T659" s="4"/>
      <c r="U659" s="4"/>
    </row>
    <row r="660" spans="3:21">
      <c r="C660" s="4"/>
      <c r="D660" s="4"/>
      <c r="E660" s="4"/>
      <c r="F660" s="4"/>
      <c r="G660" s="4"/>
      <c r="H660" s="4"/>
      <c r="I660" s="4"/>
      <c r="J660" s="4"/>
      <c r="K660" s="4"/>
      <c r="L660" s="4"/>
      <c r="M660" s="4"/>
      <c r="N660" s="4"/>
      <c r="O660" s="4"/>
      <c r="P660" s="4"/>
      <c r="Q660" s="4"/>
      <c r="R660" s="4"/>
      <c r="S660" s="4"/>
      <c r="T660" s="4"/>
      <c r="U660" s="4"/>
    </row>
    <row r="661" spans="3:21">
      <c r="C661" s="4"/>
      <c r="D661" s="4"/>
      <c r="E661" s="4"/>
      <c r="F661" s="4"/>
      <c r="G661" s="4"/>
      <c r="H661" s="4"/>
      <c r="I661" s="4"/>
      <c r="J661" s="4"/>
      <c r="K661" s="4"/>
      <c r="L661" s="4"/>
      <c r="M661" s="4"/>
      <c r="N661" s="4"/>
      <c r="O661" s="4"/>
      <c r="P661" s="4"/>
      <c r="Q661" s="4"/>
      <c r="R661" s="4"/>
      <c r="S661" s="4"/>
      <c r="T661" s="4"/>
      <c r="U661" s="4"/>
    </row>
    <row r="662" spans="3:21">
      <c r="C662" s="4"/>
      <c r="D662" s="4"/>
      <c r="E662" s="4"/>
      <c r="F662" s="4"/>
      <c r="G662" s="4"/>
      <c r="H662" s="4"/>
      <c r="I662" s="4"/>
      <c r="J662" s="4"/>
      <c r="K662" s="4"/>
      <c r="L662" s="4"/>
      <c r="M662" s="4"/>
      <c r="N662" s="4"/>
      <c r="O662" s="4"/>
      <c r="P662" s="4"/>
      <c r="Q662" s="4"/>
      <c r="R662" s="4"/>
      <c r="S662" s="4"/>
      <c r="T662" s="4"/>
      <c r="U662" s="4"/>
    </row>
    <row r="663" spans="3:21">
      <c r="C663" s="4"/>
      <c r="D663" s="4"/>
      <c r="E663" s="4"/>
      <c r="F663" s="4"/>
      <c r="G663" s="4"/>
      <c r="H663" s="4"/>
      <c r="I663" s="4"/>
      <c r="J663" s="4"/>
      <c r="K663" s="4"/>
      <c r="L663" s="4"/>
      <c r="M663" s="4"/>
      <c r="N663" s="4"/>
      <c r="O663" s="4"/>
      <c r="P663" s="4"/>
      <c r="Q663" s="4"/>
      <c r="R663" s="4"/>
      <c r="S663" s="4"/>
      <c r="T663" s="4"/>
      <c r="U663" s="4"/>
    </row>
    <row r="664" spans="3:21">
      <c r="C664" s="4"/>
      <c r="D664" s="4"/>
      <c r="E664" s="4"/>
      <c r="F664" s="4"/>
      <c r="G664" s="4"/>
      <c r="H664" s="4"/>
      <c r="I664" s="4"/>
      <c r="J664" s="4"/>
      <c r="K664" s="4"/>
      <c r="L664" s="4"/>
      <c r="M664" s="4"/>
      <c r="N664" s="4"/>
      <c r="O664" s="4"/>
      <c r="P664" s="4"/>
      <c r="Q664" s="4"/>
      <c r="R664" s="4"/>
      <c r="S664" s="4"/>
      <c r="T664" s="4"/>
      <c r="U664" s="4"/>
    </row>
    <row r="665" spans="3:21">
      <c r="C665" s="4"/>
      <c r="D665" s="4"/>
      <c r="E665" s="4"/>
      <c r="F665" s="4"/>
      <c r="G665" s="4"/>
      <c r="H665" s="4"/>
      <c r="I665" s="4"/>
      <c r="J665" s="4"/>
      <c r="K665" s="4"/>
      <c r="L665" s="4"/>
      <c r="M665" s="4"/>
      <c r="N665" s="4"/>
      <c r="O665" s="4"/>
      <c r="P665" s="4"/>
      <c r="Q665" s="4"/>
      <c r="R665" s="4"/>
      <c r="S665" s="4"/>
      <c r="T665" s="4"/>
      <c r="U665" s="4"/>
    </row>
    <row r="666" spans="3:21">
      <c r="C666" s="4"/>
      <c r="D666" s="4"/>
      <c r="E666" s="4"/>
      <c r="F666" s="4"/>
      <c r="G666" s="4"/>
      <c r="H666" s="4"/>
      <c r="I666" s="4"/>
      <c r="J666" s="4"/>
      <c r="K666" s="4"/>
      <c r="L666" s="4"/>
      <c r="M666" s="4"/>
      <c r="N666" s="4"/>
      <c r="O666" s="4"/>
      <c r="P666" s="4"/>
      <c r="Q666" s="4"/>
      <c r="R666" s="4"/>
      <c r="S666" s="4"/>
      <c r="T666" s="4"/>
      <c r="U666" s="4"/>
    </row>
    <row r="667" spans="3:21">
      <c r="C667" s="4"/>
      <c r="D667" s="4"/>
      <c r="E667" s="4"/>
      <c r="F667" s="4"/>
      <c r="G667" s="4"/>
      <c r="H667" s="4"/>
      <c r="I667" s="4"/>
      <c r="J667" s="4"/>
      <c r="K667" s="4"/>
      <c r="L667" s="4"/>
      <c r="M667" s="4"/>
      <c r="N667" s="4"/>
      <c r="O667" s="4"/>
      <c r="P667" s="4"/>
      <c r="Q667" s="4"/>
      <c r="R667" s="4"/>
      <c r="S667" s="4"/>
      <c r="T667" s="4"/>
      <c r="U667" s="4"/>
    </row>
    <row r="668" spans="3:21">
      <c r="C668" s="4"/>
      <c r="D668" s="4"/>
      <c r="E668" s="4"/>
      <c r="F668" s="4"/>
      <c r="G668" s="4"/>
      <c r="H668" s="4"/>
      <c r="I668" s="4"/>
      <c r="J668" s="4"/>
      <c r="K668" s="4"/>
      <c r="L668" s="4"/>
      <c r="M668" s="4"/>
      <c r="N668" s="4"/>
      <c r="O668" s="4"/>
      <c r="P668" s="4"/>
      <c r="Q668" s="4"/>
      <c r="R668" s="4"/>
      <c r="S668" s="4"/>
      <c r="T668" s="4"/>
      <c r="U668" s="4"/>
    </row>
    <row r="669" spans="3:21">
      <c r="C669" s="4"/>
      <c r="D669" s="4"/>
      <c r="E669" s="4"/>
      <c r="F669" s="4"/>
      <c r="G669" s="4"/>
      <c r="H669" s="4"/>
      <c r="I669" s="4"/>
      <c r="J669" s="4"/>
      <c r="K669" s="4"/>
      <c r="L669" s="4"/>
      <c r="M669" s="4"/>
      <c r="N669" s="4"/>
      <c r="O669" s="4"/>
      <c r="P669" s="4"/>
      <c r="Q669" s="4"/>
      <c r="R669" s="4"/>
      <c r="S669" s="4"/>
      <c r="T669" s="4"/>
      <c r="U669" s="4"/>
    </row>
    <row r="670" spans="3:21">
      <c r="C670" s="4"/>
      <c r="D670" s="4"/>
      <c r="E670" s="4"/>
      <c r="F670" s="4"/>
      <c r="G670" s="4"/>
      <c r="H670" s="4"/>
      <c r="I670" s="4"/>
      <c r="J670" s="4"/>
      <c r="K670" s="4"/>
      <c r="L670" s="4"/>
      <c r="M670" s="4"/>
      <c r="N670" s="4"/>
      <c r="O670" s="4"/>
      <c r="P670" s="4"/>
      <c r="Q670" s="4"/>
      <c r="R670" s="4"/>
      <c r="S670" s="4"/>
      <c r="T670" s="4"/>
      <c r="U670" s="4"/>
    </row>
    <row r="671" spans="3:21">
      <c r="C671" s="4"/>
      <c r="D671" s="4"/>
      <c r="E671" s="4"/>
      <c r="F671" s="4"/>
      <c r="G671" s="4"/>
      <c r="H671" s="4"/>
      <c r="I671" s="4"/>
      <c r="J671" s="4"/>
      <c r="K671" s="4"/>
      <c r="L671" s="4"/>
      <c r="M671" s="4"/>
      <c r="N671" s="4"/>
      <c r="O671" s="4"/>
      <c r="P671" s="4"/>
      <c r="Q671" s="4"/>
      <c r="R671" s="4"/>
      <c r="S671" s="4"/>
      <c r="T671" s="4"/>
      <c r="U671" s="4"/>
    </row>
    <row r="672" spans="3:21">
      <c r="C672" s="4"/>
      <c r="D672" s="4"/>
      <c r="E672" s="4"/>
      <c r="F672" s="4"/>
      <c r="G672" s="4"/>
      <c r="H672" s="4"/>
      <c r="I672" s="4"/>
      <c r="J672" s="4"/>
      <c r="K672" s="4"/>
      <c r="L672" s="4"/>
      <c r="M672" s="4"/>
      <c r="N672" s="4"/>
      <c r="O672" s="4"/>
      <c r="P672" s="4"/>
      <c r="Q672" s="4"/>
      <c r="R672" s="4"/>
      <c r="S672" s="4"/>
      <c r="T672" s="4"/>
      <c r="U672" s="4"/>
    </row>
    <row r="673" spans="3:21">
      <c r="C673" s="4"/>
      <c r="D673" s="4"/>
      <c r="E673" s="4"/>
      <c r="F673" s="4"/>
      <c r="G673" s="4"/>
      <c r="H673" s="4"/>
      <c r="I673" s="4"/>
      <c r="J673" s="4"/>
      <c r="K673" s="4"/>
      <c r="L673" s="4"/>
      <c r="M673" s="4"/>
      <c r="N673" s="4"/>
      <c r="O673" s="4"/>
      <c r="P673" s="4"/>
      <c r="Q673" s="4"/>
      <c r="R673" s="4"/>
      <c r="S673" s="4"/>
      <c r="T673" s="4"/>
      <c r="U673" s="4"/>
    </row>
    <row r="674" spans="3:21">
      <c r="C674" s="4"/>
      <c r="D674" s="4"/>
      <c r="E674" s="4"/>
      <c r="F674" s="4"/>
      <c r="G674" s="4"/>
      <c r="H674" s="4"/>
      <c r="I674" s="4"/>
      <c r="J674" s="4"/>
      <c r="K674" s="4"/>
      <c r="L674" s="4"/>
      <c r="M674" s="4"/>
      <c r="N674" s="4"/>
      <c r="O674" s="4"/>
      <c r="P674" s="4"/>
      <c r="Q674" s="4"/>
      <c r="R674" s="4"/>
      <c r="S674" s="4"/>
      <c r="T674" s="4"/>
      <c r="U674" s="4"/>
    </row>
    <row r="675" spans="3:21">
      <c r="C675" s="4"/>
      <c r="D675" s="4"/>
      <c r="E675" s="4"/>
      <c r="F675" s="4"/>
      <c r="G675" s="4"/>
      <c r="H675" s="4"/>
      <c r="I675" s="4"/>
      <c r="J675" s="4"/>
      <c r="K675" s="4"/>
      <c r="L675" s="4"/>
      <c r="M675" s="4"/>
      <c r="N675" s="4"/>
      <c r="O675" s="4"/>
      <c r="P675" s="4"/>
      <c r="Q675" s="4"/>
      <c r="R675" s="4"/>
      <c r="S675" s="4"/>
      <c r="T675" s="4"/>
      <c r="U675" s="4"/>
    </row>
    <row r="676" spans="3:21">
      <c r="C676" s="4"/>
      <c r="D676" s="4"/>
      <c r="E676" s="4"/>
      <c r="F676" s="4"/>
      <c r="G676" s="4"/>
      <c r="H676" s="4"/>
      <c r="I676" s="4"/>
      <c r="J676" s="4"/>
      <c r="K676" s="4"/>
      <c r="L676" s="4"/>
      <c r="M676" s="4"/>
      <c r="N676" s="4"/>
      <c r="O676" s="4"/>
      <c r="P676" s="4"/>
      <c r="Q676" s="4"/>
      <c r="R676" s="4"/>
      <c r="S676" s="4"/>
      <c r="T676" s="4"/>
      <c r="U676" s="4"/>
    </row>
    <row r="677" spans="3:21">
      <c r="C677" s="4"/>
      <c r="D677" s="4"/>
      <c r="E677" s="4"/>
      <c r="F677" s="4"/>
      <c r="G677" s="4"/>
      <c r="H677" s="4"/>
      <c r="I677" s="4"/>
      <c r="J677" s="4"/>
      <c r="K677" s="4"/>
      <c r="L677" s="4"/>
      <c r="M677" s="4"/>
      <c r="N677" s="4"/>
      <c r="O677" s="4"/>
      <c r="P677" s="4"/>
      <c r="Q677" s="4"/>
      <c r="R677" s="4"/>
      <c r="S677" s="4"/>
      <c r="T677" s="4"/>
      <c r="U677" s="4"/>
    </row>
    <row r="678" spans="3:21">
      <c r="C678" s="4"/>
      <c r="D678" s="4"/>
      <c r="E678" s="4"/>
      <c r="F678" s="4"/>
      <c r="G678" s="4"/>
      <c r="H678" s="4"/>
      <c r="I678" s="4"/>
      <c r="J678" s="4"/>
      <c r="K678" s="4"/>
      <c r="L678" s="4"/>
      <c r="M678" s="4"/>
      <c r="N678" s="4"/>
      <c r="O678" s="4"/>
      <c r="P678" s="4"/>
      <c r="Q678" s="4"/>
      <c r="R678" s="4"/>
      <c r="S678" s="4"/>
      <c r="T678" s="4"/>
      <c r="U678" s="4"/>
    </row>
    <row r="679" spans="3:21">
      <c r="C679" s="4"/>
      <c r="D679" s="4"/>
      <c r="E679" s="4"/>
      <c r="F679" s="4"/>
      <c r="G679" s="4"/>
      <c r="H679" s="4"/>
      <c r="I679" s="4"/>
      <c r="J679" s="4"/>
      <c r="K679" s="4"/>
      <c r="L679" s="4"/>
      <c r="M679" s="4"/>
      <c r="N679" s="4"/>
      <c r="O679" s="4"/>
      <c r="P679" s="4"/>
      <c r="Q679" s="4"/>
      <c r="R679" s="4"/>
      <c r="S679" s="4"/>
      <c r="T679" s="4"/>
      <c r="U679" s="4"/>
    </row>
    <row r="680" spans="3:21">
      <c r="C680" s="4"/>
      <c r="D680" s="4"/>
      <c r="E680" s="4"/>
      <c r="F680" s="4"/>
      <c r="G680" s="4"/>
      <c r="H680" s="4"/>
      <c r="I680" s="4"/>
      <c r="J680" s="4"/>
      <c r="K680" s="4"/>
      <c r="L680" s="4"/>
      <c r="M680" s="4"/>
      <c r="N680" s="4"/>
      <c r="O680" s="4"/>
      <c r="P680" s="4"/>
      <c r="Q680" s="4"/>
      <c r="R680" s="4"/>
      <c r="S680" s="4"/>
      <c r="T680" s="4"/>
      <c r="U680" s="4"/>
    </row>
    <row r="681" spans="3:21">
      <c r="C681" s="4"/>
      <c r="D681" s="4"/>
      <c r="E681" s="4"/>
      <c r="F681" s="4"/>
      <c r="G681" s="4"/>
      <c r="H681" s="4"/>
      <c r="I681" s="4"/>
      <c r="J681" s="4"/>
      <c r="K681" s="4"/>
      <c r="L681" s="4"/>
      <c r="M681" s="4"/>
      <c r="N681" s="4"/>
      <c r="O681" s="4"/>
      <c r="P681" s="4"/>
      <c r="Q681" s="4"/>
      <c r="R681" s="4"/>
      <c r="S681" s="4"/>
      <c r="T681" s="4"/>
      <c r="U681" s="4"/>
    </row>
    <row r="682" spans="3:21">
      <c r="C682" s="4"/>
      <c r="D682" s="4"/>
      <c r="E682" s="4"/>
      <c r="F682" s="4"/>
      <c r="G682" s="4"/>
      <c r="H682" s="4"/>
      <c r="I682" s="4"/>
      <c r="J682" s="4"/>
      <c r="K682" s="4"/>
      <c r="L682" s="4"/>
      <c r="M682" s="4"/>
      <c r="N682" s="4"/>
      <c r="O682" s="4"/>
      <c r="P682" s="4"/>
      <c r="Q682" s="4"/>
      <c r="R682" s="4"/>
      <c r="S682" s="4"/>
      <c r="T682" s="4"/>
      <c r="U682" s="4"/>
    </row>
    <row r="683" spans="3:21">
      <c r="C683" s="4"/>
      <c r="D683" s="4"/>
      <c r="E683" s="4"/>
      <c r="F683" s="4"/>
      <c r="G683" s="4"/>
      <c r="H683" s="4"/>
      <c r="I683" s="4"/>
      <c r="J683" s="4"/>
      <c r="K683" s="4"/>
      <c r="L683" s="4"/>
      <c r="M683" s="4"/>
      <c r="N683" s="4"/>
      <c r="O683" s="4"/>
      <c r="P683" s="4"/>
      <c r="Q683" s="4"/>
      <c r="R683" s="4"/>
      <c r="S683" s="4"/>
      <c r="T683" s="4"/>
      <c r="U683" s="4"/>
    </row>
    <row r="684" spans="3:21">
      <c r="C684" s="4"/>
      <c r="D684" s="4"/>
      <c r="E684" s="4"/>
      <c r="F684" s="4"/>
      <c r="G684" s="4"/>
      <c r="H684" s="4"/>
      <c r="I684" s="4"/>
      <c r="J684" s="4"/>
      <c r="K684" s="4"/>
      <c r="L684" s="4"/>
      <c r="M684" s="4"/>
      <c r="N684" s="4"/>
      <c r="O684" s="4"/>
      <c r="P684" s="4"/>
      <c r="Q684" s="4"/>
      <c r="R684" s="4"/>
      <c r="S684" s="4"/>
      <c r="T684" s="4"/>
      <c r="U684" s="4"/>
    </row>
    <row r="685" spans="3:21">
      <c r="C685" s="4"/>
      <c r="D685" s="4"/>
      <c r="E685" s="4"/>
      <c r="F685" s="4"/>
      <c r="G685" s="4"/>
      <c r="H685" s="4"/>
      <c r="I685" s="4"/>
      <c r="J685" s="4"/>
      <c r="K685" s="4"/>
      <c r="L685" s="4"/>
      <c r="M685" s="4"/>
      <c r="N685" s="4"/>
      <c r="O685" s="4"/>
      <c r="P685" s="4"/>
      <c r="Q685" s="4"/>
      <c r="R685" s="4"/>
      <c r="S685" s="4"/>
      <c r="T685" s="4"/>
      <c r="U685" s="4"/>
    </row>
    <row r="686" spans="3:21">
      <c r="C686" s="4"/>
      <c r="D686" s="4"/>
      <c r="E686" s="4"/>
      <c r="F686" s="4"/>
      <c r="G686" s="4"/>
      <c r="H686" s="4"/>
      <c r="I686" s="4"/>
      <c r="J686" s="4"/>
      <c r="K686" s="4"/>
      <c r="L686" s="4"/>
      <c r="M686" s="4"/>
      <c r="N686" s="4"/>
      <c r="O686" s="4"/>
      <c r="P686" s="4"/>
      <c r="Q686" s="4"/>
      <c r="R686" s="4"/>
      <c r="S686" s="4"/>
      <c r="T686" s="4"/>
      <c r="U686" s="4"/>
    </row>
    <row r="687" spans="3:21">
      <c r="C687" s="4"/>
      <c r="D687" s="4"/>
      <c r="E687" s="4"/>
      <c r="F687" s="4"/>
      <c r="G687" s="4"/>
      <c r="H687" s="4"/>
      <c r="I687" s="4"/>
      <c r="J687" s="4"/>
      <c r="K687" s="4"/>
      <c r="L687" s="4"/>
      <c r="M687" s="4"/>
      <c r="N687" s="4"/>
      <c r="O687" s="4"/>
      <c r="P687" s="4"/>
      <c r="Q687" s="4"/>
      <c r="R687" s="4"/>
      <c r="S687" s="4"/>
      <c r="T687" s="4"/>
      <c r="U687" s="4"/>
    </row>
    <row r="688" spans="3:21">
      <c r="C688" s="4"/>
      <c r="D688" s="4"/>
      <c r="E688" s="4"/>
      <c r="F688" s="4"/>
      <c r="G688" s="4"/>
      <c r="H688" s="4"/>
      <c r="I688" s="4"/>
      <c r="J688" s="4"/>
      <c r="K688" s="4"/>
      <c r="L688" s="4"/>
      <c r="M688" s="4"/>
      <c r="N688" s="4"/>
      <c r="O688" s="4"/>
      <c r="P688" s="4"/>
      <c r="Q688" s="4"/>
      <c r="R688" s="4"/>
      <c r="S688" s="4"/>
      <c r="T688" s="4"/>
      <c r="U688" s="4"/>
    </row>
    <row r="689" spans="3:21">
      <c r="C689" s="4"/>
      <c r="D689" s="4"/>
      <c r="E689" s="4"/>
      <c r="F689" s="4"/>
      <c r="G689" s="4"/>
      <c r="H689" s="4"/>
      <c r="I689" s="4"/>
      <c r="J689" s="4"/>
      <c r="K689" s="4"/>
      <c r="L689" s="4"/>
      <c r="M689" s="4"/>
      <c r="N689" s="4"/>
      <c r="O689" s="4"/>
      <c r="P689" s="4"/>
      <c r="Q689" s="4"/>
      <c r="R689" s="4"/>
      <c r="S689" s="4"/>
      <c r="T689" s="4"/>
      <c r="U689" s="4"/>
    </row>
    <row r="690" spans="3:21">
      <c r="C690" s="4"/>
      <c r="D690" s="4"/>
      <c r="E690" s="4"/>
      <c r="F690" s="4"/>
      <c r="G690" s="4"/>
      <c r="H690" s="4"/>
      <c r="I690" s="4"/>
      <c r="J690" s="4"/>
      <c r="K690" s="4"/>
      <c r="L690" s="4"/>
      <c r="M690" s="4"/>
      <c r="N690" s="4"/>
      <c r="O690" s="4"/>
      <c r="P690" s="4"/>
      <c r="Q690" s="4"/>
      <c r="R690" s="4"/>
      <c r="S690" s="4"/>
      <c r="T690" s="4"/>
      <c r="U690" s="4"/>
    </row>
    <row r="691" spans="3:21">
      <c r="C691" s="4"/>
      <c r="D691" s="4"/>
      <c r="E691" s="4"/>
      <c r="F691" s="4"/>
      <c r="G691" s="4"/>
      <c r="H691" s="4"/>
      <c r="I691" s="4"/>
      <c r="J691" s="4"/>
      <c r="K691" s="4"/>
      <c r="L691" s="4"/>
      <c r="M691" s="4"/>
      <c r="N691" s="4"/>
      <c r="O691" s="4"/>
      <c r="P691" s="4"/>
      <c r="Q691" s="4"/>
      <c r="R691" s="4"/>
      <c r="S691" s="4"/>
      <c r="T691" s="4"/>
      <c r="U691" s="4"/>
    </row>
    <row r="692" spans="3:21">
      <c r="C692" s="4"/>
      <c r="D692" s="4"/>
      <c r="E692" s="4"/>
      <c r="F692" s="4"/>
      <c r="G692" s="4"/>
      <c r="H692" s="4"/>
      <c r="I692" s="4"/>
      <c r="J692" s="4"/>
      <c r="K692" s="4"/>
      <c r="L692" s="4"/>
      <c r="M692" s="4"/>
      <c r="N692" s="4"/>
      <c r="O692" s="4"/>
      <c r="P692" s="4"/>
      <c r="Q692" s="4"/>
      <c r="R692" s="4"/>
      <c r="S692" s="4"/>
      <c r="T692" s="4"/>
      <c r="U692" s="4"/>
    </row>
    <row r="693" spans="3:21">
      <c r="C693" s="4"/>
      <c r="D693" s="4"/>
      <c r="E693" s="4"/>
      <c r="F693" s="4"/>
      <c r="G693" s="4"/>
      <c r="H693" s="4"/>
      <c r="I693" s="4"/>
      <c r="J693" s="4"/>
      <c r="K693" s="4"/>
      <c r="L693" s="4"/>
      <c r="M693" s="4"/>
      <c r="N693" s="4"/>
      <c r="O693" s="4"/>
      <c r="P693" s="4"/>
      <c r="Q693" s="4"/>
      <c r="R693" s="4"/>
      <c r="S693" s="4"/>
      <c r="T693" s="4"/>
      <c r="U693" s="4"/>
    </row>
    <row r="694" spans="3:21">
      <c r="C694" s="4"/>
      <c r="D694" s="4"/>
      <c r="E694" s="4"/>
      <c r="F694" s="4"/>
      <c r="G694" s="4"/>
      <c r="H694" s="4"/>
      <c r="I694" s="4"/>
      <c r="J694" s="4"/>
      <c r="K694" s="4"/>
      <c r="L694" s="4"/>
      <c r="M694" s="4"/>
      <c r="N694" s="4"/>
      <c r="O694" s="4"/>
      <c r="P694" s="4"/>
      <c r="Q694" s="4"/>
      <c r="R694" s="4"/>
      <c r="S694" s="4"/>
      <c r="T694" s="4"/>
      <c r="U694" s="4"/>
    </row>
    <row r="695" spans="3:21">
      <c r="C695" s="4"/>
      <c r="D695" s="4"/>
      <c r="E695" s="4"/>
      <c r="F695" s="4"/>
      <c r="G695" s="4"/>
      <c r="H695" s="4"/>
      <c r="I695" s="4"/>
      <c r="J695" s="4"/>
      <c r="K695" s="4"/>
      <c r="L695" s="4"/>
      <c r="M695" s="4"/>
      <c r="N695" s="4"/>
      <c r="O695" s="4"/>
      <c r="P695" s="4"/>
      <c r="Q695" s="4"/>
      <c r="R695" s="4"/>
      <c r="S695" s="4"/>
      <c r="T695" s="4"/>
      <c r="U695" s="4"/>
    </row>
    <row r="696" spans="3:21">
      <c r="C696" s="4"/>
      <c r="D696" s="4"/>
      <c r="E696" s="4"/>
      <c r="F696" s="4"/>
      <c r="G696" s="4"/>
      <c r="H696" s="4"/>
      <c r="I696" s="4"/>
      <c r="J696" s="4"/>
      <c r="K696" s="4"/>
      <c r="L696" s="4"/>
      <c r="M696" s="4"/>
      <c r="N696" s="4"/>
      <c r="O696" s="4"/>
      <c r="P696" s="4"/>
      <c r="Q696" s="4"/>
      <c r="R696" s="4"/>
      <c r="S696" s="4"/>
      <c r="T696" s="4"/>
      <c r="U696" s="4"/>
    </row>
    <row r="697" spans="3:21">
      <c r="C697" s="4"/>
      <c r="D697" s="4"/>
      <c r="E697" s="4"/>
      <c r="F697" s="4"/>
      <c r="G697" s="4"/>
      <c r="H697" s="4"/>
      <c r="I697" s="4"/>
      <c r="J697" s="4"/>
      <c r="K697" s="4"/>
      <c r="L697" s="4"/>
      <c r="M697" s="4"/>
      <c r="N697" s="4"/>
      <c r="O697" s="4"/>
      <c r="P697" s="4"/>
      <c r="Q697" s="4"/>
      <c r="R697" s="4"/>
      <c r="S697" s="4"/>
      <c r="T697" s="4"/>
      <c r="U697" s="4"/>
    </row>
    <row r="698" spans="3:21">
      <c r="C698" s="4"/>
      <c r="D698" s="4"/>
      <c r="E698" s="4"/>
      <c r="F698" s="4"/>
      <c r="G698" s="4"/>
      <c r="H698" s="4"/>
      <c r="I698" s="4"/>
      <c r="J698" s="4"/>
      <c r="K698" s="4"/>
      <c r="L698" s="4"/>
      <c r="M698" s="4"/>
      <c r="N698" s="4"/>
      <c r="O698" s="4"/>
      <c r="P698" s="4"/>
      <c r="Q698" s="4"/>
      <c r="R698" s="4"/>
      <c r="S698" s="4"/>
      <c r="T698" s="4"/>
      <c r="U698" s="4"/>
    </row>
    <row r="699" spans="3:21">
      <c r="C699" s="4"/>
      <c r="D699" s="4"/>
      <c r="E699" s="4"/>
      <c r="F699" s="4"/>
      <c r="G699" s="4"/>
      <c r="H699" s="4"/>
      <c r="I699" s="4"/>
      <c r="J699" s="4"/>
      <c r="K699" s="4"/>
      <c r="L699" s="4"/>
      <c r="M699" s="4"/>
      <c r="N699" s="4"/>
      <c r="O699" s="4"/>
      <c r="P699" s="4"/>
      <c r="Q699" s="4"/>
      <c r="R699" s="4"/>
      <c r="S699" s="4"/>
      <c r="T699" s="4"/>
      <c r="U699" s="4"/>
    </row>
    <row r="700" spans="3:21">
      <c r="C700" s="4"/>
      <c r="D700" s="4"/>
      <c r="E700" s="4"/>
      <c r="F700" s="4"/>
      <c r="G700" s="4"/>
      <c r="H700" s="4"/>
      <c r="I700" s="4"/>
      <c r="J700" s="4"/>
      <c r="K700" s="4"/>
      <c r="L700" s="4"/>
      <c r="M700" s="4"/>
      <c r="N700" s="4"/>
      <c r="O700" s="4"/>
      <c r="P700" s="4"/>
      <c r="Q700" s="4"/>
      <c r="R700" s="4"/>
      <c r="S700" s="4"/>
      <c r="T700" s="4"/>
      <c r="U700" s="4"/>
    </row>
    <row r="701" spans="3:21">
      <c r="C701" s="4"/>
      <c r="D701" s="4"/>
      <c r="E701" s="4"/>
      <c r="F701" s="4"/>
      <c r="G701" s="4"/>
      <c r="H701" s="4"/>
      <c r="I701" s="4"/>
      <c r="J701" s="4"/>
      <c r="K701" s="4"/>
      <c r="L701" s="4"/>
      <c r="M701" s="4"/>
      <c r="N701" s="4"/>
      <c r="O701" s="4"/>
      <c r="P701" s="4"/>
      <c r="Q701" s="4"/>
      <c r="R701" s="4"/>
      <c r="S701" s="4"/>
      <c r="T701" s="4"/>
      <c r="U701" s="4"/>
    </row>
    <row r="702" spans="3:21">
      <c r="C702" s="4"/>
      <c r="D702" s="4"/>
      <c r="E702" s="4"/>
      <c r="F702" s="4"/>
      <c r="G702" s="4"/>
      <c r="H702" s="4"/>
      <c r="I702" s="4"/>
      <c r="J702" s="4"/>
      <c r="K702" s="4"/>
      <c r="L702" s="4"/>
      <c r="M702" s="4"/>
      <c r="N702" s="4"/>
      <c r="O702" s="4"/>
      <c r="P702" s="4"/>
      <c r="Q702" s="4"/>
      <c r="R702" s="4"/>
      <c r="S702" s="4"/>
      <c r="T702" s="4"/>
      <c r="U702" s="4"/>
    </row>
    <row r="703" spans="3:21">
      <c r="C703" s="4"/>
      <c r="D703" s="4"/>
      <c r="E703" s="4"/>
      <c r="F703" s="4"/>
      <c r="G703" s="4"/>
      <c r="H703" s="4"/>
      <c r="I703" s="4"/>
      <c r="J703" s="4"/>
      <c r="K703" s="4"/>
      <c r="L703" s="4"/>
      <c r="M703" s="4"/>
      <c r="N703" s="4"/>
      <c r="O703" s="4"/>
      <c r="P703" s="4"/>
      <c r="Q703" s="4"/>
      <c r="R703" s="4"/>
      <c r="S703" s="4"/>
      <c r="T703" s="4"/>
      <c r="U703" s="4"/>
    </row>
    <row r="704" spans="3:21">
      <c r="C704" s="4"/>
      <c r="D704" s="4"/>
      <c r="E704" s="4"/>
      <c r="F704" s="4"/>
      <c r="G704" s="4"/>
      <c r="H704" s="4"/>
      <c r="I704" s="4"/>
      <c r="J704" s="4"/>
      <c r="K704" s="4"/>
      <c r="L704" s="4"/>
      <c r="M704" s="4"/>
      <c r="N704" s="4"/>
      <c r="O704" s="4"/>
      <c r="P704" s="4"/>
      <c r="Q704" s="4"/>
      <c r="R704" s="4"/>
      <c r="S704" s="4"/>
      <c r="T704" s="4"/>
      <c r="U704" s="4"/>
    </row>
    <row r="705" spans="3:21">
      <c r="C705" s="4"/>
      <c r="D705" s="4"/>
      <c r="E705" s="4"/>
      <c r="F705" s="4"/>
      <c r="G705" s="4"/>
      <c r="H705" s="4"/>
      <c r="I705" s="4"/>
      <c r="J705" s="4"/>
      <c r="K705" s="4"/>
      <c r="L705" s="4"/>
      <c r="M705" s="4"/>
      <c r="N705" s="4"/>
      <c r="O705" s="4"/>
      <c r="P705" s="4"/>
      <c r="Q705" s="4"/>
      <c r="R705" s="4"/>
      <c r="S705" s="4"/>
      <c r="T705" s="4"/>
      <c r="U705" s="4"/>
    </row>
    <row r="706" spans="3:21">
      <c r="C706" s="4"/>
      <c r="D706" s="4"/>
      <c r="E706" s="4"/>
      <c r="F706" s="4"/>
      <c r="G706" s="4"/>
      <c r="H706" s="4"/>
      <c r="I706" s="4"/>
      <c r="J706" s="4"/>
      <c r="K706" s="4"/>
      <c r="L706" s="4"/>
      <c r="M706" s="4"/>
      <c r="N706" s="4"/>
      <c r="O706" s="4"/>
      <c r="P706" s="4"/>
      <c r="Q706" s="4"/>
      <c r="R706" s="4"/>
      <c r="S706" s="4"/>
      <c r="T706" s="4"/>
      <c r="U706" s="4"/>
    </row>
    <row r="707" spans="3:21">
      <c r="C707" s="4"/>
      <c r="D707" s="4"/>
      <c r="E707" s="4"/>
      <c r="F707" s="4"/>
      <c r="G707" s="4"/>
      <c r="H707" s="4"/>
      <c r="I707" s="4"/>
      <c r="J707" s="4"/>
      <c r="K707" s="4"/>
      <c r="L707" s="4"/>
      <c r="M707" s="4"/>
      <c r="N707" s="4"/>
      <c r="O707" s="4"/>
      <c r="P707" s="4"/>
      <c r="Q707" s="4"/>
      <c r="R707" s="4"/>
      <c r="S707" s="4"/>
      <c r="T707" s="4"/>
      <c r="U707" s="4"/>
    </row>
    <row r="708" spans="3:21">
      <c r="C708" s="4"/>
      <c r="D708" s="4"/>
      <c r="E708" s="4"/>
      <c r="F708" s="4"/>
      <c r="G708" s="4"/>
      <c r="H708" s="4"/>
      <c r="I708" s="4"/>
      <c r="J708" s="4"/>
      <c r="K708" s="4"/>
      <c r="L708" s="4"/>
      <c r="M708" s="4"/>
      <c r="N708" s="4"/>
      <c r="O708" s="4"/>
      <c r="P708" s="4"/>
      <c r="Q708" s="4"/>
      <c r="R708" s="4"/>
      <c r="S708" s="4"/>
      <c r="T708" s="4"/>
      <c r="U708" s="4"/>
    </row>
    <row r="709" spans="3:21">
      <c r="C709" s="4"/>
      <c r="D709" s="4"/>
      <c r="E709" s="4"/>
      <c r="F709" s="4"/>
      <c r="G709" s="4"/>
      <c r="H709" s="4"/>
      <c r="I709" s="4"/>
      <c r="J709" s="4"/>
      <c r="K709" s="4"/>
      <c r="L709" s="4"/>
      <c r="M709" s="4"/>
      <c r="N709" s="4"/>
      <c r="O709" s="4"/>
      <c r="P709" s="4"/>
      <c r="Q709" s="4"/>
      <c r="R709" s="4"/>
      <c r="S709" s="4"/>
      <c r="T709" s="4"/>
      <c r="U709" s="4"/>
    </row>
    <row r="710" spans="3:21">
      <c r="C710" s="4"/>
      <c r="D710" s="4"/>
      <c r="E710" s="4"/>
      <c r="F710" s="4"/>
      <c r="G710" s="4"/>
      <c r="H710" s="4"/>
      <c r="I710" s="4"/>
      <c r="J710" s="4"/>
      <c r="K710" s="4"/>
      <c r="L710" s="4"/>
      <c r="M710" s="4"/>
      <c r="N710" s="4"/>
      <c r="O710" s="4"/>
      <c r="P710" s="4"/>
      <c r="Q710" s="4"/>
      <c r="R710" s="4"/>
      <c r="S710" s="4"/>
      <c r="T710" s="4"/>
      <c r="U710" s="4"/>
    </row>
    <row r="711" spans="3:21">
      <c r="C711" s="4"/>
      <c r="D711" s="4"/>
      <c r="E711" s="4"/>
      <c r="F711" s="4"/>
      <c r="G711" s="4"/>
      <c r="H711" s="4"/>
      <c r="I711" s="4"/>
      <c r="J711" s="4"/>
      <c r="K711" s="4"/>
      <c r="L711" s="4"/>
      <c r="M711" s="4"/>
      <c r="N711" s="4"/>
      <c r="O711" s="4"/>
      <c r="P711" s="4"/>
      <c r="Q711" s="4"/>
      <c r="R711" s="4"/>
      <c r="S711" s="4"/>
      <c r="T711" s="4"/>
      <c r="U711" s="4"/>
    </row>
    <row r="712" spans="3:21">
      <c r="C712" s="4"/>
      <c r="D712" s="4"/>
      <c r="E712" s="4"/>
      <c r="F712" s="4"/>
      <c r="G712" s="4"/>
      <c r="H712" s="4"/>
      <c r="I712" s="4"/>
      <c r="J712" s="4"/>
      <c r="K712" s="4"/>
      <c r="L712" s="4"/>
      <c r="M712" s="4"/>
      <c r="N712" s="4"/>
      <c r="O712" s="4"/>
      <c r="P712" s="4"/>
      <c r="Q712" s="4"/>
      <c r="R712" s="4"/>
      <c r="S712" s="4"/>
      <c r="T712" s="4"/>
      <c r="U712" s="4"/>
    </row>
    <row r="713" spans="3:21">
      <c r="C713" s="4"/>
      <c r="D713" s="4"/>
      <c r="E713" s="4"/>
      <c r="F713" s="4"/>
      <c r="G713" s="4"/>
      <c r="H713" s="4"/>
      <c r="I713" s="4"/>
      <c r="J713" s="4"/>
      <c r="K713" s="4"/>
      <c r="L713" s="4"/>
      <c r="M713" s="4"/>
      <c r="N713" s="4"/>
      <c r="O713" s="4"/>
      <c r="P713" s="4"/>
      <c r="Q713" s="4"/>
      <c r="R713" s="4"/>
      <c r="S713" s="4"/>
      <c r="T713" s="4"/>
      <c r="U713" s="4"/>
    </row>
    <row r="714" spans="3:21">
      <c r="C714" s="4"/>
      <c r="D714" s="4"/>
      <c r="E714" s="4"/>
      <c r="F714" s="4"/>
      <c r="G714" s="4"/>
      <c r="H714" s="4"/>
      <c r="I714" s="4"/>
      <c r="J714" s="4"/>
      <c r="K714" s="4"/>
      <c r="L714" s="4"/>
      <c r="M714" s="4"/>
      <c r="N714" s="4"/>
      <c r="O714" s="4"/>
      <c r="P714" s="4"/>
      <c r="Q714" s="4"/>
      <c r="R714" s="4"/>
      <c r="S714" s="4"/>
      <c r="T714" s="4"/>
      <c r="U714" s="4"/>
    </row>
    <row r="715" spans="3:21">
      <c r="C715" s="4"/>
      <c r="D715" s="4"/>
      <c r="E715" s="4"/>
      <c r="F715" s="4"/>
      <c r="G715" s="4"/>
      <c r="H715" s="4"/>
      <c r="I715" s="4"/>
      <c r="J715" s="4"/>
      <c r="K715" s="4"/>
      <c r="L715" s="4"/>
      <c r="M715" s="4"/>
      <c r="N715" s="4"/>
      <c r="O715" s="4"/>
      <c r="P715" s="4"/>
      <c r="Q715" s="4"/>
      <c r="R715" s="4"/>
      <c r="S715" s="4"/>
      <c r="T715" s="4"/>
      <c r="U715" s="4"/>
    </row>
    <row r="716" spans="3:21">
      <c r="C716" s="4"/>
      <c r="D716" s="4"/>
      <c r="E716" s="4"/>
      <c r="F716" s="4"/>
      <c r="G716" s="4"/>
      <c r="H716" s="4"/>
      <c r="I716" s="4"/>
      <c r="J716" s="4"/>
      <c r="K716" s="4"/>
      <c r="L716" s="4"/>
      <c r="M716" s="4"/>
      <c r="N716" s="4"/>
      <c r="O716" s="4"/>
      <c r="P716" s="4"/>
      <c r="Q716" s="4"/>
      <c r="R716" s="4"/>
      <c r="S716" s="4"/>
      <c r="T716" s="4"/>
      <c r="U716" s="4"/>
    </row>
    <row r="717" spans="3:21">
      <c r="C717" s="4"/>
      <c r="D717" s="4"/>
      <c r="E717" s="4"/>
      <c r="F717" s="4"/>
      <c r="G717" s="4"/>
      <c r="H717" s="4"/>
      <c r="I717" s="4"/>
      <c r="J717" s="4"/>
      <c r="K717" s="4"/>
      <c r="L717" s="4"/>
      <c r="M717" s="4"/>
      <c r="N717" s="4"/>
      <c r="O717" s="4"/>
      <c r="P717" s="4"/>
      <c r="Q717" s="4"/>
      <c r="R717" s="4"/>
      <c r="S717" s="4"/>
      <c r="T717" s="4"/>
      <c r="U717" s="4"/>
    </row>
    <row r="718" spans="3:21">
      <c r="C718" s="4"/>
      <c r="D718" s="4"/>
      <c r="E718" s="4"/>
      <c r="F718" s="4"/>
      <c r="G718" s="4"/>
      <c r="H718" s="4"/>
      <c r="I718" s="4"/>
      <c r="J718" s="4"/>
      <c r="K718" s="4"/>
      <c r="L718" s="4"/>
      <c r="M718" s="4"/>
      <c r="N718" s="4"/>
      <c r="O718" s="4"/>
      <c r="P718" s="4"/>
      <c r="Q718" s="4"/>
      <c r="R718" s="4"/>
      <c r="S718" s="4"/>
      <c r="T718" s="4"/>
      <c r="U718" s="4"/>
    </row>
    <row r="719" spans="3:21">
      <c r="C719" s="4"/>
      <c r="D719" s="4"/>
      <c r="E719" s="4"/>
      <c r="F719" s="4"/>
      <c r="G719" s="4"/>
      <c r="H719" s="4"/>
      <c r="I719" s="4"/>
      <c r="J719" s="4"/>
      <c r="K719" s="4"/>
      <c r="L719" s="4"/>
      <c r="M719" s="4"/>
      <c r="N719" s="4"/>
      <c r="O719" s="4"/>
      <c r="P719" s="4"/>
      <c r="Q719" s="4"/>
      <c r="R719" s="4"/>
      <c r="S719" s="4"/>
      <c r="T719" s="4"/>
      <c r="U719" s="4"/>
    </row>
    <row r="720" spans="3:21">
      <c r="C720" s="4"/>
      <c r="D720" s="4"/>
      <c r="E720" s="4"/>
      <c r="F720" s="4"/>
      <c r="G720" s="4"/>
      <c r="H720" s="4"/>
      <c r="I720" s="4"/>
      <c r="J720" s="4"/>
      <c r="K720" s="4"/>
      <c r="L720" s="4"/>
      <c r="M720" s="4"/>
      <c r="N720" s="4"/>
      <c r="O720" s="4"/>
      <c r="P720" s="4"/>
      <c r="Q720" s="4"/>
      <c r="R720" s="4"/>
      <c r="S720" s="4"/>
      <c r="T720" s="4"/>
      <c r="U720" s="4"/>
    </row>
    <row r="721" spans="3:21">
      <c r="C721" s="4"/>
      <c r="D721" s="4"/>
      <c r="E721" s="4"/>
      <c r="F721" s="4"/>
      <c r="G721" s="4"/>
      <c r="H721" s="4"/>
      <c r="I721" s="4"/>
      <c r="J721" s="4"/>
      <c r="K721" s="4"/>
      <c r="L721" s="4"/>
      <c r="M721" s="4"/>
      <c r="N721" s="4"/>
      <c r="O721" s="4"/>
      <c r="P721" s="4"/>
      <c r="Q721" s="4"/>
      <c r="R721" s="4"/>
      <c r="S721" s="4"/>
      <c r="T721" s="4"/>
      <c r="U721" s="4"/>
    </row>
    <row r="722" spans="3:21">
      <c r="C722" s="4"/>
      <c r="D722" s="4"/>
      <c r="E722" s="4"/>
      <c r="F722" s="4"/>
      <c r="G722" s="4"/>
      <c r="H722" s="4"/>
      <c r="I722" s="4"/>
      <c r="J722" s="4"/>
      <c r="K722" s="4"/>
      <c r="L722" s="4"/>
      <c r="M722" s="4"/>
      <c r="N722" s="4"/>
      <c r="O722" s="4"/>
      <c r="P722" s="4"/>
      <c r="Q722" s="4"/>
      <c r="R722" s="4"/>
      <c r="S722" s="4"/>
      <c r="T722" s="4"/>
      <c r="U722" s="4"/>
    </row>
    <row r="723" spans="3:21">
      <c r="C723" s="4"/>
      <c r="D723" s="4"/>
      <c r="E723" s="4"/>
      <c r="F723" s="4"/>
      <c r="G723" s="4"/>
      <c r="H723" s="4"/>
      <c r="I723" s="4"/>
      <c r="J723" s="4"/>
      <c r="K723" s="4"/>
      <c r="L723" s="4"/>
      <c r="M723" s="4"/>
      <c r="N723" s="4"/>
      <c r="O723" s="4"/>
      <c r="P723" s="4"/>
      <c r="Q723" s="4"/>
      <c r="R723" s="4"/>
      <c r="S723" s="4"/>
      <c r="T723" s="4"/>
      <c r="U723" s="4"/>
    </row>
    <row r="724" spans="3:21">
      <c r="C724" s="4"/>
      <c r="D724" s="4"/>
      <c r="E724" s="4"/>
      <c r="F724" s="4"/>
      <c r="G724" s="4"/>
      <c r="H724" s="4"/>
      <c r="I724" s="4"/>
      <c r="J724" s="4"/>
      <c r="K724" s="4"/>
      <c r="L724" s="4"/>
      <c r="M724" s="4"/>
      <c r="N724" s="4"/>
      <c r="O724" s="4"/>
      <c r="P724" s="4"/>
      <c r="Q724" s="4"/>
      <c r="R724" s="4"/>
      <c r="S724" s="4"/>
      <c r="T724" s="4"/>
      <c r="U724" s="4"/>
    </row>
    <row r="725" spans="3:21">
      <c r="C725" s="4"/>
      <c r="D725" s="4"/>
      <c r="E725" s="4"/>
      <c r="F725" s="4"/>
      <c r="G725" s="4"/>
      <c r="H725" s="4"/>
      <c r="I725" s="4"/>
      <c r="J725" s="4"/>
      <c r="K725" s="4"/>
      <c r="L725" s="4"/>
      <c r="M725" s="4"/>
      <c r="N725" s="4"/>
      <c r="O725" s="4"/>
      <c r="P725" s="4"/>
      <c r="Q725" s="4"/>
      <c r="R725" s="4"/>
      <c r="S725" s="4"/>
      <c r="T725" s="4"/>
      <c r="U725" s="4"/>
    </row>
    <row r="726" spans="3:21">
      <c r="C726" s="4"/>
      <c r="D726" s="4"/>
      <c r="E726" s="4"/>
      <c r="F726" s="4"/>
      <c r="G726" s="4"/>
      <c r="H726" s="4"/>
      <c r="I726" s="4"/>
      <c r="J726" s="4"/>
      <c r="K726" s="4"/>
      <c r="L726" s="4"/>
      <c r="M726" s="4"/>
      <c r="N726" s="4"/>
      <c r="O726" s="4"/>
      <c r="P726" s="4"/>
      <c r="Q726" s="4"/>
      <c r="R726" s="4"/>
      <c r="S726" s="4"/>
      <c r="T726" s="4"/>
      <c r="U726" s="4"/>
    </row>
    <row r="727" spans="3:21">
      <c r="C727" s="4"/>
      <c r="D727" s="4"/>
      <c r="E727" s="4"/>
      <c r="F727" s="4"/>
      <c r="G727" s="4"/>
      <c r="H727" s="4"/>
      <c r="I727" s="4"/>
      <c r="J727" s="4"/>
      <c r="K727" s="4"/>
      <c r="L727" s="4"/>
      <c r="M727" s="4"/>
      <c r="N727" s="4"/>
      <c r="O727" s="4"/>
      <c r="P727" s="4"/>
      <c r="Q727" s="4"/>
      <c r="R727" s="4"/>
      <c r="S727" s="4"/>
      <c r="T727" s="4"/>
      <c r="U727" s="4"/>
    </row>
    <row r="728" spans="3:21">
      <c r="C728" s="4"/>
      <c r="D728" s="4"/>
      <c r="E728" s="4"/>
      <c r="F728" s="4"/>
      <c r="G728" s="4"/>
      <c r="H728" s="4"/>
      <c r="I728" s="4"/>
      <c r="J728" s="4"/>
      <c r="K728" s="4"/>
      <c r="L728" s="4"/>
      <c r="M728" s="4"/>
      <c r="N728" s="4"/>
      <c r="O728" s="4"/>
      <c r="P728" s="4"/>
      <c r="Q728" s="4"/>
      <c r="R728" s="4"/>
      <c r="S728" s="4"/>
      <c r="T728" s="4"/>
      <c r="U728" s="4"/>
    </row>
    <row r="729" spans="3:21">
      <c r="C729" s="4"/>
      <c r="D729" s="4"/>
      <c r="E729" s="4"/>
      <c r="F729" s="4"/>
      <c r="G729" s="4"/>
      <c r="H729" s="4"/>
      <c r="I729" s="4"/>
      <c r="J729" s="4"/>
      <c r="K729" s="4"/>
      <c r="L729" s="4"/>
      <c r="M729" s="4"/>
      <c r="N729" s="4"/>
      <c r="O729" s="4"/>
      <c r="P729" s="4"/>
      <c r="Q729" s="4"/>
      <c r="R729" s="4"/>
      <c r="S729" s="4"/>
      <c r="T729" s="4"/>
      <c r="U729" s="4"/>
    </row>
    <row r="730" spans="3:21">
      <c r="C730" s="4"/>
      <c r="D730" s="4"/>
      <c r="E730" s="4"/>
      <c r="F730" s="4"/>
      <c r="G730" s="4"/>
      <c r="H730" s="4"/>
      <c r="I730" s="4"/>
      <c r="J730" s="4"/>
      <c r="K730" s="4"/>
      <c r="L730" s="4"/>
      <c r="M730" s="4"/>
      <c r="N730" s="4"/>
      <c r="O730" s="4"/>
      <c r="P730" s="4"/>
      <c r="Q730" s="4"/>
      <c r="R730" s="4"/>
      <c r="S730" s="4"/>
      <c r="T730" s="4"/>
      <c r="U730" s="4"/>
    </row>
    <row r="731" spans="3:21">
      <c r="C731" s="4"/>
      <c r="D731" s="4"/>
      <c r="E731" s="4"/>
      <c r="F731" s="4"/>
      <c r="G731" s="4"/>
      <c r="H731" s="4"/>
      <c r="I731" s="4"/>
      <c r="J731" s="4"/>
      <c r="K731" s="4"/>
      <c r="L731" s="4"/>
      <c r="M731" s="4"/>
      <c r="N731" s="4"/>
      <c r="O731" s="4"/>
      <c r="P731" s="4"/>
      <c r="Q731" s="4"/>
      <c r="R731" s="4"/>
      <c r="S731" s="4"/>
      <c r="T731" s="4"/>
      <c r="U731" s="4"/>
    </row>
    <row r="732" spans="3:21">
      <c r="C732" s="4"/>
      <c r="D732" s="4"/>
      <c r="E732" s="4"/>
      <c r="F732" s="4"/>
      <c r="G732" s="4"/>
      <c r="H732" s="4"/>
      <c r="I732" s="4"/>
      <c r="J732" s="4"/>
      <c r="K732" s="4"/>
      <c r="L732" s="4"/>
      <c r="M732" s="4"/>
      <c r="N732" s="4"/>
      <c r="O732" s="4"/>
      <c r="P732" s="4"/>
      <c r="Q732" s="4"/>
      <c r="R732" s="4"/>
      <c r="S732" s="4"/>
      <c r="T732" s="4"/>
      <c r="U732" s="4"/>
    </row>
    <row r="733" spans="3:21">
      <c r="C733" s="4"/>
      <c r="D733" s="4"/>
      <c r="E733" s="4"/>
      <c r="F733" s="4"/>
      <c r="G733" s="4"/>
      <c r="H733" s="4"/>
      <c r="I733" s="4"/>
      <c r="J733" s="4"/>
      <c r="K733" s="4"/>
      <c r="L733" s="4"/>
      <c r="M733" s="4"/>
      <c r="N733" s="4"/>
      <c r="O733" s="4"/>
      <c r="P733" s="4"/>
      <c r="Q733" s="4"/>
      <c r="R733" s="4"/>
      <c r="S733" s="4"/>
      <c r="T733" s="4"/>
      <c r="U733" s="4"/>
    </row>
    <row r="734" spans="3:21">
      <c r="C734" s="4"/>
      <c r="D734" s="4"/>
      <c r="E734" s="4"/>
      <c r="F734" s="4"/>
      <c r="G734" s="4"/>
      <c r="H734" s="4"/>
      <c r="I734" s="4"/>
      <c r="J734" s="4"/>
      <c r="K734" s="4"/>
      <c r="L734" s="4"/>
      <c r="M734" s="4"/>
      <c r="N734" s="4"/>
      <c r="O734" s="4"/>
      <c r="P734" s="4"/>
      <c r="Q734" s="4"/>
      <c r="R734" s="4"/>
      <c r="S734" s="4"/>
      <c r="T734" s="4"/>
      <c r="U734" s="4"/>
    </row>
    <row r="735" spans="3:21">
      <c r="C735" s="4"/>
      <c r="D735" s="4"/>
      <c r="E735" s="4"/>
      <c r="F735" s="4"/>
      <c r="G735" s="4"/>
      <c r="H735" s="4"/>
      <c r="I735" s="4"/>
      <c r="J735" s="4"/>
      <c r="K735" s="4"/>
      <c r="L735" s="4"/>
      <c r="M735" s="4"/>
      <c r="N735" s="4"/>
      <c r="O735" s="4"/>
      <c r="P735" s="4"/>
      <c r="Q735" s="4"/>
      <c r="R735" s="4"/>
      <c r="S735" s="4"/>
      <c r="T735" s="4"/>
      <c r="U735" s="4"/>
    </row>
    <row r="736" spans="3:21">
      <c r="C736" s="4"/>
      <c r="D736" s="4"/>
      <c r="E736" s="4"/>
      <c r="F736" s="4"/>
      <c r="G736" s="4"/>
      <c r="H736" s="4"/>
      <c r="I736" s="4"/>
      <c r="J736" s="4"/>
      <c r="K736" s="4"/>
      <c r="L736" s="4"/>
      <c r="M736" s="4"/>
      <c r="N736" s="4"/>
      <c r="O736" s="4"/>
      <c r="P736" s="4"/>
      <c r="Q736" s="4"/>
      <c r="R736" s="4"/>
      <c r="S736" s="4"/>
      <c r="T736" s="4"/>
      <c r="U736" s="4"/>
    </row>
    <row r="737" spans="3:21">
      <c r="C737" s="4"/>
      <c r="D737" s="4"/>
      <c r="E737" s="4"/>
      <c r="F737" s="4"/>
      <c r="G737" s="4"/>
      <c r="H737" s="4"/>
      <c r="I737" s="4"/>
      <c r="J737" s="4"/>
      <c r="K737" s="4"/>
      <c r="L737" s="4"/>
      <c r="M737" s="4"/>
      <c r="N737" s="4"/>
      <c r="O737" s="4"/>
      <c r="P737" s="4"/>
      <c r="Q737" s="4"/>
      <c r="R737" s="4"/>
      <c r="S737" s="4"/>
      <c r="T737" s="4"/>
      <c r="U737" s="4"/>
    </row>
    <row r="738" spans="3:21">
      <c r="C738" s="4"/>
      <c r="D738" s="4"/>
      <c r="E738" s="4"/>
      <c r="F738" s="4"/>
      <c r="G738" s="4"/>
      <c r="H738" s="4"/>
      <c r="I738" s="4"/>
      <c r="J738" s="4"/>
      <c r="K738" s="4"/>
      <c r="L738" s="4"/>
      <c r="M738" s="4"/>
      <c r="N738" s="4"/>
      <c r="O738" s="4"/>
      <c r="P738" s="4"/>
      <c r="Q738" s="4"/>
      <c r="R738" s="4"/>
      <c r="S738" s="4"/>
      <c r="T738" s="4"/>
      <c r="U738" s="4"/>
    </row>
    <row r="739" spans="3:21">
      <c r="C739" s="4"/>
      <c r="D739" s="4"/>
      <c r="E739" s="4"/>
      <c r="F739" s="4"/>
      <c r="G739" s="4"/>
      <c r="H739" s="4"/>
      <c r="I739" s="4"/>
      <c r="J739" s="4"/>
      <c r="K739" s="4"/>
      <c r="L739" s="4"/>
      <c r="M739" s="4"/>
      <c r="N739" s="4"/>
      <c r="O739" s="4"/>
      <c r="P739" s="4"/>
      <c r="Q739" s="4"/>
      <c r="R739" s="4"/>
      <c r="S739" s="4"/>
      <c r="T739" s="4"/>
      <c r="U739" s="4"/>
    </row>
    <row r="740" spans="3:21">
      <c r="C740" s="4"/>
      <c r="D740" s="4"/>
      <c r="E740" s="4"/>
      <c r="F740" s="4"/>
      <c r="G740" s="4"/>
      <c r="H740" s="4"/>
      <c r="I740" s="4"/>
      <c r="J740" s="4"/>
      <c r="K740" s="4"/>
      <c r="L740" s="4"/>
      <c r="M740" s="4"/>
      <c r="N740" s="4"/>
      <c r="O740" s="4"/>
      <c r="P740" s="4"/>
      <c r="Q740" s="4"/>
      <c r="R740" s="4"/>
      <c r="S740" s="4"/>
      <c r="T740" s="4"/>
      <c r="U740" s="4"/>
    </row>
    <row r="741" spans="3:21">
      <c r="C741" s="4"/>
      <c r="D741" s="4"/>
      <c r="E741" s="4"/>
      <c r="F741" s="4"/>
      <c r="G741" s="4"/>
      <c r="H741" s="4"/>
      <c r="I741" s="4"/>
      <c r="J741" s="4"/>
      <c r="K741" s="4"/>
      <c r="L741" s="4"/>
      <c r="M741" s="4"/>
      <c r="N741" s="4"/>
      <c r="O741" s="4"/>
      <c r="P741" s="4"/>
      <c r="Q741" s="4"/>
      <c r="R741" s="4"/>
      <c r="S741" s="4"/>
      <c r="T741" s="4"/>
      <c r="U741" s="4"/>
    </row>
    <row r="742" spans="3:21">
      <c r="C742" s="4"/>
      <c r="D742" s="4"/>
      <c r="E742" s="4"/>
      <c r="F742" s="4"/>
      <c r="G742" s="4"/>
      <c r="H742" s="4"/>
      <c r="I742" s="4"/>
      <c r="J742" s="4"/>
      <c r="K742" s="4"/>
      <c r="L742" s="4"/>
      <c r="M742" s="4"/>
      <c r="N742" s="4"/>
      <c r="O742" s="4"/>
      <c r="P742" s="4"/>
      <c r="Q742" s="4"/>
      <c r="R742" s="4"/>
      <c r="S742" s="4"/>
      <c r="T742" s="4"/>
      <c r="U742" s="4"/>
    </row>
    <row r="743" spans="3:21">
      <c r="C743" s="4"/>
      <c r="D743" s="4"/>
      <c r="E743" s="4"/>
      <c r="F743" s="4"/>
      <c r="G743" s="4"/>
      <c r="H743" s="4"/>
      <c r="I743" s="4"/>
      <c r="J743" s="4"/>
      <c r="K743" s="4"/>
      <c r="L743" s="4"/>
      <c r="M743" s="4"/>
      <c r="N743" s="4"/>
      <c r="O743" s="4"/>
      <c r="P743" s="4"/>
      <c r="Q743" s="4"/>
      <c r="R743" s="4"/>
      <c r="S743" s="4"/>
      <c r="T743" s="4"/>
      <c r="U743" s="4"/>
    </row>
    <row r="744" spans="3:21">
      <c r="C744" s="4"/>
      <c r="D744" s="4"/>
      <c r="E744" s="4"/>
      <c r="F744" s="4"/>
      <c r="G744" s="4"/>
      <c r="H744" s="4"/>
      <c r="I744" s="4"/>
      <c r="J744" s="4"/>
      <c r="K744" s="4"/>
      <c r="L744" s="4"/>
      <c r="M744" s="4"/>
      <c r="N744" s="4"/>
      <c r="O744" s="4"/>
      <c r="P744" s="4"/>
      <c r="Q744" s="4"/>
      <c r="R744" s="4"/>
      <c r="S744" s="4"/>
      <c r="T744" s="4"/>
      <c r="U744" s="4"/>
    </row>
    <row r="745" spans="3:21">
      <c r="C745" s="4"/>
      <c r="D745" s="4"/>
      <c r="E745" s="4"/>
      <c r="F745" s="4"/>
      <c r="G745" s="4"/>
      <c r="H745" s="4"/>
      <c r="I745" s="4"/>
      <c r="J745" s="4"/>
      <c r="K745" s="4"/>
      <c r="L745" s="4"/>
      <c r="M745" s="4"/>
      <c r="N745" s="4"/>
      <c r="O745" s="4"/>
      <c r="P745" s="4"/>
      <c r="Q745" s="4"/>
      <c r="R745" s="4"/>
      <c r="S745" s="4"/>
      <c r="T745" s="4"/>
      <c r="U745" s="4"/>
    </row>
    <row r="746" spans="3:21">
      <c r="C746" s="4"/>
      <c r="D746" s="4"/>
      <c r="E746" s="4"/>
      <c r="F746" s="4"/>
      <c r="G746" s="4"/>
      <c r="H746" s="4"/>
      <c r="I746" s="4"/>
      <c r="J746" s="4"/>
      <c r="K746" s="4"/>
      <c r="L746" s="4"/>
      <c r="M746" s="4"/>
      <c r="N746" s="4"/>
      <c r="O746" s="4"/>
      <c r="P746" s="4"/>
      <c r="Q746" s="4"/>
      <c r="R746" s="4"/>
      <c r="S746" s="4"/>
      <c r="T746" s="4"/>
      <c r="U746" s="4"/>
    </row>
    <row r="747" spans="3:21">
      <c r="C747" s="4"/>
      <c r="D747" s="4"/>
      <c r="E747" s="4"/>
      <c r="F747" s="4"/>
      <c r="G747" s="4"/>
      <c r="H747" s="4"/>
      <c r="I747" s="4"/>
      <c r="J747" s="4"/>
      <c r="K747" s="4"/>
      <c r="L747" s="4"/>
      <c r="M747" s="4"/>
      <c r="N747" s="4"/>
      <c r="O747" s="4"/>
      <c r="P747" s="4"/>
      <c r="Q747" s="4"/>
      <c r="R747" s="4"/>
      <c r="S747" s="4"/>
      <c r="T747" s="4"/>
      <c r="U747" s="4"/>
    </row>
    <row r="748" spans="3:21">
      <c r="C748" s="4"/>
      <c r="D748" s="4"/>
      <c r="E748" s="4"/>
      <c r="F748" s="4"/>
      <c r="G748" s="4"/>
      <c r="H748" s="4"/>
      <c r="I748" s="4"/>
      <c r="J748" s="4"/>
      <c r="K748" s="4"/>
      <c r="L748" s="4"/>
      <c r="M748" s="4"/>
      <c r="N748" s="4"/>
      <c r="O748" s="4"/>
      <c r="P748" s="4"/>
      <c r="Q748" s="4"/>
      <c r="R748" s="4"/>
      <c r="S748" s="4"/>
      <c r="T748" s="4"/>
      <c r="U748" s="4"/>
    </row>
    <row r="749" spans="3:21">
      <c r="C749" s="4"/>
      <c r="D749" s="4"/>
      <c r="E749" s="4"/>
      <c r="F749" s="4"/>
      <c r="G749" s="4"/>
      <c r="H749" s="4"/>
      <c r="I749" s="4"/>
      <c r="J749" s="4"/>
      <c r="K749" s="4"/>
      <c r="L749" s="4"/>
      <c r="M749" s="4"/>
      <c r="N749" s="4"/>
      <c r="O749" s="4"/>
      <c r="P749" s="4"/>
      <c r="Q749" s="4"/>
      <c r="R749" s="4"/>
      <c r="S749" s="4"/>
      <c r="T749" s="4"/>
      <c r="U749" s="4"/>
    </row>
    <row r="750" spans="3:21">
      <c r="C750" s="4"/>
      <c r="D750" s="4"/>
      <c r="E750" s="4"/>
      <c r="F750" s="4"/>
      <c r="G750" s="4"/>
      <c r="H750" s="4"/>
      <c r="I750" s="4"/>
      <c r="J750" s="4"/>
      <c r="K750" s="4"/>
      <c r="L750" s="4"/>
      <c r="M750" s="4"/>
      <c r="N750" s="4"/>
      <c r="O750" s="4"/>
      <c r="P750" s="4"/>
      <c r="Q750" s="4"/>
      <c r="R750" s="4"/>
      <c r="S750" s="4"/>
      <c r="T750" s="4"/>
      <c r="U750" s="4"/>
    </row>
    <row r="751" spans="3:21">
      <c r="C751" s="4"/>
      <c r="D751" s="4"/>
      <c r="E751" s="4"/>
      <c r="F751" s="4"/>
      <c r="G751" s="4"/>
      <c r="H751" s="4"/>
      <c r="I751" s="4"/>
      <c r="J751" s="4"/>
      <c r="K751" s="4"/>
      <c r="L751" s="4"/>
      <c r="M751" s="4"/>
      <c r="N751" s="4"/>
      <c r="O751" s="4"/>
      <c r="P751" s="4"/>
      <c r="Q751" s="4"/>
      <c r="R751" s="4"/>
      <c r="S751" s="4"/>
      <c r="T751" s="4"/>
      <c r="U751" s="4"/>
    </row>
    <row r="752" spans="3:21">
      <c r="C752" s="4"/>
      <c r="D752" s="4"/>
      <c r="E752" s="4"/>
      <c r="F752" s="4"/>
      <c r="G752" s="4"/>
      <c r="H752" s="4"/>
      <c r="I752" s="4"/>
      <c r="J752" s="4"/>
      <c r="K752" s="4"/>
      <c r="L752" s="4"/>
      <c r="M752" s="4"/>
      <c r="N752" s="4"/>
      <c r="O752" s="4"/>
      <c r="P752" s="4"/>
      <c r="Q752" s="4"/>
      <c r="R752" s="4"/>
      <c r="S752" s="4"/>
      <c r="T752" s="4"/>
      <c r="U752" s="4"/>
    </row>
    <row r="753" spans="3:21">
      <c r="C753" s="4"/>
      <c r="D753" s="4"/>
      <c r="E753" s="4"/>
      <c r="F753" s="4"/>
      <c r="G753" s="4"/>
      <c r="H753" s="4"/>
      <c r="I753" s="4"/>
      <c r="J753" s="4"/>
      <c r="K753" s="4"/>
      <c r="L753" s="4"/>
      <c r="M753" s="4"/>
      <c r="N753" s="4"/>
      <c r="O753" s="4"/>
      <c r="P753" s="4"/>
      <c r="Q753" s="4"/>
      <c r="R753" s="4"/>
      <c r="S753" s="4"/>
      <c r="T753" s="4"/>
      <c r="U753" s="4"/>
    </row>
    <row r="754" spans="3:21">
      <c r="C754" s="4"/>
      <c r="D754" s="4"/>
      <c r="E754" s="4"/>
      <c r="F754" s="4"/>
      <c r="G754" s="4"/>
      <c r="H754" s="4"/>
      <c r="I754" s="4"/>
      <c r="J754" s="4"/>
      <c r="K754" s="4"/>
      <c r="L754" s="4"/>
      <c r="M754" s="4"/>
      <c r="N754" s="4"/>
      <c r="O754" s="4"/>
      <c r="P754" s="4"/>
      <c r="Q754" s="4"/>
      <c r="R754" s="4"/>
      <c r="S754" s="4"/>
      <c r="T754" s="4"/>
      <c r="U754" s="4"/>
    </row>
    <row r="755" spans="3:21">
      <c r="C755" s="4"/>
      <c r="D755" s="4"/>
      <c r="E755" s="4"/>
      <c r="F755" s="4"/>
      <c r="G755" s="4"/>
      <c r="H755" s="4"/>
      <c r="I755" s="4"/>
      <c r="J755" s="4"/>
      <c r="K755" s="4"/>
      <c r="L755" s="4"/>
      <c r="M755" s="4"/>
      <c r="N755" s="4"/>
      <c r="O755" s="4"/>
      <c r="P755" s="4"/>
      <c r="Q755" s="4"/>
      <c r="R755" s="4"/>
      <c r="S755" s="4"/>
      <c r="T755" s="4"/>
      <c r="U755" s="4"/>
    </row>
    <row r="756" spans="3:21">
      <c r="C756" s="4"/>
      <c r="D756" s="4"/>
      <c r="E756" s="4"/>
      <c r="F756" s="4"/>
      <c r="G756" s="4"/>
      <c r="H756" s="4"/>
      <c r="I756" s="4"/>
      <c r="J756" s="4"/>
      <c r="K756" s="4"/>
      <c r="L756" s="4"/>
      <c r="M756" s="4"/>
      <c r="N756" s="4"/>
      <c r="O756" s="4"/>
      <c r="P756" s="4"/>
      <c r="Q756" s="4"/>
      <c r="R756" s="4"/>
      <c r="S756" s="4"/>
      <c r="T756" s="4"/>
      <c r="U756" s="4"/>
    </row>
    <row r="757" spans="3:21">
      <c r="C757" s="4"/>
      <c r="D757" s="4"/>
      <c r="E757" s="4"/>
      <c r="F757" s="4"/>
      <c r="G757" s="4"/>
      <c r="H757" s="4"/>
      <c r="I757" s="4"/>
      <c r="J757" s="4"/>
      <c r="K757" s="4"/>
      <c r="L757" s="4"/>
      <c r="M757" s="4"/>
      <c r="N757" s="4"/>
      <c r="O757" s="4"/>
      <c r="P757" s="4"/>
      <c r="Q757" s="4"/>
      <c r="R757" s="4"/>
      <c r="S757" s="4"/>
      <c r="T757" s="4"/>
      <c r="U757" s="4"/>
    </row>
    <row r="758" spans="3:21">
      <c r="C758" s="4"/>
      <c r="D758" s="4"/>
      <c r="E758" s="4"/>
      <c r="F758" s="4"/>
      <c r="G758" s="4"/>
      <c r="H758" s="4"/>
      <c r="I758" s="4"/>
      <c r="J758" s="4"/>
      <c r="K758" s="4"/>
      <c r="L758" s="4"/>
      <c r="M758" s="4"/>
      <c r="N758" s="4"/>
      <c r="O758" s="4"/>
      <c r="P758" s="4"/>
      <c r="Q758" s="4"/>
      <c r="R758" s="4"/>
      <c r="S758" s="4"/>
      <c r="T758" s="4"/>
      <c r="U758" s="4"/>
    </row>
    <row r="759" spans="3:21">
      <c r="C759" s="4"/>
      <c r="D759" s="4"/>
      <c r="E759" s="4"/>
      <c r="F759" s="4"/>
      <c r="G759" s="4"/>
      <c r="H759" s="4"/>
      <c r="I759" s="4"/>
      <c r="J759" s="4"/>
      <c r="K759" s="4"/>
      <c r="L759" s="4"/>
      <c r="M759" s="4"/>
      <c r="N759" s="4"/>
      <c r="O759" s="4"/>
      <c r="P759" s="4"/>
      <c r="Q759" s="4"/>
      <c r="R759" s="4"/>
      <c r="S759" s="4"/>
      <c r="T759" s="4"/>
      <c r="U759" s="4"/>
    </row>
    <row r="760" spans="3:21">
      <c r="C760" s="4"/>
      <c r="D760" s="4"/>
      <c r="E760" s="4"/>
      <c r="F760" s="4"/>
      <c r="G760" s="4"/>
      <c r="H760" s="4"/>
      <c r="I760" s="4"/>
      <c r="J760" s="4"/>
      <c r="K760" s="4"/>
      <c r="L760" s="4"/>
      <c r="M760" s="4"/>
      <c r="N760" s="4"/>
      <c r="O760" s="4"/>
      <c r="P760" s="4"/>
      <c r="Q760" s="4"/>
      <c r="R760" s="4"/>
      <c r="S760" s="4"/>
      <c r="T760" s="4"/>
      <c r="U760" s="4"/>
    </row>
    <row r="761" spans="3:21">
      <c r="C761" s="4"/>
      <c r="D761" s="4"/>
      <c r="E761" s="4"/>
      <c r="F761" s="4"/>
      <c r="G761" s="4"/>
      <c r="H761" s="4"/>
      <c r="I761" s="4"/>
      <c r="J761" s="4"/>
      <c r="K761" s="4"/>
      <c r="L761" s="4"/>
      <c r="M761" s="4"/>
      <c r="N761" s="4"/>
      <c r="O761" s="4"/>
      <c r="P761" s="4"/>
      <c r="Q761" s="4"/>
      <c r="R761" s="4"/>
      <c r="S761" s="4"/>
      <c r="T761" s="4"/>
      <c r="U761" s="4"/>
    </row>
    <row r="762" spans="3:21">
      <c r="C762" s="4"/>
      <c r="D762" s="4"/>
      <c r="E762" s="4"/>
      <c r="F762" s="4"/>
      <c r="G762" s="4"/>
      <c r="H762" s="4"/>
      <c r="I762" s="4"/>
      <c r="J762" s="4"/>
      <c r="K762" s="4"/>
      <c r="L762" s="4"/>
      <c r="M762" s="4"/>
      <c r="N762" s="4"/>
      <c r="O762" s="4"/>
      <c r="P762" s="4"/>
      <c r="Q762" s="4"/>
      <c r="R762" s="4"/>
      <c r="S762" s="4"/>
      <c r="T762" s="4"/>
      <c r="U762" s="4"/>
    </row>
    <row r="763" spans="3:21">
      <c r="C763" s="4"/>
      <c r="D763" s="4"/>
      <c r="E763" s="4"/>
      <c r="F763" s="4"/>
      <c r="G763" s="4"/>
      <c r="H763" s="4"/>
      <c r="I763" s="4"/>
      <c r="J763" s="4"/>
      <c r="K763" s="4"/>
      <c r="L763" s="4"/>
      <c r="M763" s="4"/>
      <c r="N763" s="4"/>
      <c r="O763" s="4"/>
      <c r="P763" s="4"/>
      <c r="Q763" s="4"/>
      <c r="R763" s="4"/>
      <c r="S763" s="4"/>
      <c r="T763" s="4"/>
      <c r="U763" s="4"/>
    </row>
    <row r="764" spans="3:21">
      <c r="C764" s="4"/>
      <c r="D764" s="4"/>
      <c r="E764" s="4"/>
      <c r="F764" s="4"/>
      <c r="G764" s="4"/>
      <c r="H764" s="4"/>
      <c r="I764" s="4"/>
      <c r="J764" s="4"/>
      <c r="K764" s="4"/>
      <c r="L764" s="4"/>
      <c r="M764" s="4"/>
      <c r="N764" s="4"/>
      <c r="O764" s="4"/>
      <c r="P764" s="4"/>
      <c r="Q764" s="4"/>
      <c r="R764" s="4"/>
      <c r="S764" s="4"/>
      <c r="T764" s="4"/>
      <c r="U764" s="4"/>
    </row>
    <row r="765" spans="3:21">
      <c r="C765" s="4"/>
      <c r="D765" s="4"/>
      <c r="E765" s="4"/>
      <c r="F765" s="4"/>
      <c r="G765" s="4"/>
      <c r="H765" s="4"/>
      <c r="I765" s="4"/>
      <c r="J765" s="4"/>
      <c r="K765" s="4"/>
      <c r="L765" s="4"/>
      <c r="M765" s="4"/>
      <c r="N765" s="4"/>
      <c r="O765" s="4"/>
      <c r="P765" s="4"/>
      <c r="Q765" s="4"/>
      <c r="R765" s="4"/>
      <c r="S765" s="4"/>
      <c r="T765" s="4"/>
      <c r="U765" s="4"/>
    </row>
    <row r="766" spans="3:21">
      <c r="C766" s="4"/>
      <c r="D766" s="4"/>
      <c r="E766" s="4"/>
      <c r="F766" s="4"/>
      <c r="G766" s="4"/>
      <c r="H766" s="4"/>
      <c r="I766" s="4"/>
      <c r="J766" s="4"/>
      <c r="K766" s="4"/>
      <c r="L766" s="4"/>
      <c r="M766" s="4"/>
      <c r="N766" s="4"/>
      <c r="O766" s="4"/>
      <c r="P766" s="4"/>
      <c r="Q766" s="4"/>
      <c r="R766" s="4"/>
      <c r="S766" s="4"/>
      <c r="T766" s="4"/>
      <c r="U766" s="4"/>
    </row>
    <row r="767" spans="3:21">
      <c r="C767" s="4"/>
      <c r="D767" s="4"/>
      <c r="E767" s="4"/>
      <c r="F767" s="4"/>
      <c r="G767" s="4"/>
      <c r="H767" s="4"/>
      <c r="I767" s="4"/>
      <c r="J767" s="4"/>
      <c r="K767" s="4"/>
      <c r="L767" s="4"/>
      <c r="M767" s="4"/>
      <c r="N767" s="4"/>
      <c r="O767" s="4"/>
      <c r="P767" s="4"/>
      <c r="Q767" s="4"/>
      <c r="R767" s="4"/>
      <c r="S767" s="4"/>
      <c r="T767" s="4"/>
      <c r="U767" s="4"/>
    </row>
    <row r="768" spans="3:21">
      <c r="C768" s="4"/>
      <c r="D768" s="4"/>
      <c r="E768" s="4"/>
      <c r="F768" s="4"/>
      <c r="G768" s="4"/>
      <c r="H768" s="4"/>
      <c r="I768" s="4"/>
      <c r="J768" s="4"/>
      <c r="K768" s="4"/>
      <c r="L768" s="4"/>
      <c r="M768" s="4"/>
      <c r="N768" s="4"/>
      <c r="O768" s="4"/>
      <c r="P768" s="4"/>
      <c r="Q768" s="4"/>
      <c r="R768" s="4"/>
      <c r="S768" s="4"/>
      <c r="T768" s="4"/>
      <c r="U768" s="4"/>
    </row>
    <row r="769" spans="3:21">
      <c r="C769" s="4"/>
      <c r="D769" s="4"/>
      <c r="E769" s="4"/>
      <c r="F769" s="4"/>
      <c r="G769" s="4"/>
      <c r="H769" s="4"/>
      <c r="I769" s="4"/>
      <c r="J769" s="4"/>
      <c r="K769" s="4"/>
      <c r="L769" s="4"/>
      <c r="M769" s="4"/>
      <c r="N769" s="4"/>
      <c r="O769" s="4"/>
      <c r="P769" s="4"/>
      <c r="Q769" s="4"/>
      <c r="R769" s="4"/>
      <c r="S769" s="4"/>
      <c r="T769" s="4"/>
      <c r="U769" s="4"/>
    </row>
    <row r="770" spans="3:21">
      <c r="C770" s="4"/>
      <c r="D770" s="4"/>
      <c r="E770" s="4"/>
      <c r="F770" s="4"/>
      <c r="G770" s="4"/>
      <c r="H770" s="4"/>
      <c r="I770" s="4"/>
      <c r="J770" s="4"/>
      <c r="K770" s="4"/>
      <c r="L770" s="4"/>
      <c r="M770" s="4"/>
      <c r="N770" s="4"/>
      <c r="O770" s="4"/>
      <c r="P770" s="4"/>
      <c r="Q770" s="4"/>
      <c r="R770" s="4"/>
      <c r="S770" s="4"/>
      <c r="T770" s="4"/>
      <c r="U770" s="4"/>
    </row>
    <row r="771" spans="3:21">
      <c r="C771" s="4"/>
      <c r="D771" s="4"/>
      <c r="E771" s="4"/>
      <c r="F771" s="4"/>
      <c r="G771" s="4"/>
      <c r="H771" s="4"/>
      <c r="I771" s="4"/>
      <c r="J771" s="4"/>
      <c r="K771" s="4"/>
      <c r="L771" s="4"/>
      <c r="M771" s="4"/>
      <c r="N771" s="4"/>
      <c r="O771" s="4"/>
      <c r="P771" s="4"/>
      <c r="Q771" s="4"/>
      <c r="R771" s="4"/>
      <c r="S771" s="4"/>
      <c r="T771" s="4"/>
      <c r="U771" s="4"/>
    </row>
    <row r="772" spans="3:21">
      <c r="C772" s="4"/>
      <c r="D772" s="4"/>
      <c r="E772" s="4"/>
      <c r="F772" s="4"/>
      <c r="G772" s="4"/>
      <c r="H772" s="4"/>
      <c r="I772" s="4"/>
      <c r="J772" s="4"/>
      <c r="K772" s="4"/>
      <c r="L772" s="4"/>
      <c r="M772" s="4"/>
      <c r="N772" s="4"/>
      <c r="O772" s="4"/>
      <c r="P772" s="4"/>
      <c r="Q772" s="4"/>
      <c r="R772" s="4"/>
      <c r="S772" s="4"/>
      <c r="T772" s="4"/>
      <c r="U772" s="4"/>
    </row>
    <row r="773" spans="3:21">
      <c r="C773" s="4"/>
      <c r="D773" s="4"/>
      <c r="E773" s="4"/>
      <c r="F773" s="4"/>
      <c r="G773" s="4"/>
      <c r="H773" s="4"/>
      <c r="I773" s="4"/>
      <c r="J773" s="4"/>
      <c r="K773" s="4"/>
      <c r="L773" s="4"/>
      <c r="M773" s="4"/>
      <c r="N773" s="4"/>
      <c r="O773" s="4"/>
      <c r="P773" s="4"/>
      <c r="Q773" s="4"/>
      <c r="R773" s="4"/>
      <c r="S773" s="4"/>
      <c r="T773" s="4"/>
      <c r="U773" s="4"/>
    </row>
    <row r="774" spans="3:21">
      <c r="C774" s="4"/>
      <c r="D774" s="4"/>
      <c r="E774" s="4"/>
      <c r="F774" s="4"/>
      <c r="G774" s="4"/>
      <c r="H774" s="4"/>
      <c r="I774" s="4"/>
      <c r="J774" s="4"/>
      <c r="K774" s="4"/>
      <c r="L774" s="4"/>
      <c r="M774" s="4"/>
      <c r="N774" s="4"/>
      <c r="O774" s="4"/>
      <c r="P774" s="4"/>
      <c r="Q774" s="4"/>
      <c r="R774" s="4"/>
      <c r="S774" s="4"/>
      <c r="T774" s="4"/>
      <c r="U774" s="4"/>
    </row>
    <row r="775" spans="3:21">
      <c r="C775" s="4"/>
      <c r="D775" s="4"/>
      <c r="E775" s="4"/>
      <c r="F775" s="4"/>
      <c r="G775" s="4"/>
      <c r="H775" s="4"/>
      <c r="I775" s="4"/>
      <c r="J775" s="4"/>
      <c r="K775" s="4"/>
      <c r="L775" s="4"/>
      <c r="M775" s="4"/>
      <c r="N775" s="4"/>
      <c r="O775" s="4"/>
      <c r="P775" s="4"/>
      <c r="Q775" s="4"/>
      <c r="R775" s="4"/>
      <c r="S775" s="4"/>
      <c r="T775" s="4"/>
      <c r="U775" s="4"/>
    </row>
    <row r="776" spans="3:21">
      <c r="C776" s="4"/>
      <c r="D776" s="4"/>
      <c r="E776" s="4"/>
      <c r="F776" s="4"/>
      <c r="G776" s="4"/>
      <c r="H776" s="4"/>
      <c r="I776" s="4"/>
      <c r="J776" s="4"/>
      <c r="K776" s="4"/>
      <c r="L776" s="4"/>
      <c r="M776" s="4"/>
      <c r="N776" s="4"/>
      <c r="O776" s="4"/>
      <c r="P776" s="4"/>
      <c r="Q776" s="4"/>
      <c r="R776" s="4"/>
      <c r="S776" s="4"/>
      <c r="T776" s="4"/>
      <c r="U776" s="4"/>
    </row>
    <row r="777" spans="3:21">
      <c r="C777" s="4"/>
      <c r="D777" s="4"/>
      <c r="E777" s="4"/>
      <c r="F777" s="4"/>
      <c r="G777" s="4"/>
      <c r="H777" s="4"/>
      <c r="I777" s="4"/>
      <c r="J777" s="4"/>
      <c r="K777" s="4"/>
      <c r="L777" s="4"/>
      <c r="M777" s="4"/>
      <c r="N777" s="4"/>
      <c r="O777" s="4"/>
      <c r="P777" s="4"/>
      <c r="Q777" s="4"/>
      <c r="R777" s="4"/>
      <c r="S777" s="4"/>
      <c r="T777" s="4"/>
      <c r="U777" s="4"/>
    </row>
    <row r="778" spans="3:21">
      <c r="C778" s="4"/>
      <c r="D778" s="4"/>
      <c r="E778" s="4"/>
      <c r="F778" s="4"/>
      <c r="G778" s="4"/>
      <c r="H778" s="4"/>
      <c r="I778" s="4"/>
      <c r="J778" s="4"/>
      <c r="K778" s="4"/>
      <c r="L778" s="4"/>
      <c r="M778" s="4"/>
      <c r="N778" s="4"/>
      <c r="O778" s="4"/>
      <c r="P778" s="4"/>
      <c r="Q778" s="4"/>
      <c r="R778" s="4"/>
      <c r="S778" s="4"/>
      <c r="T778" s="4"/>
      <c r="U778" s="4"/>
    </row>
    <row r="779" spans="3:21">
      <c r="C779" s="4"/>
      <c r="D779" s="4"/>
      <c r="E779" s="4"/>
      <c r="F779" s="4"/>
      <c r="G779" s="4"/>
      <c r="H779" s="4"/>
      <c r="I779" s="4"/>
      <c r="J779" s="4"/>
      <c r="K779" s="4"/>
      <c r="L779" s="4"/>
      <c r="M779" s="4"/>
      <c r="N779" s="4"/>
      <c r="O779" s="4"/>
      <c r="P779" s="4"/>
      <c r="Q779" s="4"/>
      <c r="R779" s="4"/>
      <c r="S779" s="4"/>
      <c r="T779" s="4"/>
      <c r="U779" s="4"/>
    </row>
    <row r="780" spans="3:21">
      <c r="C780" s="4"/>
      <c r="D780" s="4"/>
      <c r="E780" s="4"/>
      <c r="F780" s="4"/>
      <c r="G780" s="4"/>
      <c r="H780" s="4"/>
      <c r="I780" s="4"/>
      <c r="J780" s="4"/>
      <c r="K780" s="4"/>
      <c r="L780" s="4"/>
      <c r="M780" s="4"/>
      <c r="N780" s="4"/>
      <c r="O780" s="4"/>
      <c r="P780" s="4"/>
      <c r="Q780" s="4"/>
      <c r="R780" s="4"/>
      <c r="S780" s="4"/>
      <c r="T780" s="4"/>
      <c r="U780" s="4"/>
    </row>
    <row r="781" spans="3:21">
      <c r="C781" s="4"/>
      <c r="D781" s="4"/>
      <c r="E781" s="4"/>
      <c r="F781" s="4"/>
      <c r="G781" s="4"/>
      <c r="H781" s="4"/>
      <c r="I781" s="4"/>
      <c r="J781" s="4"/>
      <c r="K781" s="4"/>
      <c r="L781" s="4"/>
      <c r="M781" s="4"/>
      <c r="N781" s="4"/>
      <c r="O781" s="4"/>
      <c r="P781" s="4"/>
      <c r="Q781" s="4"/>
      <c r="R781" s="4"/>
      <c r="S781" s="4"/>
      <c r="T781" s="4"/>
      <c r="U781" s="4"/>
    </row>
    <row r="782" spans="3:21">
      <c r="C782" s="4"/>
      <c r="D782" s="4"/>
      <c r="E782" s="4"/>
      <c r="F782" s="4"/>
      <c r="G782" s="4"/>
      <c r="H782" s="4"/>
      <c r="I782" s="4"/>
      <c r="J782" s="4"/>
      <c r="K782" s="4"/>
      <c r="L782" s="4"/>
      <c r="M782" s="4"/>
      <c r="N782" s="4"/>
      <c r="O782" s="4"/>
      <c r="P782" s="4"/>
      <c r="Q782" s="4"/>
      <c r="R782" s="4"/>
      <c r="S782" s="4"/>
      <c r="T782" s="4"/>
      <c r="U782" s="4"/>
    </row>
    <row r="783" spans="3:21">
      <c r="C783" s="4"/>
      <c r="D783" s="4"/>
      <c r="E783" s="4"/>
      <c r="F783" s="4"/>
      <c r="G783" s="4"/>
      <c r="H783" s="4"/>
      <c r="I783" s="4"/>
      <c r="J783" s="4"/>
      <c r="K783" s="4"/>
      <c r="L783" s="4"/>
      <c r="M783" s="4"/>
      <c r="N783" s="4"/>
      <c r="O783" s="4"/>
      <c r="P783" s="4"/>
      <c r="Q783" s="4"/>
      <c r="R783" s="4"/>
      <c r="S783" s="4"/>
      <c r="T783" s="4"/>
      <c r="U783" s="4"/>
    </row>
    <row r="784" spans="3:21">
      <c r="C784" s="4"/>
      <c r="D784" s="4"/>
      <c r="E784" s="4"/>
      <c r="F784" s="4"/>
      <c r="G784" s="4"/>
      <c r="H784" s="4"/>
      <c r="I784" s="4"/>
      <c r="J784" s="4"/>
      <c r="K784" s="4"/>
      <c r="L784" s="4"/>
      <c r="M784" s="4"/>
      <c r="N784" s="4"/>
      <c r="O784" s="4"/>
      <c r="P784" s="4"/>
      <c r="Q784" s="4"/>
      <c r="R784" s="4"/>
      <c r="S784" s="4"/>
      <c r="T784" s="4"/>
      <c r="U784" s="4"/>
    </row>
    <row r="785" spans="3:21">
      <c r="C785" s="4"/>
      <c r="D785" s="4"/>
      <c r="E785" s="4"/>
      <c r="F785" s="4"/>
      <c r="G785" s="4"/>
      <c r="H785" s="4"/>
      <c r="I785" s="4"/>
      <c r="J785" s="4"/>
      <c r="K785" s="4"/>
      <c r="L785" s="4"/>
      <c r="M785" s="4"/>
      <c r="N785" s="4"/>
      <c r="O785" s="4"/>
      <c r="P785" s="4"/>
      <c r="Q785" s="4"/>
      <c r="R785" s="4"/>
      <c r="S785" s="4"/>
      <c r="T785" s="4"/>
      <c r="U785" s="4"/>
    </row>
    <row r="786" spans="3:21">
      <c r="C786" s="4"/>
      <c r="D786" s="4"/>
      <c r="E786" s="4"/>
      <c r="F786" s="4"/>
      <c r="G786" s="4"/>
      <c r="H786" s="4"/>
      <c r="I786" s="4"/>
      <c r="J786" s="4"/>
      <c r="K786" s="4"/>
      <c r="L786" s="4"/>
      <c r="M786" s="4"/>
      <c r="N786" s="4"/>
      <c r="O786" s="4"/>
      <c r="P786" s="4"/>
      <c r="Q786" s="4"/>
      <c r="R786" s="4"/>
      <c r="S786" s="4"/>
      <c r="T786" s="4"/>
      <c r="U786" s="4"/>
    </row>
    <row r="787" spans="3:21">
      <c r="C787" s="4"/>
      <c r="D787" s="4"/>
      <c r="E787" s="4"/>
      <c r="F787" s="4"/>
      <c r="G787" s="4"/>
      <c r="H787" s="4"/>
      <c r="I787" s="4"/>
      <c r="J787" s="4"/>
      <c r="K787" s="4"/>
      <c r="L787" s="4"/>
      <c r="M787" s="4"/>
      <c r="N787" s="4"/>
      <c r="O787" s="4"/>
      <c r="P787" s="4"/>
      <c r="Q787" s="4"/>
      <c r="R787" s="4"/>
      <c r="S787" s="4"/>
      <c r="T787" s="4"/>
      <c r="U787" s="4"/>
    </row>
    <row r="788" spans="3:21">
      <c r="C788" s="4"/>
      <c r="D788" s="4"/>
      <c r="E788" s="4"/>
      <c r="F788" s="4"/>
      <c r="G788" s="4"/>
      <c r="H788" s="4"/>
      <c r="I788" s="4"/>
      <c r="J788" s="4"/>
      <c r="K788" s="4"/>
      <c r="L788" s="4"/>
      <c r="M788" s="4"/>
      <c r="N788" s="4"/>
      <c r="O788" s="4"/>
      <c r="P788" s="4"/>
      <c r="Q788" s="4"/>
      <c r="R788" s="4"/>
      <c r="S788" s="4"/>
      <c r="T788" s="4"/>
      <c r="U788" s="4"/>
    </row>
    <row r="789" spans="3:21">
      <c r="C789" s="4"/>
      <c r="D789" s="4"/>
      <c r="E789" s="4"/>
      <c r="F789" s="4"/>
      <c r="G789" s="4"/>
      <c r="H789" s="4"/>
      <c r="I789" s="4"/>
      <c r="J789" s="4"/>
      <c r="K789" s="4"/>
      <c r="L789" s="4"/>
      <c r="M789" s="4"/>
      <c r="N789" s="4"/>
      <c r="O789" s="4"/>
      <c r="P789" s="4"/>
      <c r="Q789" s="4"/>
      <c r="R789" s="4"/>
      <c r="S789" s="4"/>
      <c r="T789" s="4"/>
      <c r="U789" s="4"/>
    </row>
    <row r="790" spans="3:21">
      <c r="C790" s="4"/>
      <c r="D790" s="4"/>
      <c r="E790" s="4"/>
      <c r="F790" s="4"/>
      <c r="G790" s="4"/>
      <c r="H790" s="4"/>
      <c r="I790" s="4"/>
      <c r="J790" s="4"/>
      <c r="K790" s="4"/>
      <c r="L790" s="4"/>
      <c r="M790" s="4"/>
      <c r="N790" s="4"/>
      <c r="O790" s="4"/>
      <c r="P790" s="4"/>
      <c r="Q790" s="4"/>
      <c r="R790" s="4"/>
      <c r="S790" s="4"/>
      <c r="T790" s="4"/>
      <c r="U790" s="4"/>
    </row>
    <row r="791" spans="3:21">
      <c r="C791" s="4"/>
      <c r="D791" s="4"/>
      <c r="E791" s="4"/>
      <c r="F791" s="4"/>
      <c r="G791" s="4"/>
      <c r="H791" s="4"/>
      <c r="I791" s="4"/>
      <c r="J791" s="4"/>
      <c r="K791" s="4"/>
      <c r="L791" s="4"/>
      <c r="M791" s="4"/>
      <c r="N791" s="4"/>
      <c r="O791" s="4"/>
      <c r="P791" s="4"/>
      <c r="Q791" s="4"/>
      <c r="R791" s="4"/>
      <c r="S791" s="4"/>
      <c r="T791" s="4"/>
      <c r="U791" s="4"/>
    </row>
    <row r="792" spans="3:21">
      <c r="C792" s="4"/>
      <c r="D792" s="4"/>
      <c r="E792" s="4"/>
      <c r="F792" s="4"/>
      <c r="G792" s="4"/>
      <c r="H792" s="4"/>
      <c r="I792" s="4"/>
      <c r="J792" s="4"/>
      <c r="K792" s="4"/>
      <c r="L792" s="4"/>
      <c r="M792" s="4"/>
      <c r="N792" s="4"/>
      <c r="O792" s="4"/>
      <c r="P792" s="4"/>
      <c r="Q792" s="4"/>
      <c r="R792" s="4"/>
      <c r="S792" s="4"/>
      <c r="T792" s="4"/>
      <c r="U792" s="4"/>
    </row>
    <row r="793" spans="3:21">
      <c r="C793" s="4"/>
      <c r="D793" s="4"/>
      <c r="E793" s="4"/>
      <c r="F793" s="4"/>
      <c r="G793" s="4"/>
      <c r="H793" s="4"/>
      <c r="I793" s="4"/>
      <c r="J793" s="4"/>
      <c r="K793" s="4"/>
      <c r="L793" s="4"/>
      <c r="M793" s="4"/>
      <c r="N793" s="4"/>
      <c r="O793" s="4"/>
      <c r="P793" s="4"/>
      <c r="Q793" s="4"/>
      <c r="R793" s="4"/>
      <c r="S793" s="4"/>
      <c r="T793" s="4"/>
      <c r="U793" s="4"/>
    </row>
    <row r="794" spans="3:21">
      <c r="C794" s="4"/>
      <c r="D794" s="4"/>
      <c r="E794" s="4"/>
      <c r="F794" s="4"/>
      <c r="G794" s="4"/>
      <c r="H794" s="4"/>
      <c r="I794" s="4"/>
      <c r="J794" s="4"/>
      <c r="K794" s="4"/>
      <c r="L794" s="4"/>
      <c r="M794" s="4"/>
      <c r="N794" s="4"/>
      <c r="O794" s="4"/>
      <c r="P794" s="4"/>
      <c r="Q794" s="4"/>
      <c r="R794" s="4"/>
      <c r="S794" s="4"/>
      <c r="T794" s="4"/>
      <c r="U794" s="4"/>
    </row>
    <row r="795" spans="3:21">
      <c r="C795" s="4"/>
      <c r="D795" s="4"/>
      <c r="E795" s="4"/>
      <c r="F795" s="4"/>
      <c r="G795" s="4"/>
      <c r="H795" s="4"/>
      <c r="I795" s="4"/>
      <c r="J795" s="4"/>
      <c r="K795" s="4"/>
      <c r="L795" s="4"/>
      <c r="M795" s="4"/>
      <c r="N795" s="4"/>
      <c r="O795" s="4"/>
      <c r="P795" s="4"/>
      <c r="Q795" s="4"/>
      <c r="R795" s="4"/>
      <c r="S795" s="4"/>
      <c r="T795" s="4"/>
      <c r="U795" s="4"/>
    </row>
    <row r="796" spans="3:21">
      <c r="C796" s="4"/>
      <c r="D796" s="4"/>
      <c r="E796" s="4"/>
      <c r="F796" s="4"/>
      <c r="G796" s="4"/>
      <c r="H796" s="4"/>
      <c r="I796" s="4"/>
      <c r="J796" s="4"/>
      <c r="K796" s="4"/>
      <c r="L796" s="4"/>
      <c r="M796" s="4"/>
      <c r="N796" s="4"/>
      <c r="O796" s="4"/>
      <c r="P796" s="4"/>
      <c r="Q796" s="4"/>
      <c r="R796" s="4"/>
      <c r="S796" s="4"/>
      <c r="T796" s="4"/>
      <c r="U796" s="4"/>
    </row>
    <row r="797" spans="3:21">
      <c r="C797" s="4"/>
      <c r="D797" s="4"/>
      <c r="E797" s="4"/>
      <c r="F797" s="4"/>
      <c r="G797" s="4"/>
      <c r="H797" s="4"/>
      <c r="I797" s="4"/>
      <c r="J797" s="4"/>
      <c r="K797" s="4"/>
      <c r="L797" s="4"/>
      <c r="M797" s="4"/>
      <c r="N797" s="4"/>
      <c r="O797" s="4"/>
      <c r="P797" s="4"/>
      <c r="Q797" s="4"/>
      <c r="R797" s="4"/>
      <c r="S797" s="4"/>
      <c r="T797" s="4"/>
      <c r="U797" s="4"/>
    </row>
    <row r="798" spans="3:21">
      <c r="C798" s="4"/>
      <c r="D798" s="4"/>
      <c r="E798" s="4"/>
      <c r="F798" s="4"/>
      <c r="G798" s="4"/>
      <c r="H798" s="4"/>
      <c r="I798" s="4"/>
      <c r="J798" s="4"/>
      <c r="K798" s="4"/>
      <c r="L798" s="4"/>
      <c r="M798" s="4"/>
      <c r="N798" s="4"/>
      <c r="O798" s="4"/>
      <c r="P798" s="4"/>
      <c r="Q798" s="4"/>
      <c r="R798" s="4"/>
      <c r="S798" s="4"/>
      <c r="T798" s="4"/>
      <c r="U798" s="4"/>
    </row>
    <row r="799" spans="3:21">
      <c r="C799" s="4"/>
      <c r="D799" s="4"/>
      <c r="E799" s="4"/>
      <c r="F799" s="4"/>
      <c r="G799" s="4"/>
      <c r="H799" s="4"/>
      <c r="I799" s="4"/>
      <c r="J799" s="4"/>
      <c r="K799" s="4"/>
      <c r="L799" s="4"/>
      <c r="M799" s="4"/>
      <c r="N799" s="4"/>
      <c r="O799" s="4"/>
      <c r="P799" s="4"/>
      <c r="Q799" s="4"/>
      <c r="R799" s="4"/>
      <c r="S799" s="4"/>
      <c r="T799" s="4"/>
      <c r="U799" s="4"/>
    </row>
    <row r="800" spans="3:21">
      <c r="C800" s="4"/>
      <c r="D800" s="4"/>
      <c r="E800" s="4"/>
      <c r="F800" s="4"/>
      <c r="G800" s="4"/>
      <c r="H800" s="4"/>
      <c r="I800" s="4"/>
      <c r="J800" s="4"/>
      <c r="K800" s="4"/>
      <c r="L800" s="4"/>
      <c r="M800" s="4"/>
      <c r="N800" s="4"/>
      <c r="O800" s="4"/>
      <c r="P800" s="4"/>
      <c r="Q800" s="4"/>
      <c r="R800" s="4"/>
      <c r="S800" s="4"/>
      <c r="T800" s="4"/>
      <c r="U800" s="4"/>
    </row>
    <row r="801" spans="3:21">
      <c r="C801" s="4"/>
      <c r="D801" s="4"/>
      <c r="E801" s="4"/>
      <c r="F801" s="4"/>
      <c r="G801" s="4"/>
      <c r="H801" s="4"/>
      <c r="I801" s="4"/>
      <c r="J801" s="4"/>
      <c r="K801" s="4"/>
      <c r="L801" s="4"/>
      <c r="M801" s="4"/>
      <c r="N801" s="4"/>
      <c r="O801" s="4"/>
      <c r="P801" s="4"/>
      <c r="Q801" s="4"/>
      <c r="R801" s="4"/>
      <c r="S801" s="4"/>
      <c r="T801" s="4"/>
      <c r="U801" s="4"/>
    </row>
    <row r="802" spans="3:21">
      <c r="C802" s="4"/>
      <c r="D802" s="4"/>
      <c r="E802" s="4"/>
      <c r="F802" s="4"/>
      <c r="G802" s="4"/>
      <c r="H802" s="4"/>
      <c r="I802" s="4"/>
      <c r="J802" s="4"/>
      <c r="K802" s="4"/>
      <c r="L802" s="4"/>
      <c r="M802" s="4"/>
      <c r="N802" s="4"/>
      <c r="O802" s="4"/>
      <c r="P802" s="4"/>
      <c r="Q802" s="4"/>
      <c r="R802" s="4"/>
      <c r="S802" s="4"/>
      <c r="T802" s="4"/>
      <c r="U802" s="4"/>
    </row>
    <row r="803" spans="3:21">
      <c r="C803" s="4"/>
      <c r="D803" s="4"/>
      <c r="E803" s="4"/>
      <c r="F803" s="4"/>
      <c r="G803" s="4"/>
      <c r="H803" s="4"/>
      <c r="I803" s="4"/>
      <c r="J803" s="4"/>
      <c r="K803" s="4"/>
      <c r="L803" s="4"/>
      <c r="M803" s="4"/>
      <c r="N803" s="4"/>
      <c r="O803" s="4"/>
      <c r="P803" s="4"/>
      <c r="Q803" s="4"/>
      <c r="R803" s="4"/>
      <c r="S803" s="4"/>
      <c r="T803" s="4"/>
      <c r="U803" s="4"/>
    </row>
    <row r="804" spans="3:21">
      <c r="C804" s="4"/>
      <c r="D804" s="4"/>
      <c r="E804" s="4"/>
      <c r="F804" s="4"/>
      <c r="G804" s="4"/>
      <c r="H804" s="4"/>
      <c r="I804" s="4"/>
      <c r="J804" s="4"/>
      <c r="K804" s="4"/>
      <c r="L804" s="4"/>
      <c r="M804" s="4"/>
      <c r="N804" s="4"/>
      <c r="O804" s="4"/>
      <c r="P804" s="4"/>
      <c r="Q804" s="4"/>
      <c r="R804" s="4"/>
      <c r="S804" s="4"/>
      <c r="T804" s="4"/>
      <c r="U804" s="4"/>
    </row>
    <row r="805" spans="3:21">
      <c r="C805" s="4"/>
      <c r="D805" s="4"/>
      <c r="E805" s="4"/>
      <c r="F805" s="4"/>
      <c r="G805" s="4"/>
      <c r="H805" s="4"/>
      <c r="I805" s="4"/>
      <c r="J805" s="4"/>
      <c r="K805" s="4"/>
      <c r="L805" s="4"/>
      <c r="M805" s="4"/>
      <c r="N805" s="4"/>
      <c r="O805" s="4"/>
      <c r="P805" s="4"/>
      <c r="Q805" s="4"/>
      <c r="R805" s="4"/>
      <c r="S805" s="4"/>
      <c r="T805" s="4"/>
      <c r="U805" s="4"/>
    </row>
    <row r="806" spans="3:21">
      <c r="C806" s="4"/>
      <c r="D806" s="4"/>
      <c r="E806" s="4"/>
      <c r="F806" s="4"/>
      <c r="G806" s="4"/>
      <c r="H806" s="4"/>
      <c r="I806" s="4"/>
      <c r="J806" s="4"/>
      <c r="K806" s="4"/>
      <c r="L806" s="4"/>
      <c r="M806" s="4"/>
      <c r="N806" s="4"/>
      <c r="O806" s="4"/>
      <c r="P806" s="4"/>
      <c r="Q806" s="4"/>
      <c r="R806" s="4"/>
      <c r="S806" s="4"/>
      <c r="T806" s="4"/>
      <c r="U806" s="4"/>
    </row>
    <row r="807" spans="3:21">
      <c r="C807" s="4"/>
      <c r="D807" s="4"/>
      <c r="E807" s="4"/>
      <c r="F807" s="4"/>
      <c r="G807" s="4"/>
      <c r="H807" s="4"/>
      <c r="I807" s="4"/>
      <c r="J807" s="4"/>
      <c r="K807" s="4"/>
      <c r="L807" s="4"/>
      <c r="M807" s="4"/>
      <c r="N807" s="4"/>
      <c r="O807" s="4"/>
      <c r="P807" s="4"/>
      <c r="Q807" s="4"/>
      <c r="R807" s="4"/>
      <c r="S807" s="4"/>
      <c r="T807" s="4"/>
      <c r="U807" s="4"/>
    </row>
    <row r="808" spans="3:21">
      <c r="C808" s="4"/>
      <c r="D808" s="4"/>
      <c r="E808" s="4"/>
      <c r="F808" s="4"/>
      <c r="G808" s="4"/>
      <c r="H808" s="4"/>
      <c r="I808" s="4"/>
      <c r="J808" s="4"/>
      <c r="K808" s="4"/>
      <c r="L808" s="4"/>
      <c r="M808" s="4"/>
      <c r="N808" s="4"/>
      <c r="O808" s="4"/>
      <c r="P808" s="4"/>
      <c r="Q808" s="4"/>
      <c r="R808" s="4"/>
      <c r="S808" s="4"/>
      <c r="T808" s="4"/>
      <c r="U808" s="4"/>
    </row>
    <row r="809" spans="3:21">
      <c r="C809" s="4"/>
      <c r="D809" s="4"/>
      <c r="E809" s="4"/>
      <c r="F809" s="4"/>
      <c r="G809" s="4"/>
      <c r="H809" s="4"/>
      <c r="I809" s="4"/>
      <c r="J809" s="4"/>
      <c r="K809" s="4"/>
      <c r="L809" s="4"/>
      <c r="M809" s="4"/>
      <c r="N809" s="4"/>
      <c r="O809" s="4"/>
      <c r="P809" s="4"/>
      <c r="Q809" s="4"/>
      <c r="R809" s="4"/>
      <c r="S809" s="4"/>
      <c r="T809" s="4"/>
      <c r="U809" s="4"/>
    </row>
    <row r="810" spans="3:21">
      <c r="C810" s="4"/>
      <c r="D810" s="4"/>
      <c r="E810" s="4"/>
      <c r="F810" s="4"/>
      <c r="G810" s="4"/>
      <c r="H810" s="4"/>
      <c r="I810" s="4"/>
      <c r="J810" s="4"/>
      <c r="K810" s="4"/>
      <c r="L810" s="4"/>
      <c r="M810" s="4"/>
      <c r="N810" s="4"/>
      <c r="O810" s="4"/>
      <c r="P810" s="4"/>
      <c r="Q810" s="4"/>
      <c r="R810" s="4"/>
      <c r="S810" s="4"/>
      <c r="T810" s="4"/>
      <c r="U810" s="4"/>
    </row>
    <row r="811" spans="3:21">
      <c r="C811" s="4"/>
      <c r="D811" s="4"/>
      <c r="E811" s="4"/>
      <c r="F811" s="4"/>
      <c r="G811" s="4"/>
      <c r="H811" s="4"/>
      <c r="I811" s="4"/>
      <c r="J811" s="4"/>
      <c r="K811" s="4"/>
      <c r="L811" s="4"/>
      <c r="M811" s="4"/>
      <c r="N811" s="4"/>
      <c r="O811" s="4"/>
      <c r="P811" s="4"/>
      <c r="Q811" s="4"/>
      <c r="R811" s="4"/>
      <c r="S811" s="4"/>
      <c r="T811" s="4"/>
      <c r="U811" s="4"/>
    </row>
    <row r="812" spans="3:21">
      <c r="C812" s="4"/>
      <c r="D812" s="4"/>
      <c r="E812" s="4"/>
      <c r="F812" s="4"/>
      <c r="G812" s="4"/>
      <c r="H812" s="4"/>
      <c r="I812" s="4"/>
      <c r="J812" s="4"/>
      <c r="K812" s="4"/>
      <c r="L812" s="4"/>
      <c r="M812" s="4"/>
      <c r="N812" s="4"/>
      <c r="O812" s="4"/>
      <c r="P812" s="4"/>
      <c r="Q812" s="4"/>
      <c r="R812" s="4"/>
      <c r="S812" s="4"/>
      <c r="T812" s="4"/>
      <c r="U812" s="4"/>
    </row>
    <row r="813" spans="3:21">
      <c r="C813" s="4"/>
      <c r="D813" s="4"/>
      <c r="E813" s="4"/>
      <c r="F813" s="4"/>
      <c r="G813" s="4"/>
      <c r="H813" s="4"/>
      <c r="I813" s="4"/>
      <c r="J813" s="4"/>
      <c r="K813" s="4"/>
      <c r="L813" s="4"/>
      <c r="M813" s="4"/>
      <c r="N813" s="4"/>
      <c r="O813" s="4"/>
      <c r="P813" s="4"/>
      <c r="Q813" s="4"/>
      <c r="R813" s="4"/>
      <c r="S813" s="4"/>
      <c r="T813" s="4"/>
      <c r="U813" s="4"/>
    </row>
    <row r="814" spans="3:21">
      <c r="C814" s="4"/>
      <c r="D814" s="4"/>
      <c r="E814" s="4"/>
      <c r="F814" s="4"/>
      <c r="G814" s="4"/>
      <c r="H814" s="4"/>
      <c r="I814" s="4"/>
      <c r="J814" s="4"/>
      <c r="K814" s="4"/>
      <c r="L814" s="4"/>
      <c r="M814" s="4"/>
      <c r="N814" s="4"/>
      <c r="O814" s="4"/>
      <c r="P814" s="4"/>
      <c r="Q814" s="4"/>
      <c r="R814" s="4"/>
      <c r="S814" s="4"/>
      <c r="T814" s="4"/>
      <c r="U814" s="4"/>
    </row>
    <row r="815" spans="3:21">
      <c r="C815" s="4"/>
      <c r="D815" s="4"/>
      <c r="E815" s="4"/>
      <c r="F815" s="4"/>
      <c r="G815" s="4"/>
      <c r="H815" s="4"/>
      <c r="I815" s="4"/>
      <c r="J815" s="4"/>
      <c r="K815" s="4"/>
      <c r="L815" s="4"/>
      <c r="M815" s="4"/>
      <c r="N815" s="4"/>
      <c r="O815" s="4"/>
      <c r="P815" s="4"/>
      <c r="Q815" s="4"/>
      <c r="R815" s="4"/>
      <c r="S815" s="4"/>
      <c r="T815" s="4"/>
      <c r="U815" s="4"/>
    </row>
    <row r="816" spans="3:21">
      <c r="C816" s="4"/>
      <c r="D816" s="4"/>
      <c r="E816" s="4"/>
      <c r="F816" s="4"/>
      <c r="G816" s="4"/>
      <c r="H816" s="4"/>
      <c r="I816" s="4"/>
      <c r="J816" s="4"/>
      <c r="K816" s="4"/>
      <c r="L816" s="4"/>
      <c r="M816" s="4"/>
      <c r="N816" s="4"/>
      <c r="O816" s="4"/>
      <c r="P816" s="4"/>
      <c r="Q816" s="4"/>
      <c r="R816" s="4"/>
      <c r="S816" s="4"/>
      <c r="T816" s="4"/>
      <c r="U816" s="4"/>
    </row>
    <row r="817" spans="3:21">
      <c r="C817" s="4"/>
      <c r="D817" s="4"/>
      <c r="E817" s="4"/>
      <c r="F817" s="4"/>
      <c r="G817" s="4"/>
      <c r="H817" s="4"/>
      <c r="I817" s="4"/>
      <c r="J817" s="4"/>
      <c r="K817" s="4"/>
      <c r="L817" s="4"/>
      <c r="M817" s="4"/>
      <c r="N817" s="4"/>
      <c r="O817" s="4"/>
      <c r="P817" s="4"/>
      <c r="Q817" s="4"/>
      <c r="R817" s="4"/>
      <c r="S817" s="4"/>
      <c r="T817" s="4"/>
      <c r="U817" s="4"/>
    </row>
    <row r="818" spans="3:21">
      <c r="C818" s="4"/>
      <c r="D818" s="4"/>
      <c r="E818" s="4"/>
      <c r="F818" s="4"/>
      <c r="G818" s="4"/>
      <c r="H818" s="4"/>
      <c r="I818" s="4"/>
      <c r="J818" s="4"/>
      <c r="K818" s="4"/>
      <c r="L818" s="4"/>
      <c r="M818" s="4"/>
      <c r="N818" s="4"/>
      <c r="O818" s="4"/>
      <c r="P818" s="4"/>
      <c r="Q818" s="4"/>
      <c r="R818" s="4"/>
      <c r="S818" s="4"/>
      <c r="T818" s="4"/>
      <c r="U818" s="4"/>
    </row>
    <row r="819" spans="3:21">
      <c r="C819" s="4"/>
      <c r="D819" s="4"/>
      <c r="E819" s="4"/>
      <c r="F819" s="4"/>
      <c r="G819" s="4"/>
      <c r="H819" s="4"/>
      <c r="I819" s="4"/>
      <c r="J819" s="4"/>
      <c r="K819" s="4"/>
      <c r="L819" s="4"/>
      <c r="M819" s="4"/>
      <c r="N819" s="4"/>
      <c r="O819" s="4"/>
      <c r="P819" s="4"/>
      <c r="Q819" s="4"/>
      <c r="R819" s="4"/>
      <c r="S819" s="4"/>
      <c r="T819" s="4"/>
      <c r="U819" s="4"/>
    </row>
    <row r="820" spans="3:21">
      <c r="C820" s="4"/>
      <c r="D820" s="4"/>
      <c r="E820" s="4"/>
      <c r="F820" s="4"/>
      <c r="G820" s="4"/>
      <c r="H820" s="4"/>
      <c r="I820" s="4"/>
      <c r="J820" s="4"/>
      <c r="K820" s="4"/>
      <c r="L820" s="4"/>
      <c r="M820" s="4"/>
      <c r="N820" s="4"/>
      <c r="O820" s="4"/>
      <c r="P820" s="4"/>
      <c r="Q820" s="4"/>
      <c r="R820" s="4"/>
      <c r="S820" s="4"/>
      <c r="T820" s="4"/>
      <c r="U820" s="4"/>
    </row>
    <row r="821" spans="3:21">
      <c r="C821" s="4"/>
      <c r="D821" s="4"/>
      <c r="E821" s="4"/>
      <c r="F821" s="4"/>
      <c r="G821" s="4"/>
      <c r="H821" s="4"/>
      <c r="I821" s="4"/>
      <c r="J821" s="4"/>
      <c r="K821" s="4"/>
      <c r="L821" s="4"/>
      <c r="M821" s="4"/>
      <c r="N821" s="4"/>
      <c r="O821" s="4"/>
      <c r="P821" s="4"/>
      <c r="Q821" s="4"/>
      <c r="R821" s="4"/>
      <c r="S821" s="4"/>
      <c r="T821" s="4"/>
      <c r="U821" s="4"/>
    </row>
    <row r="822" spans="3:21">
      <c r="C822" s="4"/>
      <c r="D822" s="4"/>
      <c r="E822" s="4"/>
      <c r="F822" s="4"/>
      <c r="G822" s="4"/>
      <c r="H822" s="4"/>
      <c r="I822" s="4"/>
      <c r="J822" s="4"/>
      <c r="K822" s="4"/>
      <c r="L822" s="4"/>
      <c r="M822" s="4"/>
      <c r="N822" s="4"/>
      <c r="O822" s="4"/>
      <c r="P822" s="4"/>
      <c r="Q822" s="4"/>
      <c r="R822" s="4"/>
      <c r="S822" s="4"/>
      <c r="T822" s="4"/>
      <c r="U822" s="4"/>
    </row>
    <row r="823" spans="3:21">
      <c r="C823" s="4"/>
      <c r="D823" s="4"/>
      <c r="E823" s="4"/>
      <c r="F823" s="4"/>
      <c r="G823" s="4"/>
      <c r="H823" s="4"/>
      <c r="I823" s="4"/>
      <c r="J823" s="4"/>
      <c r="K823" s="4"/>
      <c r="L823" s="4"/>
      <c r="M823" s="4"/>
      <c r="N823" s="4"/>
      <c r="O823" s="4"/>
      <c r="P823" s="4"/>
      <c r="Q823" s="4"/>
      <c r="R823" s="4"/>
      <c r="S823" s="4"/>
      <c r="T823" s="4"/>
      <c r="U823" s="4"/>
    </row>
    <row r="824" spans="3:21">
      <c r="C824" s="4"/>
      <c r="D824" s="4"/>
      <c r="E824" s="4"/>
      <c r="F824" s="4"/>
      <c r="G824" s="4"/>
      <c r="H824" s="4"/>
      <c r="I824" s="4"/>
      <c r="J824" s="4"/>
      <c r="K824" s="4"/>
      <c r="L824" s="4"/>
      <c r="M824" s="4"/>
      <c r="N824" s="4"/>
      <c r="O824" s="4"/>
      <c r="P824" s="4"/>
      <c r="Q824" s="4"/>
      <c r="R824" s="4"/>
      <c r="S824" s="4"/>
      <c r="T824" s="4"/>
      <c r="U824" s="4"/>
    </row>
    <row r="825" spans="3:21">
      <c r="C825" s="4"/>
      <c r="D825" s="4"/>
      <c r="E825" s="4"/>
      <c r="F825" s="4"/>
      <c r="G825" s="4"/>
      <c r="H825" s="4"/>
      <c r="I825" s="4"/>
      <c r="J825" s="4"/>
      <c r="K825" s="4"/>
      <c r="L825" s="4"/>
      <c r="M825" s="4"/>
      <c r="N825" s="4"/>
      <c r="O825" s="4"/>
      <c r="P825" s="4"/>
      <c r="Q825" s="4"/>
      <c r="R825" s="4"/>
      <c r="S825" s="4"/>
      <c r="T825" s="4"/>
      <c r="U825" s="4"/>
    </row>
    <row r="826" spans="3:21">
      <c r="C826" s="4"/>
      <c r="D826" s="4"/>
      <c r="E826" s="4"/>
      <c r="F826" s="4"/>
      <c r="G826" s="4"/>
      <c r="H826" s="4"/>
      <c r="I826" s="4"/>
      <c r="J826" s="4"/>
      <c r="K826" s="4"/>
      <c r="L826" s="4"/>
      <c r="M826" s="4"/>
      <c r="N826" s="4"/>
      <c r="O826" s="4"/>
      <c r="P826" s="4"/>
      <c r="Q826" s="4"/>
      <c r="R826" s="4"/>
      <c r="S826" s="4"/>
      <c r="T826" s="4"/>
      <c r="U826" s="4"/>
    </row>
    <row r="827" spans="3:21">
      <c r="C827" s="4"/>
      <c r="D827" s="4"/>
      <c r="E827" s="4"/>
      <c r="F827" s="4"/>
      <c r="G827" s="4"/>
      <c r="H827" s="4"/>
      <c r="I827" s="4"/>
      <c r="J827" s="4"/>
      <c r="K827" s="4"/>
      <c r="L827" s="4"/>
      <c r="M827" s="4"/>
      <c r="N827" s="4"/>
      <c r="O827" s="4"/>
      <c r="P827" s="4"/>
      <c r="Q827" s="4"/>
      <c r="R827" s="4"/>
      <c r="S827" s="4"/>
      <c r="T827" s="4"/>
      <c r="U827" s="4"/>
    </row>
    <row r="828" spans="3:21">
      <c r="C828" s="4"/>
      <c r="D828" s="4"/>
      <c r="E828" s="4"/>
      <c r="F828" s="4"/>
      <c r="G828" s="4"/>
      <c r="H828" s="4"/>
      <c r="I828" s="4"/>
      <c r="J828" s="4"/>
      <c r="K828" s="4"/>
      <c r="L828" s="4"/>
      <c r="M828" s="4"/>
      <c r="N828" s="4"/>
      <c r="O828" s="4"/>
      <c r="P828" s="4"/>
      <c r="Q828" s="4"/>
      <c r="R828" s="4"/>
      <c r="S828" s="4"/>
      <c r="T828" s="4"/>
      <c r="U828" s="4"/>
    </row>
    <row r="829" spans="3:21">
      <c r="C829" s="4"/>
      <c r="D829" s="4"/>
      <c r="E829" s="4"/>
      <c r="F829" s="4"/>
      <c r="G829" s="4"/>
      <c r="H829" s="4"/>
      <c r="I829" s="4"/>
      <c r="J829" s="4"/>
      <c r="K829" s="4"/>
      <c r="L829" s="4"/>
      <c r="M829" s="4"/>
      <c r="N829" s="4"/>
      <c r="O829" s="4"/>
      <c r="P829" s="4"/>
      <c r="Q829" s="4"/>
      <c r="R829" s="4"/>
      <c r="S829" s="4"/>
      <c r="T829" s="4"/>
      <c r="U829" s="4"/>
    </row>
    <row r="830" spans="3:21">
      <c r="C830" s="4"/>
      <c r="D830" s="4"/>
      <c r="E830" s="4"/>
      <c r="F830" s="4"/>
      <c r="G830" s="4"/>
      <c r="H830" s="4"/>
      <c r="I830" s="4"/>
      <c r="J830" s="4"/>
      <c r="K830" s="4"/>
      <c r="L830" s="4"/>
      <c r="M830" s="4"/>
      <c r="N830" s="4"/>
      <c r="O830" s="4"/>
      <c r="P830" s="4"/>
      <c r="Q830" s="4"/>
      <c r="R830" s="4"/>
      <c r="S830" s="4"/>
      <c r="T830" s="4"/>
      <c r="U830" s="4"/>
    </row>
    <row r="831" spans="3:21">
      <c r="C831" s="4"/>
      <c r="D831" s="4"/>
      <c r="E831" s="4"/>
      <c r="F831" s="4"/>
      <c r="G831" s="4"/>
      <c r="H831" s="4"/>
      <c r="I831" s="4"/>
      <c r="J831" s="4"/>
      <c r="K831" s="4"/>
      <c r="L831" s="4"/>
      <c r="M831" s="4"/>
      <c r="N831" s="4"/>
      <c r="O831" s="4"/>
      <c r="P831" s="4"/>
      <c r="Q831" s="4"/>
      <c r="R831" s="4"/>
      <c r="S831" s="4"/>
      <c r="T831" s="4"/>
      <c r="U831" s="4"/>
    </row>
    <row r="832" spans="3:21">
      <c r="C832" s="4"/>
      <c r="D832" s="4"/>
      <c r="E832" s="4"/>
      <c r="F832" s="4"/>
      <c r="G832" s="4"/>
      <c r="H832" s="4"/>
      <c r="I832" s="4"/>
      <c r="J832" s="4"/>
      <c r="K832" s="4"/>
      <c r="L832" s="4"/>
      <c r="M832" s="4"/>
      <c r="N832" s="4"/>
      <c r="O832" s="4"/>
      <c r="P832" s="4"/>
      <c r="Q832" s="4"/>
      <c r="R832" s="4"/>
      <c r="S832" s="4"/>
      <c r="T832" s="4"/>
      <c r="U832" s="4"/>
    </row>
    <row r="833" spans="3:21">
      <c r="C833" s="4"/>
      <c r="D833" s="4"/>
      <c r="E833" s="4"/>
      <c r="F833" s="4"/>
      <c r="G833" s="4"/>
      <c r="H833" s="4"/>
      <c r="I833" s="4"/>
      <c r="J833" s="4"/>
      <c r="K833" s="4"/>
      <c r="L833" s="4"/>
      <c r="M833" s="4"/>
      <c r="N833" s="4"/>
      <c r="O833" s="4"/>
      <c r="P833" s="4"/>
      <c r="Q833" s="4"/>
      <c r="R833" s="4"/>
      <c r="S833" s="4"/>
      <c r="T833" s="4"/>
      <c r="U833" s="4"/>
    </row>
    <row r="834" spans="3:21">
      <c r="C834" s="4"/>
      <c r="D834" s="4"/>
      <c r="E834" s="4"/>
      <c r="F834" s="4"/>
      <c r="G834" s="4"/>
      <c r="H834" s="4"/>
      <c r="I834" s="4"/>
      <c r="J834" s="4"/>
      <c r="K834" s="4"/>
      <c r="L834" s="4"/>
      <c r="M834" s="4"/>
      <c r="N834" s="4"/>
      <c r="O834" s="4"/>
      <c r="P834" s="4"/>
      <c r="Q834" s="4"/>
      <c r="R834" s="4"/>
      <c r="S834" s="4"/>
      <c r="T834" s="4"/>
      <c r="U834" s="4"/>
    </row>
    <row r="835" spans="3:21">
      <c r="C835" s="4"/>
      <c r="D835" s="4"/>
      <c r="E835" s="4"/>
      <c r="F835" s="4"/>
      <c r="G835" s="4"/>
      <c r="H835" s="4"/>
      <c r="I835" s="4"/>
      <c r="J835" s="4"/>
      <c r="K835" s="4"/>
      <c r="L835" s="4"/>
      <c r="M835" s="4"/>
      <c r="N835" s="4"/>
      <c r="O835" s="4"/>
      <c r="P835" s="4"/>
      <c r="Q835" s="4"/>
      <c r="R835" s="4"/>
      <c r="S835" s="4"/>
      <c r="T835" s="4"/>
      <c r="U835" s="4"/>
    </row>
    <row r="836" spans="3:21">
      <c r="C836" s="4"/>
      <c r="D836" s="4"/>
      <c r="E836" s="4"/>
      <c r="F836" s="4"/>
      <c r="G836" s="4"/>
      <c r="H836" s="4"/>
      <c r="I836" s="4"/>
      <c r="J836" s="4"/>
      <c r="K836" s="4"/>
      <c r="L836" s="4"/>
      <c r="M836" s="4"/>
      <c r="N836" s="4"/>
      <c r="O836" s="4"/>
      <c r="P836" s="4"/>
      <c r="Q836" s="4"/>
      <c r="R836" s="4"/>
      <c r="S836" s="4"/>
      <c r="T836" s="4"/>
      <c r="U836" s="4"/>
    </row>
    <row r="837" spans="3:21">
      <c r="C837" s="4"/>
      <c r="D837" s="4"/>
      <c r="E837" s="4"/>
      <c r="F837" s="4"/>
      <c r="G837" s="4"/>
      <c r="H837" s="4"/>
      <c r="I837" s="4"/>
      <c r="J837" s="4"/>
      <c r="K837" s="4"/>
      <c r="L837" s="4"/>
      <c r="M837" s="4"/>
      <c r="N837" s="4"/>
      <c r="O837" s="4"/>
      <c r="P837" s="4"/>
      <c r="Q837" s="4"/>
      <c r="R837" s="4"/>
      <c r="S837" s="4"/>
      <c r="T837" s="4"/>
      <c r="U837" s="4"/>
    </row>
    <row r="838" spans="3:21">
      <c r="C838" s="4"/>
      <c r="D838" s="4"/>
      <c r="E838" s="4"/>
      <c r="F838" s="4"/>
      <c r="G838" s="4"/>
      <c r="H838" s="4"/>
      <c r="I838" s="4"/>
      <c r="J838" s="4"/>
      <c r="K838" s="4"/>
      <c r="L838" s="4"/>
      <c r="M838" s="4"/>
      <c r="N838" s="4"/>
      <c r="O838" s="4"/>
      <c r="P838" s="4"/>
      <c r="Q838" s="4"/>
      <c r="R838" s="4"/>
      <c r="S838" s="4"/>
      <c r="T838" s="4"/>
      <c r="U838" s="4"/>
    </row>
    <row r="839" spans="3:21">
      <c r="C839" s="4"/>
      <c r="D839" s="4"/>
      <c r="E839" s="4"/>
      <c r="F839" s="4"/>
      <c r="G839" s="4"/>
      <c r="H839" s="4"/>
      <c r="I839" s="4"/>
      <c r="J839" s="4"/>
      <c r="K839" s="4"/>
      <c r="L839" s="4"/>
      <c r="M839" s="4"/>
      <c r="N839" s="4"/>
      <c r="O839" s="4"/>
      <c r="P839" s="4"/>
      <c r="Q839" s="4"/>
      <c r="R839" s="4"/>
      <c r="S839" s="4"/>
      <c r="T839" s="4"/>
      <c r="U839" s="4"/>
    </row>
    <row r="840" spans="3:21">
      <c r="C840" s="4"/>
      <c r="D840" s="4"/>
      <c r="E840" s="4"/>
      <c r="F840" s="4"/>
      <c r="G840" s="4"/>
      <c r="H840" s="4"/>
      <c r="I840" s="4"/>
      <c r="J840" s="4"/>
      <c r="K840" s="4"/>
      <c r="L840" s="4"/>
      <c r="M840" s="4"/>
      <c r="N840" s="4"/>
      <c r="O840" s="4"/>
      <c r="P840" s="4"/>
      <c r="Q840" s="4"/>
      <c r="R840" s="4"/>
      <c r="S840" s="4"/>
      <c r="T840" s="4"/>
      <c r="U840" s="4"/>
    </row>
    <row r="841" spans="3:21">
      <c r="C841" s="4"/>
      <c r="D841" s="4"/>
      <c r="E841" s="4"/>
      <c r="F841" s="4"/>
      <c r="G841" s="4"/>
      <c r="H841" s="4"/>
      <c r="I841" s="4"/>
      <c r="J841" s="4"/>
      <c r="K841" s="4"/>
      <c r="L841" s="4"/>
      <c r="M841" s="4"/>
      <c r="N841" s="4"/>
      <c r="O841" s="4"/>
      <c r="P841" s="4"/>
      <c r="Q841" s="4"/>
      <c r="R841" s="4"/>
      <c r="S841" s="4"/>
      <c r="T841" s="4"/>
      <c r="U841" s="4"/>
    </row>
    <row r="842" spans="3:21">
      <c r="C842" s="4"/>
      <c r="D842" s="4"/>
      <c r="E842" s="4"/>
      <c r="F842" s="4"/>
      <c r="G842" s="4"/>
      <c r="H842" s="4"/>
      <c r="I842" s="4"/>
      <c r="J842" s="4"/>
      <c r="K842" s="4"/>
      <c r="L842" s="4"/>
      <c r="M842" s="4"/>
      <c r="N842" s="4"/>
      <c r="O842" s="4"/>
      <c r="P842" s="4"/>
      <c r="Q842" s="4"/>
      <c r="R842" s="4"/>
      <c r="S842" s="4"/>
      <c r="T842" s="4"/>
      <c r="U842" s="4"/>
    </row>
    <row r="843" spans="3:21">
      <c r="C843" s="4"/>
      <c r="D843" s="4"/>
      <c r="E843" s="4"/>
      <c r="F843" s="4"/>
      <c r="G843" s="4"/>
      <c r="H843" s="4"/>
      <c r="I843" s="4"/>
      <c r="J843" s="4"/>
      <c r="K843" s="4"/>
      <c r="L843" s="4"/>
      <c r="M843" s="4"/>
      <c r="N843" s="4"/>
      <c r="O843" s="4"/>
      <c r="P843" s="4"/>
      <c r="Q843" s="4"/>
      <c r="R843" s="4"/>
      <c r="S843" s="4"/>
      <c r="T843" s="4"/>
      <c r="U843" s="4"/>
    </row>
    <row r="844" spans="3:21">
      <c r="C844" s="4"/>
      <c r="D844" s="4"/>
      <c r="E844" s="4"/>
      <c r="F844" s="4"/>
      <c r="G844" s="4"/>
      <c r="H844" s="4"/>
      <c r="I844" s="4"/>
      <c r="J844" s="4"/>
      <c r="K844" s="4"/>
      <c r="L844" s="4"/>
      <c r="M844" s="4"/>
      <c r="N844" s="4"/>
      <c r="O844" s="4"/>
      <c r="P844" s="4"/>
      <c r="Q844" s="4"/>
      <c r="R844" s="4"/>
      <c r="S844" s="4"/>
      <c r="T844" s="4"/>
      <c r="U844" s="4"/>
    </row>
    <row r="845" spans="3:21">
      <c r="C845" s="4"/>
      <c r="D845" s="4"/>
      <c r="E845" s="4"/>
      <c r="F845" s="4"/>
      <c r="G845" s="4"/>
      <c r="H845" s="4"/>
      <c r="I845" s="4"/>
      <c r="J845" s="4"/>
      <c r="K845" s="4"/>
      <c r="L845" s="4"/>
      <c r="M845" s="4"/>
      <c r="N845" s="4"/>
      <c r="O845" s="4"/>
      <c r="P845" s="4"/>
      <c r="Q845" s="4"/>
      <c r="R845" s="4"/>
      <c r="S845" s="4"/>
      <c r="T845" s="4"/>
      <c r="U845" s="4"/>
    </row>
    <row r="846" spans="3:21">
      <c r="C846" s="4"/>
      <c r="D846" s="4"/>
      <c r="E846" s="4"/>
      <c r="F846" s="4"/>
      <c r="G846" s="4"/>
      <c r="H846" s="4"/>
      <c r="I846" s="4"/>
      <c r="J846" s="4"/>
      <c r="K846" s="4"/>
      <c r="L846" s="4"/>
      <c r="M846" s="4"/>
      <c r="N846" s="4"/>
      <c r="O846" s="4"/>
      <c r="P846" s="4"/>
      <c r="Q846" s="4"/>
      <c r="R846" s="4"/>
      <c r="S846" s="4"/>
      <c r="T846" s="4"/>
      <c r="U846" s="4"/>
    </row>
    <row r="847" spans="3:21">
      <c r="C847" s="4"/>
      <c r="D847" s="4"/>
      <c r="E847" s="4"/>
      <c r="F847" s="4"/>
      <c r="G847" s="4"/>
      <c r="H847" s="4"/>
      <c r="I847" s="4"/>
      <c r="J847" s="4"/>
      <c r="K847" s="4"/>
      <c r="L847" s="4"/>
      <c r="M847" s="4"/>
      <c r="N847" s="4"/>
      <c r="O847" s="4"/>
      <c r="P847" s="4"/>
      <c r="Q847" s="4"/>
      <c r="R847" s="4"/>
      <c r="S847" s="4"/>
      <c r="T847" s="4"/>
      <c r="U847" s="4"/>
    </row>
    <row r="848" spans="3:21">
      <c r="C848" s="4"/>
      <c r="D848" s="4"/>
      <c r="E848" s="4"/>
      <c r="F848" s="4"/>
      <c r="G848" s="4"/>
      <c r="H848" s="4"/>
      <c r="I848" s="4"/>
      <c r="J848" s="4"/>
      <c r="K848" s="4"/>
      <c r="L848" s="4"/>
      <c r="M848" s="4"/>
      <c r="N848" s="4"/>
      <c r="O848" s="4"/>
      <c r="P848" s="4"/>
      <c r="Q848" s="4"/>
      <c r="R848" s="4"/>
      <c r="S848" s="4"/>
      <c r="T848" s="4"/>
      <c r="U848" s="4"/>
    </row>
    <row r="849" spans="3:21">
      <c r="C849" s="4"/>
      <c r="D849" s="4"/>
      <c r="E849" s="4"/>
      <c r="F849" s="4"/>
      <c r="G849" s="4"/>
      <c r="H849" s="4"/>
      <c r="I849" s="4"/>
      <c r="J849" s="4"/>
      <c r="K849" s="4"/>
      <c r="L849" s="4"/>
      <c r="M849" s="4"/>
      <c r="N849" s="4"/>
      <c r="O849" s="4"/>
      <c r="P849" s="4"/>
      <c r="Q849" s="4"/>
      <c r="R849" s="4"/>
      <c r="S849" s="4"/>
      <c r="T849" s="4"/>
      <c r="U849" s="4"/>
    </row>
    <row r="850" spans="3:21">
      <c r="C850" s="4"/>
      <c r="D850" s="4"/>
      <c r="E850" s="4"/>
      <c r="F850" s="4"/>
      <c r="G850" s="4"/>
      <c r="H850" s="4"/>
      <c r="I850" s="4"/>
      <c r="J850" s="4"/>
      <c r="K850" s="4"/>
      <c r="L850" s="4"/>
      <c r="M850" s="4"/>
      <c r="N850" s="4"/>
      <c r="O850" s="4"/>
      <c r="P850" s="4"/>
      <c r="Q850" s="4"/>
      <c r="R850" s="4"/>
      <c r="S850" s="4"/>
      <c r="T850" s="4"/>
      <c r="U850" s="4"/>
    </row>
    <row r="851" spans="3:21">
      <c r="C851" s="4"/>
      <c r="D851" s="4"/>
      <c r="E851" s="4"/>
      <c r="F851" s="4"/>
      <c r="G851" s="4"/>
      <c r="H851" s="4"/>
      <c r="I851" s="4"/>
      <c r="J851" s="4"/>
      <c r="K851" s="4"/>
      <c r="L851" s="4"/>
      <c r="M851" s="4"/>
      <c r="N851" s="4"/>
      <c r="O851" s="4"/>
      <c r="P851" s="4"/>
      <c r="Q851" s="4"/>
      <c r="R851" s="4"/>
      <c r="S851" s="4"/>
      <c r="T851" s="4"/>
      <c r="U851" s="4"/>
    </row>
    <row r="852" spans="3:21">
      <c r="C852" s="4"/>
      <c r="D852" s="4"/>
      <c r="E852" s="4"/>
      <c r="F852" s="4"/>
      <c r="G852" s="4"/>
      <c r="H852" s="4"/>
      <c r="I852" s="4"/>
      <c r="J852" s="4"/>
      <c r="K852" s="4"/>
      <c r="L852" s="4"/>
      <c r="M852" s="4"/>
      <c r="N852" s="4"/>
      <c r="O852" s="4"/>
      <c r="P852" s="4"/>
      <c r="Q852" s="4"/>
      <c r="R852" s="4"/>
      <c r="S852" s="4"/>
      <c r="T852" s="4"/>
      <c r="U852" s="4"/>
    </row>
    <row r="853" spans="3:21">
      <c r="C853" s="4"/>
      <c r="D853" s="4"/>
      <c r="E853" s="4"/>
      <c r="F853" s="4"/>
      <c r="G853" s="4"/>
      <c r="H853" s="4"/>
      <c r="I853" s="4"/>
      <c r="J853" s="4"/>
      <c r="K853" s="4"/>
      <c r="L853" s="4"/>
      <c r="M853" s="4"/>
      <c r="N853" s="4"/>
      <c r="O853" s="4"/>
      <c r="P853" s="4"/>
      <c r="Q853" s="4"/>
      <c r="R853" s="4"/>
      <c r="S853" s="4"/>
      <c r="T853" s="4"/>
      <c r="U853" s="4"/>
    </row>
    <row r="854" spans="3:21">
      <c r="C854" s="4"/>
      <c r="D854" s="4"/>
      <c r="E854" s="4"/>
      <c r="F854" s="4"/>
      <c r="G854" s="4"/>
      <c r="H854" s="4"/>
      <c r="I854" s="4"/>
      <c r="J854" s="4"/>
      <c r="K854" s="4"/>
      <c r="L854" s="4"/>
      <c r="M854" s="4"/>
      <c r="N854" s="4"/>
      <c r="O854" s="4"/>
      <c r="P854" s="4"/>
      <c r="Q854" s="4"/>
      <c r="R854" s="4"/>
      <c r="S854" s="4"/>
      <c r="T854" s="4"/>
      <c r="U854" s="4"/>
    </row>
    <row r="855" spans="3:21">
      <c r="C855" s="4"/>
      <c r="D855" s="4"/>
      <c r="E855" s="4"/>
      <c r="F855" s="4"/>
      <c r="G855" s="4"/>
      <c r="H855" s="4"/>
      <c r="I855" s="4"/>
      <c r="J855" s="4"/>
      <c r="K855" s="4"/>
      <c r="L855" s="4"/>
      <c r="M855" s="4"/>
      <c r="N855" s="4"/>
      <c r="O855" s="4"/>
      <c r="P855" s="4"/>
      <c r="Q855" s="4"/>
      <c r="R855" s="4"/>
      <c r="S855" s="4"/>
      <c r="T855" s="4"/>
      <c r="U855" s="4"/>
    </row>
    <row r="856" spans="3:21">
      <c r="C856" s="4"/>
      <c r="D856" s="4"/>
      <c r="E856" s="4"/>
      <c r="F856" s="4"/>
      <c r="G856" s="4"/>
      <c r="H856" s="4"/>
      <c r="I856" s="4"/>
      <c r="J856" s="4"/>
      <c r="K856" s="4"/>
      <c r="L856" s="4"/>
      <c r="M856" s="4"/>
      <c r="N856" s="4"/>
      <c r="O856" s="4"/>
      <c r="P856" s="4"/>
      <c r="Q856" s="4"/>
      <c r="R856" s="4"/>
      <c r="S856" s="4"/>
      <c r="T856" s="4"/>
      <c r="U856" s="4"/>
    </row>
    <row r="857" spans="3:21">
      <c r="C857" s="4"/>
      <c r="D857" s="4"/>
      <c r="E857" s="4"/>
      <c r="F857" s="4"/>
      <c r="G857" s="4"/>
      <c r="H857" s="4"/>
      <c r="I857" s="4"/>
      <c r="J857" s="4"/>
      <c r="K857" s="4"/>
      <c r="L857" s="4"/>
      <c r="M857" s="4"/>
      <c r="N857" s="4"/>
      <c r="O857" s="4"/>
      <c r="P857" s="4"/>
      <c r="Q857" s="4"/>
      <c r="R857" s="4"/>
      <c r="S857" s="4"/>
      <c r="T857" s="4"/>
      <c r="U857" s="4"/>
    </row>
    <row r="858" spans="3:21">
      <c r="C858" s="4"/>
      <c r="D858" s="4"/>
      <c r="E858" s="4"/>
      <c r="F858" s="4"/>
      <c r="G858" s="4"/>
      <c r="H858" s="4"/>
      <c r="I858" s="4"/>
      <c r="J858" s="4"/>
      <c r="K858" s="4"/>
      <c r="L858" s="4"/>
      <c r="M858" s="4"/>
      <c r="N858" s="4"/>
      <c r="O858" s="4"/>
      <c r="P858" s="4"/>
      <c r="Q858" s="4"/>
      <c r="R858" s="4"/>
      <c r="S858" s="4"/>
      <c r="T858" s="4"/>
      <c r="U858" s="4"/>
    </row>
    <row r="859" spans="3:21">
      <c r="C859" s="4"/>
      <c r="D859" s="4"/>
      <c r="E859" s="4"/>
      <c r="F859" s="4"/>
      <c r="G859" s="4"/>
      <c r="H859" s="4"/>
      <c r="I859" s="4"/>
      <c r="J859" s="4"/>
      <c r="K859" s="4"/>
      <c r="L859" s="4"/>
      <c r="M859" s="4"/>
      <c r="N859" s="4"/>
      <c r="O859" s="4"/>
      <c r="P859" s="4"/>
      <c r="Q859" s="4"/>
      <c r="R859" s="4"/>
      <c r="S859" s="4"/>
      <c r="T859" s="4"/>
      <c r="U859" s="4"/>
    </row>
    <row r="860" spans="3:21">
      <c r="C860" s="4"/>
      <c r="D860" s="4"/>
      <c r="E860" s="4"/>
      <c r="F860" s="4"/>
      <c r="G860" s="4"/>
      <c r="H860" s="4"/>
      <c r="I860" s="4"/>
      <c r="J860" s="4"/>
      <c r="K860" s="4"/>
      <c r="L860" s="4"/>
      <c r="M860" s="4"/>
      <c r="N860" s="4"/>
      <c r="O860" s="4"/>
      <c r="P860" s="4"/>
      <c r="Q860" s="4"/>
      <c r="R860" s="4"/>
      <c r="S860" s="4"/>
      <c r="T860" s="4"/>
      <c r="U860" s="4"/>
    </row>
    <row r="861" spans="3:21">
      <c r="C861" s="4"/>
      <c r="D861" s="4"/>
      <c r="E861" s="4"/>
      <c r="F861" s="4"/>
      <c r="G861" s="4"/>
      <c r="H861" s="4"/>
      <c r="I861" s="4"/>
      <c r="J861" s="4"/>
      <c r="K861" s="4"/>
      <c r="L861" s="4"/>
      <c r="M861" s="4"/>
      <c r="N861" s="4"/>
      <c r="O861" s="4"/>
      <c r="P861" s="4"/>
      <c r="Q861" s="4"/>
      <c r="R861" s="4"/>
      <c r="S861" s="4"/>
      <c r="T861" s="4"/>
      <c r="U861" s="4"/>
    </row>
    <row r="862" spans="3:21">
      <c r="C862" s="4"/>
      <c r="D862" s="4"/>
      <c r="E862" s="4"/>
      <c r="F862" s="4"/>
      <c r="G862" s="4"/>
      <c r="H862" s="4"/>
      <c r="I862" s="4"/>
      <c r="J862" s="4"/>
      <c r="K862" s="4"/>
      <c r="L862" s="4"/>
      <c r="M862" s="4"/>
      <c r="N862" s="4"/>
      <c r="O862" s="4"/>
      <c r="P862" s="4"/>
      <c r="Q862" s="4"/>
      <c r="R862" s="4"/>
      <c r="S862" s="4"/>
      <c r="T862" s="4"/>
      <c r="U862" s="4"/>
    </row>
    <row r="863" spans="3:21">
      <c r="C863" s="4"/>
      <c r="D863" s="4"/>
      <c r="E863" s="4"/>
      <c r="F863" s="4"/>
      <c r="G863" s="4"/>
      <c r="H863" s="4"/>
      <c r="I863" s="4"/>
      <c r="J863" s="4"/>
      <c r="K863" s="4"/>
      <c r="L863" s="4"/>
      <c r="M863" s="4"/>
      <c r="N863" s="4"/>
      <c r="O863" s="4"/>
      <c r="P863" s="4"/>
      <c r="Q863" s="4"/>
      <c r="R863" s="4"/>
      <c r="S863" s="4"/>
      <c r="T863" s="4"/>
      <c r="U863" s="4"/>
    </row>
    <row r="864" spans="3:21">
      <c r="C864" s="4"/>
      <c r="D864" s="4"/>
      <c r="E864" s="4"/>
      <c r="F864" s="4"/>
      <c r="G864" s="4"/>
      <c r="H864" s="4"/>
      <c r="I864" s="4"/>
      <c r="J864" s="4"/>
      <c r="K864" s="4"/>
      <c r="L864" s="4"/>
      <c r="M864" s="4"/>
      <c r="N864" s="4"/>
      <c r="O864" s="4"/>
      <c r="P864" s="4"/>
      <c r="Q864" s="4"/>
      <c r="R864" s="4"/>
      <c r="S864" s="4"/>
      <c r="T864" s="4"/>
      <c r="U864" s="4"/>
    </row>
    <row r="865" spans="3:21">
      <c r="C865" s="4"/>
      <c r="D865" s="4"/>
      <c r="E865" s="4"/>
      <c r="F865" s="4"/>
      <c r="G865" s="4"/>
      <c r="H865" s="4"/>
      <c r="I865" s="4"/>
      <c r="J865" s="4"/>
      <c r="K865" s="4"/>
      <c r="L865" s="4"/>
      <c r="M865" s="4"/>
      <c r="N865" s="4"/>
      <c r="O865" s="4"/>
      <c r="P865" s="4"/>
      <c r="Q865" s="4"/>
      <c r="R865" s="4"/>
      <c r="S865" s="4"/>
      <c r="T865" s="4"/>
      <c r="U865" s="4"/>
    </row>
    <row r="866" spans="3:21">
      <c r="C866" s="4"/>
      <c r="D866" s="4"/>
      <c r="E866" s="4"/>
      <c r="F866" s="4"/>
      <c r="G866" s="4"/>
      <c r="H866" s="4"/>
      <c r="I866" s="4"/>
      <c r="J866" s="4"/>
      <c r="K866" s="4"/>
      <c r="L866" s="4"/>
      <c r="M866" s="4"/>
      <c r="N866" s="4"/>
      <c r="O866" s="4"/>
      <c r="P866" s="4"/>
      <c r="Q866" s="4"/>
      <c r="R866" s="4"/>
      <c r="S866" s="4"/>
      <c r="T866" s="4"/>
      <c r="U866" s="4"/>
    </row>
    <row r="867" spans="3:21">
      <c r="C867" s="4"/>
      <c r="D867" s="4"/>
      <c r="E867" s="4"/>
      <c r="F867" s="4"/>
      <c r="G867" s="4"/>
      <c r="H867" s="4"/>
      <c r="I867" s="4"/>
      <c r="J867" s="4"/>
      <c r="K867" s="4"/>
      <c r="L867" s="4"/>
      <c r="M867" s="4"/>
      <c r="N867" s="4"/>
      <c r="O867" s="4"/>
      <c r="P867" s="4"/>
      <c r="Q867" s="4"/>
      <c r="R867" s="4"/>
      <c r="S867" s="4"/>
      <c r="T867" s="4"/>
      <c r="U867" s="4"/>
    </row>
    <row r="868" spans="3:21">
      <c r="C868" s="4"/>
      <c r="D868" s="4"/>
      <c r="E868" s="4"/>
      <c r="F868" s="4"/>
      <c r="G868" s="4"/>
      <c r="H868" s="4"/>
      <c r="I868" s="4"/>
      <c r="J868" s="4"/>
      <c r="K868" s="4"/>
      <c r="L868" s="4"/>
      <c r="M868" s="4"/>
      <c r="N868" s="4"/>
      <c r="O868" s="4"/>
      <c r="P868" s="4"/>
      <c r="Q868" s="4"/>
      <c r="R868" s="4"/>
      <c r="S868" s="4"/>
      <c r="T868" s="4"/>
      <c r="U868" s="4"/>
    </row>
    <row r="869" spans="3:21">
      <c r="C869" s="4"/>
      <c r="D869" s="4"/>
      <c r="E869" s="4"/>
      <c r="F869" s="4"/>
      <c r="G869" s="4"/>
      <c r="H869" s="4"/>
      <c r="I869" s="4"/>
      <c r="J869" s="4"/>
      <c r="K869" s="4"/>
      <c r="L869" s="4"/>
      <c r="M869" s="4"/>
      <c r="N869" s="4"/>
      <c r="O869" s="4"/>
      <c r="P869" s="4"/>
      <c r="Q869" s="4"/>
      <c r="R869" s="4"/>
      <c r="S869" s="4"/>
      <c r="T869" s="4"/>
      <c r="U869" s="4"/>
    </row>
    <row r="870" spans="3:21">
      <c r="C870" s="4"/>
      <c r="D870" s="4"/>
      <c r="E870" s="4"/>
      <c r="F870" s="4"/>
      <c r="G870" s="4"/>
      <c r="H870" s="4"/>
      <c r="I870" s="4"/>
      <c r="J870" s="4"/>
      <c r="K870" s="4"/>
      <c r="L870" s="4"/>
      <c r="M870" s="4"/>
      <c r="N870" s="4"/>
      <c r="O870" s="4"/>
      <c r="P870" s="4"/>
      <c r="Q870" s="4"/>
      <c r="R870" s="4"/>
      <c r="S870" s="4"/>
      <c r="T870" s="4"/>
      <c r="U870" s="4"/>
    </row>
    <row r="871" spans="3:21">
      <c r="C871" s="4"/>
      <c r="D871" s="4"/>
      <c r="E871" s="4"/>
      <c r="F871" s="4"/>
      <c r="G871" s="4"/>
      <c r="H871" s="4"/>
      <c r="I871" s="4"/>
      <c r="J871" s="4"/>
      <c r="K871" s="4"/>
      <c r="L871" s="4"/>
      <c r="M871" s="4"/>
      <c r="N871" s="4"/>
      <c r="O871" s="4"/>
      <c r="P871" s="4"/>
      <c r="Q871" s="4"/>
      <c r="R871" s="4"/>
      <c r="S871" s="4"/>
      <c r="T871" s="4"/>
      <c r="U871" s="4"/>
    </row>
    <row r="872" spans="3:21">
      <c r="C872" s="4"/>
      <c r="D872" s="4"/>
      <c r="E872" s="4"/>
      <c r="F872" s="4"/>
      <c r="G872" s="4"/>
      <c r="H872" s="4"/>
      <c r="I872" s="4"/>
      <c r="J872" s="4"/>
      <c r="K872" s="4"/>
      <c r="L872" s="4"/>
      <c r="M872" s="4"/>
      <c r="N872" s="4"/>
      <c r="O872" s="4"/>
      <c r="P872" s="4"/>
      <c r="Q872" s="4"/>
      <c r="R872" s="4"/>
      <c r="S872" s="4"/>
      <c r="T872" s="4"/>
      <c r="U872" s="4"/>
    </row>
    <row r="873" spans="3:21">
      <c r="C873" s="4"/>
      <c r="D873" s="4"/>
      <c r="E873" s="4"/>
      <c r="F873" s="4"/>
      <c r="G873" s="4"/>
      <c r="H873" s="4"/>
      <c r="I873" s="4"/>
      <c r="J873" s="4"/>
      <c r="K873" s="4"/>
      <c r="L873" s="4"/>
      <c r="M873" s="4"/>
      <c r="N873" s="4"/>
      <c r="O873" s="4"/>
      <c r="P873" s="4"/>
      <c r="Q873" s="4"/>
      <c r="R873" s="4"/>
      <c r="S873" s="4"/>
      <c r="T873" s="4"/>
      <c r="U873" s="4"/>
    </row>
    <row r="874" spans="3:21">
      <c r="C874" s="4"/>
      <c r="D874" s="4"/>
      <c r="E874" s="4"/>
      <c r="F874" s="4"/>
      <c r="G874" s="4"/>
      <c r="H874" s="4"/>
      <c r="I874" s="4"/>
      <c r="J874" s="4"/>
      <c r="K874" s="4"/>
      <c r="L874" s="4"/>
      <c r="M874" s="4"/>
      <c r="N874" s="4"/>
      <c r="O874" s="4"/>
      <c r="P874" s="4"/>
      <c r="Q874" s="4"/>
      <c r="R874" s="4"/>
      <c r="S874" s="4"/>
      <c r="T874" s="4"/>
      <c r="U874" s="4"/>
    </row>
    <row r="875" spans="3:21">
      <c r="C875" s="4"/>
      <c r="D875" s="4"/>
      <c r="E875" s="4"/>
      <c r="F875" s="4"/>
      <c r="G875" s="4"/>
      <c r="H875" s="4"/>
      <c r="I875" s="4"/>
      <c r="J875" s="4"/>
      <c r="K875" s="4"/>
      <c r="L875" s="4"/>
      <c r="M875" s="4"/>
      <c r="N875" s="4"/>
      <c r="O875" s="4"/>
      <c r="P875" s="4"/>
      <c r="Q875" s="4"/>
      <c r="R875" s="4"/>
      <c r="S875" s="4"/>
      <c r="T875" s="4"/>
      <c r="U875" s="4"/>
    </row>
    <row r="876" spans="3:21">
      <c r="C876" s="4"/>
      <c r="D876" s="4"/>
      <c r="E876" s="4"/>
      <c r="F876" s="4"/>
      <c r="G876" s="4"/>
      <c r="H876" s="4"/>
      <c r="I876" s="4"/>
      <c r="J876" s="4"/>
      <c r="K876" s="4"/>
      <c r="L876" s="4"/>
      <c r="M876" s="4"/>
      <c r="N876" s="4"/>
      <c r="O876" s="4"/>
      <c r="P876" s="4"/>
      <c r="Q876" s="4"/>
      <c r="R876" s="4"/>
      <c r="S876" s="4"/>
      <c r="T876" s="4"/>
      <c r="U876" s="4"/>
    </row>
    <row r="877" spans="3:21">
      <c r="C877" s="4"/>
      <c r="D877" s="4"/>
      <c r="E877" s="4"/>
      <c r="F877" s="4"/>
      <c r="G877" s="4"/>
      <c r="H877" s="4"/>
      <c r="I877" s="4"/>
      <c r="J877" s="4"/>
      <c r="K877" s="4"/>
      <c r="L877" s="4"/>
      <c r="M877" s="4"/>
      <c r="N877" s="4"/>
      <c r="O877" s="4"/>
      <c r="P877" s="4"/>
      <c r="Q877" s="4"/>
      <c r="R877" s="4"/>
      <c r="S877" s="4"/>
      <c r="T877" s="4"/>
      <c r="U877" s="4"/>
    </row>
    <row r="878" spans="3:21">
      <c r="C878" s="4"/>
      <c r="D878" s="4"/>
      <c r="E878" s="4"/>
      <c r="F878" s="4"/>
      <c r="G878" s="4"/>
      <c r="H878" s="4"/>
      <c r="I878" s="4"/>
      <c r="J878" s="4"/>
      <c r="K878" s="4"/>
      <c r="L878" s="4"/>
      <c r="M878" s="4"/>
      <c r="N878" s="4"/>
      <c r="O878" s="4"/>
      <c r="P878" s="4"/>
      <c r="Q878" s="4"/>
      <c r="R878" s="4"/>
      <c r="S878" s="4"/>
      <c r="T878" s="4"/>
      <c r="U878" s="4"/>
    </row>
    <row r="879" spans="3:21">
      <c r="C879" s="4"/>
      <c r="D879" s="4"/>
      <c r="E879" s="4"/>
      <c r="F879" s="4"/>
      <c r="G879" s="4"/>
      <c r="H879" s="4"/>
      <c r="I879" s="4"/>
      <c r="J879" s="4"/>
      <c r="K879" s="4"/>
      <c r="L879" s="4"/>
      <c r="M879" s="4"/>
      <c r="N879" s="4"/>
      <c r="O879" s="4"/>
      <c r="P879" s="4"/>
      <c r="Q879" s="4"/>
      <c r="R879" s="4"/>
      <c r="S879" s="4"/>
      <c r="T879" s="4"/>
      <c r="U879" s="4"/>
    </row>
    <row r="880" spans="3:21">
      <c r="C880" s="4"/>
      <c r="D880" s="4"/>
      <c r="E880" s="4"/>
      <c r="F880" s="4"/>
      <c r="G880" s="4"/>
      <c r="H880" s="4"/>
      <c r="I880" s="4"/>
      <c r="J880" s="4"/>
      <c r="K880" s="4"/>
      <c r="L880" s="4"/>
      <c r="M880" s="4"/>
      <c r="N880" s="4"/>
      <c r="O880" s="4"/>
      <c r="P880" s="4"/>
      <c r="Q880" s="4"/>
      <c r="R880" s="4"/>
      <c r="S880" s="4"/>
      <c r="T880" s="4"/>
      <c r="U880" s="4"/>
    </row>
    <row r="881" spans="3:21">
      <c r="C881" s="4"/>
      <c r="D881" s="4"/>
      <c r="E881" s="4"/>
      <c r="F881" s="4"/>
      <c r="G881" s="4"/>
      <c r="H881" s="4"/>
      <c r="I881" s="4"/>
      <c r="J881" s="4"/>
      <c r="K881" s="4"/>
      <c r="L881" s="4"/>
      <c r="M881" s="4"/>
      <c r="N881" s="4"/>
      <c r="O881" s="4"/>
      <c r="P881" s="4"/>
      <c r="Q881" s="4"/>
      <c r="R881" s="4"/>
      <c r="S881" s="4"/>
      <c r="T881" s="4"/>
      <c r="U881" s="4"/>
    </row>
    <row r="882" spans="3:21">
      <c r="C882" s="4"/>
      <c r="D882" s="4"/>
      <c r="E882" s="4"/>
      <c r="F882" s="4"/>
      <c r="G882" s="4"/>
      <c r="H882" s="4"/>
      <c r="I882" s="4"/>
      <c r="J882" s="4"/>
      <c r="K882" s="4"/>
      <c r="L882" s="4"/>
      <c r="M882" s="4"/>
      <c r="N882" s="4"/>
      <c r="O882" s="4"/>
      <c r="P882" s="4"/>
      <c r="Q882" s="4"/>
      <c r="R882" s="4"/>
      <c r="S882" s="4"/>
      <c r="T882" s="4"/>
      <c r="U882" s="4"/>
    </row>
    <row r="883" spans="3:21">
      <c r="C883" s="4"/>
      <c r="D883" s="4"/>
      <c r="E883" s="4"/>
      <c r="F883" s="4"/>
      <c r="G883" s="4"/>
      <c r="H883" s="4"/>
      <c r="I883" s="4"/>
      <c r="J883" s="4"/>
      <c r="K883" s="4"/>
      <c r="L883" s="4"/>
      <c r="M883" s="4"/>
      <c r="N883" s="4"/>
      <c r="O883" s="4"/>
      <c r="P883" s="4"/>
      <c r="Q883" s="4"/>
      <c r="R883" s="4"/>
      <c r="S883" s="4"/>
      <c r="T883" s="4"/>
      <c r="U883" s="4"/>
    </row>
    <row r="884" spans="3:21">
      <c r="C884" s="4"/>
      <c r="D884" s="4"/>
      <c r="E884" s="4"/>
      <c r="F884" s="4"/>
      <c r="G884" s="4"/>
      <c r="H884" s="4"/>
      <c r="I884" s="4"/>
      <c r="J884" s="4"/>
      <c r="K884" s="4"/>
      <c r="L884" s="4"/>
      <c r="M884" s="4"/>
      <c r="N884" s="4"/>
      <c r="O884" s="4"/>
      <c r="P884" s="4"/>
      <c r="Q884" s="4"/>
      <c r="R884" s="4"/>
      <c r="S884" s="4"/>
      <c r="T884" s="4"/>
      <c r="U884" s="4"/>
    </row>
    <row r="885" spans="3:21">
      <c r="C885" s="4"/>
      <c r="D885" s="4"/>
      <c r="E885" s="4"/>
      <c r="F885" s="4"/>
      <c r="G885" s="4"/>
      <c r="H885" s="4"/>
      <c r="I885" s="4"/>
      <c r="J885" s="4"/>
      <c r="K885" s="4"/>
      <c r="L885" s="4"/>
      <c r="M885" s="4"/>
      <c r="N885" s="4"/>
      <c r="O885" s="4"/>
      <c r="P885" s="4"/>
      <c r="Q885" s="4"/>
      <c r="R885" s="4"/>
      <c r="S885" s="4"/>
      <c r="T885" s="4"/>
      <c r="U885" s="4"/>
    </row>
    <row r="886" spans="3:21">
      <c r="C886" s="4"/>
      <c r="D886" s="4"/>
      <c r="E886" s="4"/>
      <c r="F886" s="4"/>
      <c r="G886" s="4"/>
      <c r="H886" s="4"/>
      <c r="I886" s="4"/>
      <c r="J886" s="4"/>
      <c r="K886" s="4"/>
      <c r="L886" s="4"/>
      <c r="M886" s="4"/>
      <c r="N886" s="4"/>
      <c r="O886" s="4"/>
      <c r="P886" s="4"/>
      <c r="Q886" s="4"/>
      <c r="R886" s="4"/>
      <c r="S886" s="4"/>
      <c r="T886" s="4"/>
      <c r="U886" s="4"/>
    </row>
    <row r="887" spans="3:21">
      <c r="C887" s="4"/>
      <c r="D887" s="4"/>
      <c r="E887" s="4"/>
      <c r="F887" s="4"/>
      <c r="G887" s="4"/>
      <c r="H887" s="4"/>
      <c r="I887" s="4"/>
      <c r="J887" s="4"/>
      <c r="K887" s="4"/>
      <c r="L887" s="4"/>
      <c r="M887" s="4"/>
      <c r="N887" s="4"/>
      <c r="O887" s="4"/>
      <c r="P887" s="4"/>
      <c r="Q887" s="4"/>
      <c r="R887" s="4"/>
      <c r="S887" s="4"/>
      <c r="T887" s="4"/>
      <c r="U887" s="4"/>
    </row>
    <row r="888" spans="3:21">
      <c r="C888" s="4"/>
      <c r="D888" s="4"/>
      <c r="E888" s="4"/>
      <c r="F888" s="4"/>
      <c r="G888" s="4"/>
      <c r="H888" s="4"/>
      <c r="I888" s="4"/>
      <c r="J888" s="4"/>
      <c r="K888" s="4"/>
      <c r="L888" s="4"/>
      <c r="M888" s="4"/>
      <c r="N888" s="4"/>
      <c r="O888" s="4"/>
      <c r="P888" s="4"/>
      <c r="Q888" s="4"/>
      <c r="R888" s="4"/>
      <c r="S888" s="4"/>
      <c r="T888" s="4"/>
      <c r="U888" s="4"/>
    </row>
    <row r="889" spans="3:21">
      <c r="C889" s="4"/>
      <c r="D889" s="4"/>
      <c r="E889" s="4"/>
      <c r="F889" s="4"/>
      <c r="G889" s="4"/>
      <c r="H889" s="4"/>
      <c r="I889" s="4"/>
      <c r="J889" s="4"/>
      <c r="K889" s="4"/>
      <c r="L889" s="4"/>
      <c r="M889" s="4"/>
      <c r="N889" s="4"/>
      <c r="O889" s="4"/>
      <c r="P889" s="4"/>
      <c r="Q889" s="4"/>
      <c r="R889" s="4"/>
      <c r="S889" s="4"/>
      <c r="T889" s="4"/>
      <c r="U889" s="4"/>
    </row>
    <row r="890" spans="3:21">
      <c r="C890" s="4"/>
      <c r="D890" s="4"/>
      <c r="E890" s="4"/>
      <c r="F890" s="4"/>
      <c r="G890" s="4"/>
      <c r="H890" s="4"/>
      <c r="I890" s="4"/>
      <c r="J890" s="4"/>
      <c r="K890" s="4"/>
      <c r="L890" s="4"/>
      <c r="M890" s="4"/>
      <c r="N890" s="4"/>
      <c r="O890" s="4"/>
      <c r="P890" s="4"/>
      <c r="Q890" s="4"/>
      <c r="R890" s="4"/>
      <c r="S890" s="4"/>
      <c r="T890" s="4"/>
      <c r="U890" s="4"/>
    </row>
    <row r="891" spans="3:21">
      <c r="C891" s="4"/>
      <c r="D891" s="4"/>
      <c r="E891" s="4"/>
      <c r="F891" s="4"/>
      <c r="G891" s="4"/>
      <c r="H891" s="4"/>
      <c r="I891" s="4"/>
      <c r="J891" s="4"/>
      <c r="K891" s="4"/>
      <c r="L891" s="4"/>
      <c r="M891" s="4"/>
      <c r="N891" s="4"/>
      <c r="O891" s="4"/>
      <c r="P891" s="4"/>
      <c r="Q891" s="4"/>
      <c r="R891" s="4"/>
      <c r="S891" s="4"/>
      <c r="T891" s="4"/>
      <c r="U891" s="4"/>
    </row>
    <row r="892" spans="3:21">
      <c r="C892" s="4"/>
      <c r="D892" s="4"/>
      <c r="E892" s="4"/>
      <c r="F892" s="4"/>
      <c r="G892" s="4"/>
      <c r="H892" s="4"/>
      <c r="I892" s="4"/>
      <c r="J892" s="4"/>
      <c r="K892" s="4"/>
      <c r="L892" s="4"/>
      <c r="M892" s="4"/>
      <c r="N892" s="4"/>
      <c r="O892" s="4"/>
      <c r="P892" s="4"/>
      <c r="Q892" s="4"/>
      <c r="R892" s="4"/>
      <c r="S892" s="4"/>
      <c r="T892" s="4"/>
      <c r="U892" s="4"/>
    </row>
    <row r="893" spans="3:21">
      <c r="C893" s="4"/>
      <c r="D893" s="4"/>
      <c r="E893" s="4"/>
      <c r="F893" s="4"/>
      <c r="G893" s="4"/>
      <c r="H893" s="4"/>
      <c r="I893" s="4"/>
      <c r="J893" s="4"/>
      <c r="K893" s="4"/>
      <c r="L893" s="4"/>
      <c r="M893" s="4"/>
      <c r="N893" s="4"/>
      <c r="O893" s="4"/>
      <c r="P893" s="4"/>
      <c r="Q893" s="4"/>
      <c r="R893" s="4"/>
      <c r="S893" s="4"/>
      <c r="T893" s="4"/>
      <c r="U893" s="4"/>
    </row>
    <row r="894" spans="3:21">
      <c r="C894" s="4"/>
      <c r="D894" s="4"/>
      <c r="E894" s="4"/>
      <c r="F894" s="4"/>
      <c r="G894" s="4"/>
      <c r="H894" s="4"/>
      <c r="I894" s="4"/>
      <c r="J894" s="4"/>
      <c r="K894" s="4"/>
      <c r="L894" s="4"/>
      <c r="M894" s="4"/>
      <c r="N894" s="4"/>
      <c r="O894" s="4"/>
      <c r="P894" s="4"/>
      <c r="Q894" s="4"/>
      <c r="R894" s="4"/>
      <c r="S894" s="4"/>
      <c r="T894" s="4"/>
      <c r="U894" s="4"/>
    </row>
    <row r="895" spans="3:21">
      <c r="C895" s="4"/>
      <c r="D895" s="4"/>
      <c r="E895" s="4"/>
      <c r="F895" s="4"/>
      <c r="G895" s="4"/>
      <c r="H895" s="4"/>
      <c r="I895" s="4"/>
      <c r="J895" s="4"/>
      <c r="K895" s="4"/>
      <c r="L895" s="4"/>
      <c r="M895" s="4"/>
      <c r="N895" s="4"/>
      <c r="O895" s="4"/>
      <c r="P895" s="4"/>
      <c r="Q895" s="4"/>
      <c r="R895" s="4"/>
      <c r="S895" s="4"/>
      <c r="T895" s="4"/>
      <c r="U895" s="4"/>
    </row>
    <row r="896" spans="3:21">
      <c r="C896" s="4"/>
      <c r="D896" s="4"/>
      <c r="E896" s="4"/>
      <c r="F896" s="4"/>
      <c r="G896" s="4"/>
      <c r="H896" s="4"/>
      <c r="I896" s="4"/>
      <c r="J896" s="4"/>
      <c r="K896" s="4"/>
      <c r="L896" s="4"/>
      <c r="M896" s="4"/>
      <c r="N896" s="4"/>
      <c r="O896" s="4"/>
      <c r="P896" s="4"/>
      <c r="Q896" s="4"/>
      <c r="R896" s="4"/>
      <c r="S896" s="4"/>
      <c r="T896" s="4"/>
      <c r="U896" s="4"/>
    </row>
    <row r="897" spans="3:21">
      <c r="C897" s="4"/>
      <c r="D897" s="4"/>
      <c r="E897" s="4"/>
      <c r="F897" s="4"/>
      <c r="G897" s="4"/>
      <c r="H897" s="4"/>
      <c r="I897" s="4"/>
      <c r="J897" s="4"/>
      <c r="K897" s="4"/>
      <c r="L897" s="4"/>
      <c r="M897" s="4"/>
      <c r="N897" s="4"/>
      <c r="O897" s="4"/>
      <c r="P897" s="4"/>
      <c r="Q897" s="4"/>
      <c r="R897" s="4"/>
      <c r="S897" s="4"/>
      <c r="T897" s="4"/>
      <c r="U897" s="4"/>
    </row>
    <row r="898" spans="3:21">
      <c r="C898" s="4"/>
      <c r="D898" s="4"/>
      <c r="E898" s="4"/>
      <c r="F898" s="4"/>
      <c r="G898" s="4"/>
      <c r="H898" s="4"/>
      <c r="I898" s="4"/>
      <c r="J898" s="4"/>
      <c r="K898" s="4"/>
      <c r="L898" s="4"/>
      <c r="M898" s="4"/>
      <c r="N898" s="4"/>
      <c r="O898" s="4"/>
      <c r="P898" s="4"/>
      <c r="Q898" s="4"/>
      <c r="R898" s="4"/>
      <c r="S898" s="4"/>
      <c r="T898" s="4"/>
      <c r="U898" s="4"/>
    </row>
    <row r="899" spans="3:21">
      <c r="C899" s="4"/>
      <c r="D899" s="4"/>
      <c r="E899" s="4"/>
      <c r="F899" s="4"/>
      <c r="G899" s="4"/>
      <c r="H899" s="4"/>
      <c r="I899" s="4"/>
      <c r="J899" s="4"/>
      <c r="K899" s="4"/>
      <c r="L899" s="4"/>
      <c r="M899" s="4"/>
      <c r="N899" s="4"/>
      <c r="O899" s="4"/>
      <c r="P899" s="4"/>
      <c r="Q899" s="4"/>
      <c r="R899" s="4"/>
      <c r="S899" s="4"/>
      <c r="T899" s="4"/>
      <c r="U899" s="4"/>
    </row>
    <row r="900" spans="3:21">
      <c r="C900" s="4"/>
      <c r="D900" s="4"/>
      <c r="E900" s="4"/>
      <c r="F900" s="4"/>
      <c r="G900" s="4"/>
      <c r="H900" s="4"/>
      <c r="I900" s="4"/>
      <c r="J900" s="4"/>
      <c r="K900" s="4"/>
      <c r="L900" s="4"/>
      <c r="M900" s="4"/>
      <c r="N900" s="4"/>
      <c r="O900" s="4"/>
      <c r="P900" s="4"/>
      <c r="Q900" s="4"/>
      <c r="R900" s="4"/>
      <c r="S900" s="4"/>
      <c r="T900" s="4"/>
      <c r="U900" s="4"/>
    </row>
    <row r="901" spans="3:21">
      <c r="C901" s="4"/>
      <c r="D901" s="4"/>
      <c r="E901" s="4"/>
      <c r="F901" s="4"/>
      <c r="G901" s="4"/>
      <c r="H901" s="4"/>
      <c r="I901" s="4"/>
      <c r="J901" s="4"/>
      <c r="K901" s="4"/>
      <c r="L901" s="4"/>
      <c r="M901" s="4"/>
      <c r="N901" s="4"/>
      <c r="O901" s="4"/>
      <c r="P901" s="4"/>
      <c r="Q901" s="4"/>
      <c r="R901" s="4"/>
      <c r="S901" s="4"/>
      <c r="T901" s="4"/>
      <c r="U901" s="4"/>
    </row>
    <row r="902" spans="3:21">
      <c r="C902" s="4"/>
      <c r="D902" s="4"/>
      <c r="E902" s="4"/>
      <c r="F902" s="4"/>
      <c r="G902" s="4"/>
      <c r="H902" s="4"/>
      <c r="I902" s="4"/>
      <c r="J902" s="4"/>
      <c r="K902" s="4"/>
      <c r="L902" s="4"/>
      <c r="M902" s="4"/>
      <c r="N902" s="4"/>
      <c r="O902" s="4"/>
      <c r="P902" s="4"/>
      <c r="Q902" s="4"/>
      <c r="R902" s="4"/>
      <c r="S902" s="4"/>
      <c r="T902" s="4"/>
      <c r="U902" s="4"/>
    </row>
    <row r="903" spans="3:21">
      <c r="C903" s="4"/>
      <c r="D903" s="4"/>
      <c r="E903" s="4"/>
      <c r="F903" s="4"/>
      <c r="G903" s="4"/>
      <c r="H903" s="4"/>
      <c r="I903" s="4"/>
      <c r="J903" s="4"/>
      <c r="K903" s="4"/>
      <c r="L903" s="4"/>
      <c r="M903" s="4"/>
      <c r="N903" s="4"/>
      <c r="O903" s="4"/>
      <c r="P903" s="4"/>
      <c r="Q903" s="4"/>
      <c r="R903" s="4"/>
      <c r="S903" s="4"/>
      <c r="T903" s="4"/>
      <c r="U903" s="4"/>
    </row>
    <row r="904" spans="3:21">
      <c r="C904" s="4"/>
      <c r="D904" s="4"/>
      <c r="E904" s="4"/>
      <c r="F904" s="4"/>
      <c r="G904" s="4"/>
      <c r="H904" s="4"/>
      <c r="I904" s="4"/>
      <c r="J904" s="4"/>
      <c r="K904" s="4"/>
      <c r="L904" s="4"/>
      <c r="M904" s="4"/>
      <c r="N904" s="4"/>
      <c r="O904" s="4"/>
      <c r="P904" s="4"/>
      <c r="Q904" s="4"/>
      <c r="R904" s="4"/>
      <c r="S904" s="4"/>
      <c r="T904" s="4"/>
      <c r="U904" s="4"/>
    </row>
    <row r="905" spans="3:21">
      <c r="C905" s="4"/>
      <c r="D905" s="4"/>
      <c r="E905" s="4"/>
      <c r="F905" s="4"/>
      <c r="G905" s="4"/>
      <c r="H905" s="4"/>
      <c r="I905" s="4"/>
      <c r="J905" s="4"/>
      <c r="K905" s="4"/>
      <c r="L905" s="4"/>
      <c r="M905" s="4"/>
      <c r="N905" s="4"/>
      <c r="O905" s="4"/>
      <c r="P905" s="4"/>
      <c r="Q905" s="4"/>
      <c r="R905" s="4"/>
      <c r="S905" s="4"/>
      <c r="T905" s="4"/>
      <c r="U905" s="4"/>
    </row>
    <row r="906" spans="3:21">
      <c r="C906" s="4"/>
      <c r="D906" s="4"/>
      <c r="E906" s="4"/>
      <c r="F906" s="4"/>
      <c r="G906" s="4"/>
      <c r="H906" s="4"/>
      <c r="I906" s="4"/>
      <c r="J906" s="4"/>
      <c r="K906" s="4"/>
      <c r="L906" s="4"/>
      <c r="M906" s="4"/>
      <c r="N906" s="4"/>
      <c r="O906" s="4"/>
      <c r="P906" s="4"/>
      <c r="Q906" s="4"/>
      <c r="R906" s="4"/>
      <c r="S906" s="4"/>
      <c r="T906" s="4"/>
      <c r="U906" s="4"/>
    </row>
    <row r="907" spans="3:21">
      <c r="C907" s="4"/>
      <c r="D907" s="4"/>
      <c r="E907" s="4"/>
      <c r="F907" s="4"/>
      <c r="G907" s="4"/>
      <c r="H907" s="4"/>
      <c r="I907" s="4"/>
      <c r="J907" s="4"/>
      <c r="K907" s="4"/>
      <c r="L907" s="4"/>
      <c r="M907" s="4"/>
      <c r="N907" s="4"/>
      <c r="O907" s="4"/>
      <c r="P907" s="4"/>
      <c r="Q907" s="4"/>
      <c r="R907" s="4"/>
      <c r="S907" s="4"/>
      <c r="T907" s="4"/>
      <c r="U907" s="4"/>
    </row>
    <row r="908" spans="3:21">
      <c r="C908" s="4"/>
      <c r="D908" s="4"/>
      <c r="E908" s="4"/>
      <c r="F908" s="4"/>
      <c r="G908" s="4"/>
      <c r="H908" s="4"/>
      <c r="I908" s="4"/>
      <c r="J908" s="4"/>
      <c r="K908" s="4"/>
      <c r="L908" s="4"/>
      <c r="M908" s="4"/>
      <c r="N908" s="4"/>
      <c r="O908" s="4"/>
      <c r="P908" s="4"/>
      <c r="Q908" s="4"/>
      <c r="R908" s="4"/>
      <c r="S908" s="4"/>
      <c r="T908" s="4"/>
      <c r="U908" s="4"/>
    </row>
    <row r="909" spans="3:21">
      <c r="C909" s="4"/>
      <c r="D909" s="4"/>
      <c r="E909" s="4"/>
      <c r="F909" s="4"/>
      <c r="G909" s="4"/>
      <c r="H909" s="4"/>
      <c r="I909" s="4"/>
      <c r="J909" s="4"/>
      <c r="K909" s="4"/>
      <c r="L909" s="4"/>
      <c r="M909" s="4"/>
      <c r="N909" s="4"/>
      <c r="O909" s="4"/>
      <c r="P909" s="4"/>
      <c r="Q909" s="4"/>
      <c r="R909" s="4"/>
      <c r="S909" s="4"/>
      <c r="T909" s="4"/>
      <c r="U909" s="4"/>
    </row>
    <row r="910" spans="3:21">
      <c r="C910" s="4"/>
      <c r="D910" s="4"/>
      <c r="E910" s="4"/>
      <c r="F910" s="4"/>
      <c r="G910" s="4"/>
      <c r="H910" s="4"/>
      <c r="I910" s="4"/>
      <c r="J910" s="4"/>
      <c r="K910" s="4"/>
      <c r="L910" s="4"/>
      <c r="M910" s="4"/>
      <c r="N910" s="4"/>
      <c r="O910" s="4"/>
      <c r="P910" s="4"/>
      <c r="Q910" s="4"/>
      <c r="R910" s="4"/>
      <c r="S910" s="4"/>
      <c r="T910" s="4"/>
      <c r="U910" s="4"/>
    </row>
    <row r="911" spans="3:21">
      <c r="C911" s="4"/>
      <c r="D911" s="4"/>
      <c r="E911" s="4"/>
      <c r="F911" s="4"/>
      <c r="G911" s="4"/>
      <c r="H911" s="4"/>
      <c r="I911" s="4"/>
      <c r="J911" s="4"/>
      <c r="K911" s="4"/>
      <c r="L911" s="4"/>
      <c r="M911" s="4"/>
      <c r="N911" s="4"/>
      <c r="O911" s="4"/>
      <c r="P911" s="4"/>
      <c r="Q911" s="4"/>
      <c r="R911" s="4"/>
      <c r="S911" s="4"/>
      <c r="T911" s="4"/>
      <c r="U911" s="4"/>
    </row>
    <row r="912" spans="3:21">
      <c r="C912" s="4"/>
      <c r="D912" s="4"/>
      <c r="E912" s="4"/>
      <c r="F912" s="4"/>
      <c r="G912" s="4"/>
      <c r="H912" s="4"/>
      <c r="I912" s="4"/>
      <c r="J912" s="4"/>
      <c r="K912" s="4"/>
      <c r="L912" s="4"/>
      <c r="M912" s="4"/>
      <c r="N912" s="4"/>
      <c r="O912" s="4"/>
      <c r="P912" s="4"/>
      <c r="Q912" s="4"/>
      <c r="R912" s="4"/>
      <c r="S912" s="4"/>
      <c r="T912" s="4"/>
      <c r="U912" s="4"/>
    </row>
    <row r="913" spans="3:21">
      <c r="C913" s="4"/>
      <c r="D913" s="4"/>
      <c r="E913" s="4"/>
      <c r="F913" s="4"/>
      <c r="G913" s="4"/>
      <c r="H913" s="4"/>
      <c r="I913" s="4"/>
      <c r="J913" s="4"/>
      <c r="K913" s="4"/>
      <c r="L913" s="4"/>
      <c r="M913" s="4"/>
      <c r="N913" s="4"/>
      <c r="O913" s="4"/>
      <c r="P913" s="4"/>
      <c r="Q913" s="4"/>
      <c r="R913" s="4"/>
      <c r="S913" s="4"/>
      <c r="T913" s="4"/>
      <c r="U913" s="4"/>
    </row>
    <row r="914" spans="3:21">
      <c r="C914" s="4"/>
      <c r="D914" s="4"/>
      <c r="E914" s="4"/>
      <c r="F914" s="4"/>
      <c r="G914" s="4"/>
      <c r="H914" s="4"/>
      <c r="I914" s="4"/>
      <c r="J914" s="4"/>
      <c r="K914" s="4"/>
      <c r="L914" s="4"/>
      <c r="M914" s="4"/>
      <c r="N914" s="4"/>
      <c r="O914" s="4"/>
      <c r="P914" s="4"/>
      <c r="Q914" s="4"/>
      <c r="R914" s="4"/>
      <c r="S914" s="4"/>
      <c r="T914" s="4"/>
      <c r="U914" s="4"/>
    </row>
    <row r="915" spans="3:21">
      <c r="C915" s="4"/>
      <c r="D915" s="4"/>
      <c r="E915" s="4"/>
      <c r="F915" s="4"/>
      <c r="G915" s="4"/>
      <c r="H915" s="4"/>
      <c r="I915" s="4"/>
      <c r="J915" s="4"/>
      <c r="K915" s="4"/>
      <c r="L915" s="4"/>
      <c r="M915" s="4"/>
      <c r="N915" s="4"/>
      <c r="O915" s="4"/>
      <c r="P915" s="4"/>
      <c r="Q915" s="4"/>
      <c r="R915" s="4"/>
      <c r="S915" s="4"/>
      <c r="T915" s="4"/>
      <c r="U915" s="4"/>
    </row>
    <row r="916" spans="3:21">
      <c r="C916" s="4"/>
      <c r="D916" s="4"/>
      <c r="E916" s="4"/>
      <c r="F916" s="4"/>
      <c r="G916" s="4"/>
      <c r="H916" s="4"/>
      <c r="I916" s="4"/>
      <c r="J916" s="4"/>
      <c r="K916" s="4"/>
      <c r="L916" s="4"/>
      <c r="M916" s="4"/>
      <c r="N916" s="4"/>
      <c r="O916" s="4"/>
      <c r="P916" s="4"/>
      <c r="Q916" s="4"/>
      <c r="R916" s="4"/>
      <c r="S916" s="4"/>
      <c r="T916" s="4"/>
      <c r="U916" s="4"/>
    </row>
    <row r="917" spans="3:21">
      <c r="C917" s="4"/>
      <c r="D917" s="4"/>
      <c r="E917" s="4"/>
      <c r="F917" s="4"/>
      <c r="G917" s="4"/>
      <c r="H917" s="4"/>
      <c r="I917" s="4"/>
      <c r="J917" s="4"/>
      <c r="K917" s="4"/>
      <c r="L917" s="4"/>
      <c r="M917" s="4"/>
      <c r="N917" s="4"/>
      <c r="O917" s="4"/>
      <c r="P917" s="4"/>
      <c r="Q917" s="4"/>
      <c r="R917" s="4"/>
      <c r="S917" s="4"/>
      <c r="T917" s="4"/>
      <c r="U917" s="4"/>
    </row>
    <row r="918" spans="3:21">
      <c r="C918" s="4"/>
      <c r="D918" s="4"/>
      <c r="E918" s="4"/>
      <c r="F918" s="4"/>
      <c r="G918" s="4"/>
      <c r="H918" s="4"/>
      <c r="I918" s="4"/>
      <c r="J918" s="4"/>
      <c r="K918" s="4"/>
      <c r="L918" s="4"/>
      <c r="M918" s="4"/>
      <c r="N918" s="4"/>
      <c r="O918" s="4"/>
      <c r="P918" s="4"/>
      <c r="Q918" s="4"/>
      <c r="R918" s="4"/>
      <c r="S918" s="4"/>
      <c r="T918" s="4"/>
      <c r="U918" s="4"/>
    </row>
    <row r="919" spans="3:21">
      <c r="C919" s="4"/>
      <c r="D919" s="4"/>
      <c r="E919" s="4"/>
      <c r="F919" s="4"/>
      <c r="G919" s="4"/>
      <c r="H919" s="4"/>
      <c r="I919" s="4"/>
      <c r="J919" s="4"/>
      <c r="K919" s="4"/>
      <c r="L919" s="4"/>
      <c r="M919" s="4"/>
      <c r="N919" s="4"/>
      <c r="O919" s="4"/>
      <c r="P919" s="4"/>
      <c r="Q919" s="4"/>
      <c r="R919" s="4"/>
      <c r="S919" s="4"/>
      <c r="T919" s="4"/>
      <c r="U919" s="4"/>
    </row>
    <row r="920" spans="3:21">
      <c r="C920" s="4"/>
      <c r="D920" s="4"/>
      <c r="E920" s="4"/>
      <c r="F920" s="4"/>
      <c r="G920" s="4"/>
      <c r="H920" s="4"/>
      <c r="I920" s="4"/>
      <c r="J920" s="4"/>
      <c r="K920" s="4"/>
      <c r="L920" s="4"/>
      <c r="M920" s="4"/>
      <c r="N920" s="4"/>
      <c r="O920" s="4"/>
      <c r="P920" s="4"/>
      <c r="Q920" s="4"/>
      <c r="R920" s="4"/>
      <c r="S920" s="4"/>
      <c r="T920" s="4"/>
      <c r="U920" s="4"/>
    </row>
    <row r="921" spans="3:21">
      <c r="C921" s="4"/>
      <c r="D921" s="4"/>
      <c r="E921" s="4"/>
      <c r="F921" s="4"/>
      <c r="G921" s="4"/>
      <c r="H921" s="4"/>
      <c r="I921" s="4"/>
      <c r="J921" s="4"/>
      <c r="K921" s="4"/>
      <c r="L921" s="4"/>
      <c r="M921" s="4"/>
      <c r="N921" s="4"/>
      <c r="O921" s="4"/>
      <c r="P921" s="4"/>
      <c r="Q921" s="4"/>
      <c r="R921" s="4"/>
      <c r="S921" s="4"/>
      <c r="T921" s="4"/>
      <c r="U921" s="4"/>
    </row>
    <row r="922" spans="3:21">
      <c r="C922" s="4"/>
      <c r="D922" s="4"/>
      <c r="E922" s="4"/>
      <c r="F922" s="4"/>
      <c r="G922" s="4"/>
      <c r="H922" s="4"/>
      <c r="I922" s="4"/>
      <c r="J922" s="4"/>
      <c r="K922" s="4"/>
      <c r="L922" s="4"/>
      <c r="M922" s="4"/>
      <c r="N922" s="4"/>
      <c r="O922" s="4"/>
      <c r="P922" s="4"/>
      <c r="Q922" s="4"/>
      <c r="R922" s="4"/>
      <c r="S922" s="4"/>
      <c r="T922" s="4"/>
      <c r="U922" s="4"/>
    </row>
    <row r="923" spans="3:21">
      <c r="C923" s="4"/>
      <c r="D923" s="4"/>
      <c r="E923" s="4"/>
      <c r="F923" s="4"/>
      <c r="G923" s="4"/>
      <c r="H923" s="4"/>
      <c r="I923" s="4"/>
      <c r="J923" s="4"/>
      <c r="K923" s="4"/>
      <c r="L923" s="4"/>
      <c r="M923" s="4"/>
      <c r="N923" s="4"/>
      <c r="O923" s="4"/>
      <c r="P923" s="4"/>
      <c r="Q923" s="4"/>
      <c r="R923" s="4"/>
      <c r="S923" s="4"/>
      <c r="T923" s="4"/>
      <c r="U923" s="4"/>
    </row>
    <row r="924" spans="3:21">
      <c r="C924" s="4"/>
      <c r="D924" s="4"/>
      <c r="E924" s="4"/>
      <c r="F924" s="4"/>
      <c r="G924" s="4"/>
      <c r="H924" s="4"/>
      <c r="I924" s="4"/>
      <c r="J924" s="4"/>
      <c r="K924" s="4"/>
      <c r="L924" s="4"/>
      <c r="M924" s="4"/>
      <c r="N924" s="4"/>
      <c r="O924" s="4"/>
      <c r="P924" s="4"/>
      <c r="Q924" s="4"/>
      <c r="R924" s="4"/>
      <c r="S924" s="4"/>
      <c r="T924" s="4"/>
      <c r="U924" s="4"/>
    </row>
    <row r="925" spans="3:21">
      <c r="C925" s="4"/>
      <c r="D925" s="4"/>
      <c r="E925" s="4"/>
      <c r="F925" s="4"/>
      <c r="G925" s="4"/>
      <c r="H925" s="4"/>
      <c r="I925" s="4"/>
      <c r="J925" s="4"/>
      <c r="K925" s="4"/>
      <c r="L925" s="4"/>
      <c r="M925" s="4"/>
      <c r="N925" s="4"/>
      <c r="O925" s="4"/>
      <c r="P925" s="4"/>
      <c r="Q925" s="4"/>
      <c r="R925" s="4"/>
      <c r="S925" s="4"/>
      <c r="T925" s="4"/>
      <c r="U925" s="4"/>
    </row>
    <row r="926" spans="3:21">
      <c r="C926" s="4"/>
      <c r="D926" s="4"/>
      <c r="E926" s="4"/>
      <c r="F926" s="4"/>
      <c r="G926" s="4"/>
      <c r="H926" s="4"/>
      <c r="I926" s="4"/>
      <c r="J926" s="4"/>
      <c r="K926" s="4"/>
      <c r="L926" s="4"/>
      <c r="M926" s="4"/>
      <c r="N926" s="4"/>
      <c r="O926" s="4"/>
      <c r="P926" s="4"/>
      <c r="Q926" s="4"/>
      <c r="R926" s="4"/>
      <c r="S926" s="4"/>
      <c r="T926" s="4"/>
      <c r="U926" s="4"/>
    </row>
    <row r="927" spans="3:21">
      <c r="C927" s="4"/>
      <c r="D927" s="4"/>
      <c r="E927" s="4"/>
      <c r="F927" s="4"/>
      <c r="G927" s="4"/>
      <c r="H927" s="4"/>
      <c r="I927" s="4"/>
      <c r="J927" s="4"/>
      <c r="K927" s="4"/>
      <c r="L927" s="4"/>
      <c r="M927" s="4"/>
      <c r="N927" s="4"/>
      <c r="O927" s="4"/>
      <c r="P927" s="4"/>
      <c r="Q927" s="4"/>
      <c r="R927" s="4"/>
      <c r="S927" s="4"/>
      <c r="T927" s="4"/>
      <c r="U927" s="4"/>
    </row>
    <row r="928" spans="3:21">
      <c r="C928" s="4"/>
      <c r="D928" s="4"/>
      <c r="E928" s="4"/>
      <c r="F928" s="4"/>
      <c r="G928" s="4"/>
      <c r="H928" s="4"/>
      <c r="I928" s="4"/>
      <c r="J928" s="4"/>
      <c r="K928" s="4"/>
      <c r="L928" s="4"/>
      <c r="M928" s="4"/>
      <c r="N928" s="4"/>
      <c r="O928" s="4"/>
      <c r="P928" s="4"/>
      <c r="Q928" s="4"/>
      <c r="R928" s="4"/>
      <c r="S928" s="4"/>
      <c r="T928" s="4"/>
      <c r="U928" s="4"/>
    </row>
    <row r="929" spans="3:21">
      <c r="C929" s="4"/>
      <c r="D929" s="4"/>
      <c r="E929" s="4"/>
      <c r="F929" s="4"/>
      <c r="G929" s="4"/>
      <c r="H929" s="4"/>
      <c r="I929" s="4"/>
      <c r="J929" s="4"/>
      <c r="K929" s="4"/>
      <c r="L929" s="4"/>
      <c r="M929" s="4"/>
      <c r="N929" s="4"/>
      <c r="O929" s="4"/>
      <c r="P929" s="4"/>
      <c r="Q929" s="4"/>
      <c r="R929" s="4"/>
      <c r="S929" s="4"/>
      <c r="T929" s="4"/>
      <c r="U929" s="4"/>
    </row>
    <row r="930" spans="3:21">
      <c r="C930" s="4"/>
      <c r="D930" s="4"/>
      <c r="E930" s="4"/>
      <c r="F930" s="4"/>
      <c r="G930" s="4"/>
      <c r="H930" s="4"/>
      <c r="I930" s="4"/>
      <c r="J930" s="4"/>
      <c r="K930" s="4"/>
      <c r="L930" s="4"/>
      <c r="M930" s="4"/>
      <c r="N930" s="4"/>
      <c r="O930" s="4"/>
      <c r="P930" s="4"/>
      <c r="Q930" s="4"/>
      <c r="R930" s="4"/>
      <c r="S930" s="4"/>
      <c r="T930" s="4"/>
      <c r="U930" s="4"/>
    </row>
    <row r="931" spans="3:21">
      <c r="C931" s="4"/>
      <c r="D931" s="4"/>
      <c r="E931" s="4"/>
      <c r="F931" s="4"/>
      <c r="G931" s="4"/>
      <c r="H931" s="4"/>
      <c r="I931" s="4"/>
      <c r="J931" s="4"/>
      <c r="K931" s="4"/>
      <c r="L931" s="4"/>
      <c r="M931" s="4"/>
      <c r="N931" s="4"/>
      <c r="O931" s="4"/>
      <c r="P931" s="4"/>
      <c r="Q931" s="4"/>
      <c r="R931" s="4"/>
      <c r="S931" s="4"/>
      <c r="T931" s="4"/>
      <c r="U931" s="4"/>
    </row>
    <row r="932" spans="3:21">
      <c r="C932" s="4"/>
      <c r="D932" s="4"/>
      <c r="E932" s="4"/>
      <c r="F932" s="4"/>
      <c r="G932" s="4"/>
      <c r="H932" s="4"/>
      <c r="I932" s="4"/>
      <c r="J932" s="4"/>
      <c r="K932" s="4"/>
      <c r="L932" s="4"/>
      <c r="M932" s="4"/>
      <c r="N932" s="4"/>
      <c r="O932" s="4"/>
      <c r="P932" s="4"/>
      <c r="Q932" s="4"/>
      <c r="R932" s="4"/>
      <c r="S932" s="4"/>
      <c r="T932" s="4"/>
      <c r="U932" s="4"/>
    </row>
    <row r="933" spans="3:21">
      <c r="C933" s="4"/>
      <c r="D933" s="4"/>
      <c r="E933" s="4"/>
      <c r="F933" s="4"/>
      <c r="G933" s="4"/>
      <c r="H933" s="4"/>
      <c r="I933" s="4"/>
      <c r="J933" s="4"/>
      <c r="K933" s="4"/>
      <c r="L933" s="4"/>
      <c r="M933" s="4"/>
      <c r="N933" s="4"/>
      <c r="O933" s="4"/>
      <c r="P933" s="4"/>
      <c r="Q933" s="4"/>
      <c r="R933" s="4"/>
      <c r="S933" s="4"/>
      <c r="T933" s="4"/>
      <c r="U933" s="4"/>
    </row>
    <row r="934" spans="3:21">
      <c r="C934" s="4"/>
      <c r="D934" s="4"/>
      <c r="E934" s="4"/>
      <c r="F934" s="4"/>
      <c r="G934" s="4"/>
      <c r="H934" s="4"/>
      <c r="I934" s="4"/>
      <c r="J934" s="4"/>
      <c r="K934" s="4"/>
      <c r="L934" s="4"/>
      <c r="M934" s="4"/>
      <c r="N934" s="4"/>
      <c r="O934" s="4"/>
      <c r="P934" s="4"/>
      <c r="Q934" s="4"/>
      <c r="R934" s="4"/>
      <c r="S934" s="4"/>
      <c r="T934" s="4"/>
      <c r="U934" s="4"/>
    </row>
    <row r="935" spans="3:21">
      <c r="C935" s="4"/>
      <c r="D935" s="4"/>
      <c r="E935" s="4"/>
      <c r="F935" s="4"/>
      <c r="G935" s="4"/>
      <c r="H935" s="4"/>
      <c r="I935" s="4"/>
      <c r="J935" s="4"/>
      <c r="K935" s="4"/>
      <c r="L935" s="4"/>
      <c r="M935" s="4"/>
      <c r="N935" s="4"/>
      <c r="O935" s="4"/>
      <c r="P935" s="4"/>
      <c r="Q935" s="4"/>
      <c r="R935" s="4"/>
      <c r="S935" s="4"/>
      <c r="T935" s="4"/>
      <c r="U935" s="4"/>
    </row>
    <row r="936" spans="3:21">
      <c r="C936" s="4"/>
      <c r="D936" s="4"/>
      <c r="E936" s="4"/>
      <c r="F936" s="4"/>
      <c r="G936" s="4"/>
      <c r="H936" s="4"/>
      <c r="I936" s="4"/>
      <c r="J936" s="4"/>
      <c r="K936" s="4"/>
      <c r="L936" s="4"/>
      <c r="M936" s="4"/>
      <c r="N936" s="4"/>
      <c r="O936" s="4"/>
      <c r="P936" s="4"/>
      <c r="Q936" s="4"/>
      <c r="R936" s="4"/>
      <c r="S936" s="4"/>
      <c r="T936" s="4"/>
      <c r="U936" s="4"/>
    </row>
    <row r="937" spans="3:21">
      <c r="C937" s="4"/>
      <c r="D937" s="4"/>
      <c r="E937" s="4"/>
      <c r="F937" s="4"/>
      <c r="G937" s="4"/>
      <c r="H937" s="4"/>
      <c r="I937" s="4"/>
      <c r="J937" s="4"/>
      <c r="K937" s="4"/>
      <c r="L937" s="4"/>
      <c r="M937" s="4"/>
      <c r="N937" s="4"/>
      <c r="O937" s="4"/>
      <c r="P937" s="4"/>
      <c r="Q937" s="4"/>
      <c r="R937" s="4"/>
      <c r="S937" s="4"/>
      <c r="T937" s="4"/>
      <c r="U937" s="4"/>
    </row>
    <row r="938" spans="3:21">
      <c r="C938" s="4"/>
      <c r="D938" s="4"/>
      <c r="E938" s="4"/>
      <c r="F938" s="4"/>
      <c r="G938" s="4"/>
      <c r="H938" s="4"/>
      <c r="I938" s="4"/>
      <c r="J938" s="4"/>
      <c r="K938" s="4"/>
      <c r="L938" s="4"/>
      <c r="M938" s="4"/>
      <c r="N938" s="4"/>
      <c r="O938" s="4"/>
      <c r="P938" s="4"/>
      <c r="Q938" s="4"/>
      <c r="R938" s="4"/>
      <c r="S938" s="4"/>
      <c r="T938" s="4"/>
      <c r="U938" s="4"/>
    </row>
    <row r="939" spans="3:21">
      <c r="C939" s="4"/>
      <c r="D939" s="4"/>
      <c r="E939" s="4"/>
      <c r="F939" s="4"/>
      <c r="G939" s="4"/>
      <c r="H939" s="4"/>
      <c r="I939" s="4"/>
      <c r="J939" s="4"/>
      <c r="K939" s="4"/>
      <c r="L939" s="4"/>
      <c r="M939" s="4"/>
      <c r="N939" s="4"/>
      <c r="O939" s="4"/>
      <c r="P939" s="4"/>
      <c r="Q939" s="4"/>
      <c r="R939" s="4"/>
      <c r="S939" s="4"/>
      <c r="T939" s="4"/>
      <c r="U939" s="4"/>
    </row>
    <row r="940" spans="3:21">
      <c r="C940" s="4"/>
      <c r="D940" s="4"/>
      <c r="E940" s="4"/>
      <c r="F940" s="4"/>
      <c r="G940" s="4"/>
      <c r="H940" s="4"/>
      <c r="I940" s="4"/>
      <c r="J940" s="4"/>
      <c r="K940" s="4"/>
      <c r="L940" s="4"/>
      <c r="M940" s="4"/>
      <c r="N940" s="4"/>
      <c r="O940" s="4"/>
      <c r="P940" s="4"/>
      <c r="Q940" s="4"/>
      <c r="R940" s="4"/>
      <c r="S940" s="4"/>
      <c r="T940" s="4"/>
      <c r="U940" s="4"/>
    </row>
    <row r="941" spans="3:21">
      <c r="C941" s="4"/>
      <c r="D941" s="4"/>
      <c r="E941" s="4"/>
      <c r="F941" s="4"/>
      <c r="G941" s="4"/>
      <c r="H941" s="4"/>
      <c r="I941" s="4"/>
      <c r="J941" s="4"/>
      <c r="K941" s="4"/>
      <c r="L941" s="4"/>
      <c r="M941" s="4"/>
      <c r="N941" s="4"/>
      <c r="O941" s="4"/>
      <c r="P941" s="4"/>
      <c r="Q941" s="4"/>
      <c r="R941" s="4"/>
      <c r="S941" s="4"/>
      <c r="T941" s="4"/>
      <c r="U941" s="4"/>
    </row>
    <row r="942" spans="3:21">
      <c r="C942" s="4"/>
      <c r="D942" s="4"/>
      <c r="E942" s="4"/>
      <c r="F942" s="4"/>
      <c r="G942" s="4"/>
      <c r="H942" s="4"/>
      <c r="I942" s="4"/>
      <c r="J942" s="4"/>
      <c r="K942" s="4"/>
      <c r="L942" s="4"/>
      <c r="M942" s="4"/>
      <c r="N942" s="4"/>
      <c r="O942" s="4"/>
      <c r="P942" s="4"/>
      <c r="Q942" s="4"/>
      <c r="R942" s="4"/>
      <c r="S942" s="4"/>
      <c r="T942" s="4"/>
      <c r="U942" s="4"/>
    </row>
    <row r="943" spans="3:21">
      <c r="C943" s="4"/>
      <c r="D943" s="4"/>
      <c r="E943" s="4"/>
      <c r="F943" s="4"/>
      <c r="G943" s="4"/>
      <c r="H943" s="4"/>
      <c r="I943" s="4"/>
      <c r="J943" s="4"/>
      <c r="K943" s="4"/>
      <c r="L943" s="4"/>
      <c r="M943" s="4"/>
      <c r="N943" s="4"/>
      <c r="O943" s="4"/>
      <c r="P943" s="4"/>
      <c r="Q943" s="4"/>
      <c r="R943" s="4"/>
      <c r="S943" s="4"/>
      <c r="T943" s="4"/>
      <c r="U943" s="4"/>
    </row>
    <row r="944" spans="3:21">
      <c r="C944" s="4"/>
      <c r="D944" s="4"/>
      <c r="E944" s="4"/>
      <c r="F944" s="4"/>
      <c r="G944" s="4"/>
      <c r="H944" s="4"/>
      <c r="I944" s="4"/>
      <c r="J944" s="4"/>
      <c r="K944" s="4"/>
      <c r="L944" s="4"/>
      <c r="M944" s="4"/>
      <c r="N944" s="4"/>
      <c r="O944" s="4"/>
      <c r="P944" s="4"/>
      <c r="Q944" s="4"/>
      <c r="R944" s="4"/>
      <c r="S944" s="4"/>
      <c r="T944" s="4"/>
      <c r="U944" s="4"/>
    </row>
    <row r="945" spans="3:21">
      <c r="C945" s="4"/>
      <c r="D945" s="4"/>
      <c r="E945" s="4"/>
      <c r="F945" s="4"/>
      <c r="G945" s="4"/>
      <c r="H945" s="4"/>
      <c r="I945" s="4"/>
      <c r="J945" s="4"/>
      <c r="K945" s="4"/>
      <c r="L945" s="4"/>
      <c r="M945" s="4"/>
      <c r="N945" s="4"/>
      <c r="O945" s="4"/>
      <c r="P945" s="4"/>
      <c r="Q945" s="4"/>
      <c r="R945" s="4"/>
      <c r="S945" s="4"/>
      <c r="T945" s="4"/>
      <c r="U945" s="4"/>
    </row>
    <row r="946" spans="3:21">
      <c r="C946" s="4"/>
      <c r="D946" s="4"/>
      <c r="E946" s="4"/>
      <c r="F946" s="4"/>
      <c r="G946" s="4"/>
      <c r="H946" s="4"/>
      <c r="I946" s="4"/>
      <c r="J946" s="4"/>
      <c r="K946" s="4"/>
      <c r="L946" s="4"/>
      <c r="M946" s="4"/>
      <c r="N946" s="4"/>
      <c r="O946" s="4"/>
      <c r="P946" s="4"/>
      <c r="Q946" s="4"/>
      <c r="R946" s="4"/>
      <c r="S946" s="4"/>
      <c r="T946" s="4"/>
      <c r="U946" s="4"/>
    </row>
    <row r="947" spans="3:21">
      <c r="C947" s="4"/>
      <c r="D947" s="4"/>
      <c r="E947" s="4"/>
      <c r="F947" s="4"/>
      <c r="G947" s="4"/>
      <c r="H947" s="4"/>
      <c r="I947" s="4"/>
      <c r="J947" s="4"/>
      <c r="K947" s="4"/>
      <c r="L947" s="4"/>
      <c r="M947" s="4"/>
      <c r="N947" s="4"/>
      <c r="O947" s="4"/>
      <c r="P947" s="4"/>
      <c r="Q947" s="4"/>
      <c r="R947" s="4"/>
      <c r="S947" s="4"/>
      <c r="T947" s="4"/>
      <c r="U947" s="4"/>
    </row>
    <row r="948" spans="3:21">
      <c r="C948" s="4"/>
      <c r="D948" s="4"/>
      <c r="E948" s="4"/>
      <c r="F948" s="4"/>
      <c r="G948" s="4"/>
      <c r="H948" s="4"/>
      <c r="I948" s="4"/>
      <c r="J948" s="4"/>
      <c r="K948" s="4"/>
      <c r="L948" s="4"/>
      <c r="M948" s="4"/>
      <c r="N948" s="4"/>
      <c r="O948" s="4"/>
      <c r="P948" s="4"/>
      <c r="Q948" s="4"/>
      <c r="R948" s="4"/>
      <c r="S948" s="4"/>
      <c r="T948" s="4"/>
      <c r="U948" s="4"/>
    </row>
    <row r="949" spans="3:21">
      <c r="C949" s="4"/>
      <c r="D949" s="4"/>
      <c r="E949" s="4"/>
      <c r="F949" s="4"/>
      <c r="G949" s="4"/>
      <c r="H949" s="4"/>
      <c r="I949" s="4"/>
      <c r="J949" s="4"/>
      <c r="K949" s="4"/>
      <c r="L949" s="4"/>
      <c r="M949" s="4"/>
      <c r="N949" s="4"/>
      <c r="O949" s="4"/>
      <c r="P949" s="4"/>
      <c r="Q949" s="4"/>
      <c r="R949" s="4"/>
      <c r="S949" s="4"/>
      <c r="T949" s="4"/>
      <c r="U949" s="4"/>
    </row>
    <row r="950" spans="3:21">
      <c r="C950" s="4"/>
      <c r="D950" s="4"/>
      <c r="E950" s="4"/>
      <c r="F950" s="4"/>
      <c r="G950" s="4"/>
      <c r="H950" s="4"/>
      <c r="I950" s="4"/>
      <c r="J950" s="4"/>
      <c r="K950" s="4"/>
      <c r="L950" s="4"/>
      <c r="M950" s="4"/>
      <c r="N950" s="4"/>
      <c r="O950" s="4"/>
      <c r="P950" s="4"/>
      <c r="Q950" s="4"/>
      <c r="R950" s="4"/>
      <c r="S950" s="4"/>
      <c r="T950" s="4"/>
      <c r="U950" s="4"/>
    </row>
    <row r="951" spans="3:21">
      <c r="C951" s="4"/>
      <c r="D951" s="4"/>
      <c r="E951" s="4"/>
      <c r="F951" s="4"/>
      <c r="G951" s="4"/>
      <c r="H951" s="4"/>
      <c r="I951" s="4"/>
      <c r="J951" s="4"/>
      <c r="K951" s="4"/>
      <c r="L951" s="4"/>
      <c r="M951" s="4"/>
      <c r="N951" s="4"/>
      <c r="O951" s="4"/>
      <c r="P951" s="4"/>
      <c r="Q951" s="4"/>
      <c r="R951" s="4"/>
      <c r="S951" s="4"/>
      <c r="T951" s="4"/>
      <c r="U951" s="4"/>
    </row>
    <row r="952" spans="3:21">
      <c r="C952" s="4"/>
      <c r="D952" s="4"/>
      <c r="E952" s="4"/>
      <c r="F952" s="4"/>
      <c r="G952" s="4"/>
      <c r="H952" s="4"/>
      <c r="I952" s="4"/>
      <c r="J952" s="4"/>
      <c r="K952" s="4"/>
      <c r="L952" s="4"/>
      <c r="M952" s="4"/>
      <c r="N952" s="4"/>
      <c r="O952" s="4"/>
      <c r="P952" s="4"/>
      <c r="Q952" s="4"/>
      <c r="R952" s="4"/>
      <c r="S952" s="4"/>
      <c r="T952" s="4"/>
      <c r="U952" s="4"/>
    </row>
    <row r="953" spans="3:21">
      <c r="C953" s="4"/>
      <c r="D953" s="4"/>
      <c r="E953" s="4"/>
      <c r="F953" s="4"/>
      <c r="G953" s="4"/>
      <c r="H953" s="4"/>
      <c r="I953" s="4"/>
      <c r="J953" s="4"/>
      <c r="K953" s="4"/>
      <c r="L953" s="4"/>
      <c r="M953" s="4"/>
      <c r="N953" s="4"/>
      <c r="O953" s="4"/>
      <c r="P953" s="4"/>
      <c r="Q953" s="4"/>
      <c r="R953" s="4"/>
      <c r="S953" s="4"/>
      <c r="T953" s="4"/>
      <c r="U953" s="4"/>
    </row>
    <row r="954" spans="3:21">
      <c r="C954" s="4"/>
      <c r="D954" s="4"/>
      <c r="E954" s="4"/>
      <c r="F954" s="4"/>
      <c r="G954" s="4"/>
      <c r="H954" s="4"/>
      <c r="I954" s="4"/>
      <c r="J954" s="4"/>
      <c r="K954" s="4"/>
      <c r="L954" s="4"/>
      <c r="M954" s="4"/>
      <c r="N954" s="4"/>
      <c r="O954" s="4"/>
      <c r="P954" s="4"/>
      <c r="Q954" s="4"/>
      <c r="R954" s="4"/>
      <c r="S954" s="4"/>
      <c r="T954" s="4"/>
      <c r="U954" s="4"/>
    </row>
    <row r="955" spans="3:21">
      <c r="C955" s="4"/>
      <c r="D955" s="4"/>
      <c r="E955" s="4"/>
      <c r="F955" s="4"/>
      <c r="G955" s="4"/>
      <c r="H955" s="4"/>
      <c r="I955" s="4"/>
      <c r="J955" s="4"/>
      <c r="K955" s="4"/>
      <c r="L955" s="4"/>
      <c r="M955" s="4"/>
      <c r="N955" s="4"/>
      <c r="O955" s="4"/>
      <c r="P955" s="4"/>
      <c r="Q955" s="4"/>
      <c r="R955" s="4"/>
      <c r="S955" s="4"/>
      <c r="T955" s="4"/>
      <c r="U955" s="4"/>
    </row>
    <row r="956" spans="3:21">
      <c r="C956" s="4"/>
      <c r="D956" s="4"/>
      <c r="E956" s="4"/>
      <c r="F956" s="4"/>
      <c r="G956" s="4"/>
      <c r="H956" s="4"/>
      <c r="I956" s="4"/>
      <c r="J956" s="4"/>
      <c r="K956" s="4"/>
      <c r="L956" s="4"/>
      <c r="M956" s="4"/>
      <c r="N956" s="4"/>
      <c r="O956" s="4"/>
      <c r="P956" s="4"/>
      <c r="Q956" s="4"/>
      <c r="R956" s="4"/>
      <c r="S956" s="4"/>
      <c r="T956" s="4"/>
      <c r="U956" s="4"/>
    </row>
    <row r="957" spans="3:21">
      <c r="C957" s="4"/>
      <c r="D957" s="4"/>
      <c r="E957" s="4"/>
      <c r="F957" s="4"/>
      <c r="G957" s="4"/>
      <c r="H957" s="4"/>
      <c r="I957" s="4"/>
      <c r="J957" s="4"/>
      <c r="K957" s="4"/>
      <c r="L957" s="4"/>
      <c r="M957" s="4"/>
      <c r="N957" s="4"/>
      <c r="O957" s="4"/>
      <c r="P957" s="4"/>
      <c r="Q957" s="4"/>
      <c r="R957" s="4"/>
      <c r="S957" s="4"/>
      <c r="T957" s="4"/>
      <c r="U957" s="4"/>
    </row>
    <row r="958" spans="3:21">
      <c r="C958" s="4"/>
      <c r="D958" s="4"/>
      <c r="E958" s="4"/>
      <c r="F958" s="4"/>
      <c r="G958" s="4"/>
      <c r="H958" s="4"/>
      <c r="I958" s="4"/>
      <c r="J958" s="4"/>
      <c r="K958" s="4"/>
      <c r="L958" s="4"/>
      <c r="M958" s="4"/>
      <c r="N958" s="4"/>
      <c r="O958" s="4"/>
      <c r="P958" s="4"/>
      <c r="Q958" s="4"/>
      <c r="R958" s="4"/>
      <c r="S958" s="4"/>
      <c r="T958" s="4"/>
      <c r="U958" s="4"/>
    </row>
    <row r="959" spans="3:21">
      <c r="C959" s="4"/>
      <c r="D959" s="4"/>
      <c r="E959" s="4"/>
      <c r="F959" s="4"/>
      <c r="G959" s="4"/>
      <c r="H959" s="4"/>
      <c r="I959" s="4"/>
      <c r="J959" s="4"/>
      <c r="K959" s="4"/>
      <c r="L959" s="4"/>
      <c r="M959" s="4"/>
      <c r="N959" s="4"/>
      <c r="O959" s="4"/>
      <c r="P959" s="4"/>
      <c r="Q959" s="4"/>
      <c r="R959" s="4"/>
      <c r="S959" s="4"/>
      <c r="T959" s="4"/>
      <c r="U959" s="4"/>
    </row>
    <row r="960" spans="3:21">
      <c r="C960" s="4"/>
      <c r="D960" s="4"/>
      <c r="E960" s="4"/>
      <c r="F960" s="4"/>
      <c r="G960" s="4"/>
      <c r="H960" s="4"/>
      <c r="I960" s="4"/>
      <c r="J960" s="4"/>
      <c r="K960" s="4"/>
      <c r="L960" s="4"/>
      <c r="M960" s="4"/>
      <c r="N960" s="4"/>
      <c r="O960" s="4"/>
      <c r="P960" s="4"/>
      <c r="Q960" s="4"/>
      <c r="R960" s="4"/>
      <c r="S960" s="4"/>
      <c r="T960" s="4"/>
      <c r="U960" s="4"/>
    </row>
    <row r="961" spans="3:21">
      <c r="C961" s="4"/>
      <c r="D961" s="4"/>
      <c r="E961" s="4"/>
      <c r="F961" s="4"/>
      <c r="G961" s="4"/>
      <c r="H961" s="4"/>
      <c r="I961" s="4"/>
      <c r="J961" s="4"/>
      <c r="K961" s="4"/>
      <c r="L961" s="4"/>
      <c r="M961" s="4"/>
      <c r="N961" s="4"/>
      <c r="O961" s="4"/>
      <c r="P961" s="4"/>
      <c r="Q961" s="4"/>
      <c r="R961" s="4"/>
      <c r="S961" s="4"/>
      <c r="T961" s="4"/>
      <c r="U961" s="4"/>
    </row>
    <row r="962" spans="3:21">
      <c r="C962" s="4"/>
      <c r="D962" s="4"/>
      <c r="E962" s="4"/>
      <c r="F962" s="4"/>
      <c r="G962" s="4"/>
      <c r="H962" s="4"/>
      <c r="I962" s="4"/>
      <c r="J962" s="4"/>
      <c r="K962" s="4"/>
      <c r="L962" s="4"/>
      <c r="M962" s="4"/>
      <c r="N962" s="4"/>
      <c r="O962" s="4"/>
      <c r="P962" s="4"/>
      <c r="Q962" s="4"/>
      <c r="R962" s="4"/>
      <c r="S962" s="4"/>
      <c r="T962" s="4"/>
      <c r="U962" s="4"/>
    </row>
    <row r="963" spans="3:21">
      <c r="C963" s="4"/>
      <c r="D963" s="4"/>
      <c r="E963" s="4"/>
      <c r="F963" s="4"/>
      <c r="G963" s="4"/>
      <c r="H963" s="4"/>
      <c r="I963" s="4"/>
      <c r="J963" s="4"/>
      <c r="K963" s="4"/>
      <c r="L963" s="4"/>
      <c r="M963" s="4"/>
      <c r="N963" s="4"/>
      <c r="O963" s="4"/>
      <c r="P963" s="4"/>
      <c r="Q963" s="4"/>
      <c r="R963" s="4"/>
      <c r="S963" s="4"/>
      <c r="T963" s="4"/>
      <c r="U963" s="4"/>
    </row>
    <row r="964" spans="3:21">
      <c r="C964" s="4"/>
      <c r="D964" s="4"/>
      <c r="E964" s="4"/>
      <c r="F964" s="4"/>
      <c r="G964" s="4"/>
      <c r="H964" s="4"/>
      <c r="I964" s="4"/>
      <c r="J964" s="4"/>
      <c r="K964" s="4"/>
      <c r="L964" s="4"/>
      <c r="M964" s="4"/>
      <c r="N964" s="4"/>
      <c r="O964" s="4"/>
      <c r="P964" s="4"/>
      <c r="Q964" s="4"/>
      <c r="R964" s="4"/>
      <c r="S964" s="4"/>
      <c r="T964" s="4"/>
      <c r="U964" s="4"/>
    </row>
    <row r="965" spans="3:21">
      <c r="C965" s="4"/>
      <c r="D965" s="4"/>
      <c r="E965" s="4"/>
      <c r="F965" s="4"/>
      <c r="G965" s="4"/>
      <c r="H965" s="4"/>
      <c r="I965" s="4"/>
      <c r="J965" s="4"/>
      <c r="K965" s="4"/>
      <c r="L965" s="4"/>
      <c r="M965" s="4"/>
      <c r="N965" s="4"/>
      <c r="O965" s="4"/>
      <c r="P965" s="4"/>
      <c r="Q965" s="4"/>
      <c r="R965" s="4"/>
      <c r="S965" s="4"/>
      <c r="T965" s="4"/>
      <c r="U965" s="4"/>
    </row>
  </sheetData>
  <pageMargins left="0.75" right="0.75" top="1" bottom="1" header="0.5" footer="0.5"/>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DA56A-72AA-4100-92AE-9DB7F7E2997E}">
  <dimension ref="A1:U965"/>
  <sheetViews>
    <sheetView showGridLines="0" topLeftCell="B1" workbookViewId="0">
      <selection activeCell="C1" sqref="C1"/>
    </sheetView>
  </sheetViews>
  <sheetFormatPr defaultColWidth="10.453125" defaultRowHeight="14"/>
  <cols>
    <col min="1" max="1" width="8.81640625" style="8" hidden="1" customWidth="1"/>
    <col min="2" max="2" width="8.81640625" style="8" customWidth="1"/>
    <col min="3" max="3" width="10.453125" style="8"/>
    <col min="4" max="6" width="18.81640625" style="8" customWidth="1"/>
    <col min="7" max="16384" width="10.453125" style="8"/>
  </cols>
  <sheetData>
    <row r="1" spans="3:21" ht="15.65" customHeight="1">
      <c r="C1" s="1" t="s">
        <v>151</v>
      </c>
      <c r="D1" s="2"/>
      <c r="E1" s="2"/>
      <c r="F1" s="2"/>
      <c r="G1" s="2"/>
    </row>
    <row r="2" spans="3:21" ht="15.65" customHeight="1">
      <c r="C2" s="2" t="s">
        <v>150</v>
      </c>
      <c r="D2" s="2"/>
      <c r="E2" s="2"/>
      <c r="F2" s="2"/>
      <c r="G2" s="2"/>
    </row>
    <row r="4" spans="3:21">
      <c r="C4" s="9"/>
      <c r="D4" s="4" t="s">
        <v>86</v>
      </c>
      <c r="E4" s="4" t="s">
        <v>80</v>
      </c>
      <c r="F4" s="4" t="s">
        <v>81</v>
      </c>
      <c r="G4" s="9"/>
      <c r="H4" s="9"/>
      <c r="I4" s="9"/>
      <c r="J4" s="9"/>
      <c r="K4" s="9"/>
      <c r="L4" s="9"/>
      <c r="M4" s="9"/>
      <c r="N4" s="9"/>
      <c r="O4" s="9"/>
      <c r="P4" s="9"/>
      <c r="Q4" s="9"/>
      <c r="R4" s="9"/>
      <c r="S4" s="9"/>
      <c r="T4" s="9"/>
      <c r="U4" s="9"/>
    </row>
    <row r="5" spans="3:21">
      <c r="C5" s="9"/>
      <c r="D5" s="4" t="s">
        <v>120</v>
      </c>
      <c r="E5" s="4" t="s">
        <v>120</v>
      </c>
      <c r="F5" s="4" t="s">
        <v>120</v>
      </c>
      <c r="G5" s="9"/>
      <c r="H5" s="9"/>
      <c r="I5" s="9"/>
      <c r="J5" s="9"/>
      <c r="K5" s="9"/>
      <c r="L5" s="9"/>
      <c r="M5" s="9"/>
      <c r="N5" s="9"/>
      <c r="O5" s="9"/>
      <c r="P5" s="9"/>
      <c r="Q5" s="9"/>
      <c r="R5" s="9"/>
      <c r="S5" s="9"/>
      <c r="T5" s="9"/>
      <c r="U5" s="9"/>
    </row>
    <row r="6" spans="3:21">
      <c r="C6" s="130">
        <v>2018</v>
      </c>
      <c r="D6" s="95">
        <v>86.778000000000006</v>
      </c>
      <c r="E6" s="95">
        <v>86.778000000000006</v>
      </c>
      <c r="F6" s="95">
        <v>86.778000000000006</v>
      </c>
      <c r="G6" s="11"/>
      <c r="H6" s="11"/>
      <c r="I6" s="119"/>
      <c r="J6" s="119"/>
      <c r="K6" s="119"/>
      <c r="L6" s="4"/>
      <c r="M6" s="4"/>
      <c r="N6" s="4"/>
      <c r="O6" s="4"/>
      <c r="P6" s="4"/>
      <c r="Q6" s="4"/>
      <c r="R6" s="4"/>
      <c r="S6" s="4"/>
      <c r="T6" s="4"/>
      <c r="U6" s="4"/>
    </row>
    <row r="7" spans="3:21">
      <c r="C7" s="130">
        <v>2019</v>
      </c>
      <c r="D7" s="95">
        <v>93.474000000000004</v>
      </c>
      <c r="E7" s="95">
        <v>93.474000000000004</v>
      </c>
      <c r="F7" s="95">
        <v>93.474000000000004</v>
      </c>
      <c r="G7" s="11"/>
      <c r="H7" s="11"/>
      <c r="I7" s="119"/>
      <c r="J7" s="119"/>
      <c r="K7" s="119"/>
      <c r="L7" s="4"/>
      <c r="M7" s="4"/>
      <c r="N7" s="4"/>
      <c r="O7" s="4"/>
      <c r="P7" s="4"/>
      <c r="Q7" s="4"/>
      <c r="R7" s="4"/>
      <c r="S7" s="4"/>
      <c r="T7" s="4"/>
      <c r="U7" s="4"/>
    </row>
    <row r="8" spans="3:21">
      <c r="C8" s="130">
        <v>2020</v>
      </c>
      <c r="D8" s="95">
        <v>91.923000000000002</v>
      </c>
      <c r="E8" s="95">
        <v>91.923000000000002</v>
      </c>
      <c r="F8" s="95">
        <v>91.923000000000002</v>
      </c>
      <c r="G8" s="11"/>
      <c r="H8" s="11"/>
      <c r="I8" s="119"/>
      <c r="J8" s="119"/>
      <c r="K8" s="119"/>
      <c r="L8" s="4"/>
      <c r="M8" s="4"/>
      <c r="N8" s="4"/>
      <c r="O8" s="4"/>
      <c r="P8" s="4"/>
      <c r="Q8" s="4"/>
      <c r="R8" s="4"/>
      <c r="S8" s="4"/>
      <c r="T8" s="4"/>
      <c r="U8" s="4"/>
    </row>
    <row r="9" spans="3:21">
      <c r="C9" s="130">
        <v>2021</v>
      </c>
      <c r="D9" s="95">
        <v>104.968</v>
      </c>
      <c r="E9" s="95">
        <v>104.968</v>
      </c>
      <c r="F9" s="95">
        <v>104.968</v>
      </c>
      <c r="G9" s="11"/>
      <c r="H9" s="11"/>
      <c r="I9" s="119"/>
      <c r="J9" s="119"/>
      <c r="K9" s="119"/>
      <c r="L9" s="4"/>
      <c r="M9" s="4"/>
      <c r="N9" s="4"/>
      <c r="O9" s="4"/>
      <c r="P9" s="4"/>
      <c r="Q9" s="4"/>
      <c r="R9" s="4"/>
      <c r="S9" s="4"/>
      <c r="T9" s="4"/>
      <c r="U9" s="4"/>
    </row>
    <row r="10" spans="3:21">
      <c r="C10" s="130">
        <v>2022</v>
      </c>
      <c r="D10" s="95">
        <v>117.515</v>
      </c>
      <c r="E10" s="95">
        <v>117.515</v>
      </c>
      <c r="F10" s="95">
        <v>117.515</v>
      </c>
      <c r="G10" s="11"/>
      <c r="H10" s="11"/>
      <c r="I10" s="119"/>
      <c r="J10" s="119"/>
      <c r="K10" s="119"/>
      <c r="L10" s="4"/>
      <c r="M10" s="4"/>
      <c r="N10" s="4"/>
      <c r="O10" s="4"/>
      <c r="P10" s="4"/>
      <c r="Q10" s="4"/>
      <c r="R10" s="4"/>
      <c r="S10" s="4"/>
      <c r="T10" s="4"/>
      <c r="U10" s="4"/>
    </row>
    <row r="11" spans="3:21">
      <c r="C11" s="132">
        <v>2023</v>
      </c>
      <c r="D11" s="97">
        <v>123.398</v>
      </c>
      <c r="E11" s="97">
        <v>123.398</v>
      </c>
      <c r="F11" s="97">
        <v>123.398</v>
      </c>
      <c r="G11" s="98"/>
      <c r="H11" s="11"/>
      <c r="I11" s="119"/>
      <c r="J11" s="119"/>
      <c r="K11" s="119"/>
      <c r="L11" s="4"/>
      <c r="M11" s="4"/>
      <c r="N11" s="4"/>
      <c r="O11" s="4"/>
      <c r="P11" s="4"/>
      <c r="Q11" s="4"/>
      <c r="R11" s="4"/>
      <c r="S11" s="4"/>
      <c r="T11" s="4"/>
      <c r="U11" s="4"/>
    </row>
    <row r="12" spans="3:21">
      <c r="C12" s="130">
        <v>2024</v>
      </c>
      <c r="D12" s="95">
        <v>132.37500000000003</v>
      </c>
      <c r="E12" s="95">
        <v>132.46800000000002</v>
      </c>
      <c r="F12" s="95">
        <v>132.19200000000001</v>
      </c>
      <c r="G12" s="11" t="s">
        <v>7</v>
      </c>
      <c r="H12" s="11"/>
      <c r="I12" s="119"/>
      <c r="J12" s="119"/>
      <c r="K12" s="119"/>
      <c r="L12" s="4"/>
      <c r="M12" s="4"/>
      <c r="N12" s="4"/>
      <c r="O12" s="4"/>
      <c r="P12" s="4"/>
      <c r="Q12" s="4"/>
      <c r="R12" s="4"/>
      <c r="S12" s="4"/>
      <c r="T12" s="4"/>
      <c r="U12" s="4"/>
    </row>
    <row r="13" spans="3:21">
      <c r="C13" s="130">
        <v>2025</v>
      </c>
      <c r="D13" s="95">
        <v>136.00399999999999</v>
      </c>
      <c r="E13" s="95">
        <v>137.54299999999998</v>
      </c>
      <c r="F13" s="95">
        <v>133.72999999999999</v>
      </c>
      <c r="G13" s="11"/>
      <c r="H13" s="11"/>
      <c r="I13" s="119"/>
      <c r="J13" s="119"/>
      <c r="K13" s="119"/>
      <c r="L13" s="4"/>
      <c r="M13" s="4"/>
      <c r="N13" s="4"/>
      <c r="O13" s="4"/>
      <c r="P13" s="4"/>
      <c r="Q13" s="4"/>
      <c r="R13" s="4"/>
      <c r="S13" s="4"/>
      <c r="T13" s="4"/>
      <c r="U13" s="4"/>
    </row>
    <row r="14" spans="3:21">
      <c r="C14" s="130">
        <v>2026</v>
      </c>
      <c r="D14" s="95">
        <v>144.20799999999997</v>
      </c>
      <c r="E14" s="95">
        <v>146.55999999999997</v>
      </c>
      <c r="F14" s="95">
        <v>140.69499999999996</v>
      </c>
      <c r="G14" s="11"/>
      <c r="H14" s="11"/>
      <c r="I14" s="119"/>
      <c r="J14" s="119"/>
      <c r="K14" s="119"/>
      <c r="L14" s="4"/>
      <c r="M14" s="4"/>
      <c r="N14" s="4"/>
      <c r="O14" s="4"/>
      <c r="P14" s="4"/>
      <c r="Q14" s="4"/>
      <c r="R14" s="4"/>
      <c r="S14" s="4"/>
      <c r="T14" s="4"/>
      <c r="U14" s="4"/>
    </row>
    <row r="15" spans="3:21">
      <c r="C15" s="130">
        <v>2027</v>
      </c>
      <c r="D15" s="95">
        <v>153.08500000000001</v>
      </c>
      <c r="E15" s="95">
        <v>156.22</v>
      </c>
      <c r="F15" s="95">
        <v>150.119</v>
      </c>
      <c r="G15" s="11"/>
      <c r="H15" s="11"/>
      <c r="I15" s="119"/>
      <c r="J15" s="119"/>
      <c r="K15" s="119"/>
      <c r="L15" s="4"/>
      <c r="M15" s="4"/>
      <c r="N15" s="4"/>
      <c r="O15" s="4"/>
      <c r="P15" s="4"/>
      <c r="Q15" s="4"/>
      <c r="R15" s="4"/>
      <c r="S15" s="4"/>
      <c r="T15" s="4"/>
      <c r="U15" s="4"/>
    </row>
    <row r="16" spans="3:21">
      <c r="C16" s="130">
        <v>2028</v>
      </c>
      <c r="D16" s="95">
        <v>161.67099999999999</v>
      </c>
      <c r="E16" s="95">
        <v>164.149</v>
      </c>
      <c r="F16" s="95">
        <v>159.87199999999999</v>
      </c>
      <c r="G16" s="11"/>
      <c r="H16" s="11"/>
      <c r="I16" s="119"/>
      <c r="J16" s="119"/>
      <c r="K16" s="119"/>
      <c r="L16" s="4"/>
      <c r="M16" s="4"/>
      <c r="N16" s="4"/>
      <c r="O16" s="4"/>
      <c r="P16" s="4"/>
      <c r="Q16" s="4"/>
      <c r="R16" s="4"/>
      <c r="S16" s="4"/>
      <c r="T16" s="4"/>
      <c r="U16" s="4"/>
    </row>
    <row r="17" spans="1:21">
      <c r="C17" s="130"/>
      <c r="D17" s="95"/>
      <c r="E17" s="95"/>
      <c r="F17" s="95"/>
      <c r="G17" s="11"/>
      <c r="H17" s="11"/>
      <c r="I17" s="119"/>
      <c r="J17" s="119"/>
      <c r="K17" s="119"/>
      <c r="L17" s="4"/>
      <c r="M17" s="4"/>
      <c r="N17" s="4"/>
      <c r="O17" s="4"/>
      <c r="P17" s="4"/>
      <c r="Q17" s="4"/>
      <c r="R17" s="4"/>
      <c r="S17" s="4"/>
      <c r="T17" s="4"/>
      <c r="U17" s="4"/>
    </row>
    <row r="18" spans="1:21">
      <c r="C18" s="130"/>
      <c r="D18" s="95"/>
      <c r="E18" s="95"/>
      <c r="F18" s="95"/>
      <c r="G18" s="11"/>
      <c r="H18" s="11"/>
      <c r="I18" s="119"/>
      <c r="J18" s="119"/>
      <c r="K18" s="119"/>
      <c r="L18" s="4"/>
      <c r="M18" s="4"/>
      <c r="N18" s="4"/>
      <c r="O18" s="4"/>
      <c r="P18" s="4"/>
      <c r="Q18" s="4"/>
      <c r="R18" s="4"/>
      <c r="S18" s="4"/>
      <c r="T18" s="4"/>
      <c r="U18" s="4"/>
    </row>
    <row r="19" spans="1:21">
      <c r="C19" s="130"/>
      <c r="D19" s="95"/>
      <c r="E19" s="95"/>
      <c r="F19" s="95"/>
      <c r="G19" s="11"/>
      <c r="H19" s="11"/>
      <c r="I19" s="119"/>
      <c r="J19" s="119"/>
      <c r="K19" s="119"/>
      <c r="L19" s="4"/>
      <c r="M19" s="4"/>
      <c r="N19" s="4"/>
      <c r="O19" s="4"/>
      <c r="P19" s="4"/>
      <c r="Q19" s="4"/>
      <c r="R19" s="4"/>
      <c r="S19" s="4"/>
      <c r="T19" s="4"/>
      <c r="U19" s="4"/>
    </row>
    <row r="20" spans="1:21">
      <c r="C20" s="130"/>
      <c r="D20" s="95"/>
      <c r="E20" s="95"/>
      <c r="F20" s="95"/>
      <c r="G20" s="11"/>
      <c r="H20" s="11"/>
      <c r="I20" s="119"/>
      <c r="J20" s="119"/>
      <c r="K20" s="119"/>
      <c r="L20" s="4"/>
      <c r="M20" s="4"/>
      <c r="N20" s="4"/>
      <c r="O20" s="4"/>
      <c r="P20" s="4"/>
      <c r="Q20" s="4"/>
      <c r="R20" s="4"/>
      <c r="S20" s="4"/>
      <c r="T20" s="4"/>
      <c r="U20" s="4"/>
    </row>
    <row r="21" spans="1:21">
      <c r="C21" s="130"/>
      <c r="D21" s="95"/>
      <c r="E21" s="95"/>
      <c r="F21" s="95"/>
      <c r="G21" s="11"/>
      <c r="H21" s="11"/>
      <c r="I21" s="119"/>
      <c r="J21" s="119"/>
      <c r="K21" s="119"/>
      <c r="L21" s="4"/>
      <c r="M21" s="4"/>
      <c r="N21" s="4"/>
      <c r="O21" s="4"/>
      <c r="P21" s="4"/>
      <c r="Q21" s="4"/>
      <c r="R21" s="4"/>
      <c r="S21" s="4"/>
      <c r="T21" s="4"/>
      <c r="U21" s="4"/>
    </row>
    <row r="22" spans="1:21">
      <c r="C22" s="130"/>
      <c r="D22" s="95"/>
      <c r="E22" s="95"/>
      <c r="F22" s="95"/>
      <c r="G22" s="11"/>
      <c r="H22" s="11"/>
      <c r="I22" s="119"/>
      <c r="J22" s="119"/>
      <c r="K22" s="119"/>
      <c r="L22" s="4"/>
      <c r="M22" s="4"/>
      <c r="N22" s="4"/>
      <c r="O22" s="4"/>
      <c r="P22" s="4"/>
      <c r="Q22" s="4"/>
      <c r="R22" s="4"/>
      <c r="S22" s="4"/>
      <c r="T22" s="4"/>
      <c r="U22" s="4"/>
    </row>
    <row r="23" spans="1:21">
      <c r="C23" s="130"/>
      <c r="D23" s="95"/>
      <c r="E23" s="95"/>
      <c r="F23" s="95"/>
      <c r="G23" s="11"/>
      <c r="H23" s="11"/>
      <c r="I23" s="119"/>
      <c r="J23" s="119"/>
      <c r="K23" s="119"/>
      <c r="L23" s="4"/>
      <c r="M23" s="4"/>
      <c r="N23" s="4"/>
      <c r="O23" s="4"/>
      <c r="P23" s="4"/>
      <c r="Q23" s="4"/>
      <c r="R23" s="4"/>
      <c r="S23" s="4"/>
      <c r="T23" s="4"/>
      <c r="U23" s="4"/>
    </row>
    <row r="24" spans="1:21">
      <c r="C24" s="130"/>
      <c r="D24" s="95"/>
      <c r="E24" s="95"/>
      <c r="F24" s="95"/>
      <c r="G24" s="11"/>
      <c r="H24" s="11"/>
      <c r="I24" s="119"/>
      <c r="J24" s="119"/>
      <c r="K24" s="119"/>
      <c r="L24" s="4"/>
      <c r="M24" s="4"/>
      <c r="N24" s="4"/>
      <c r="O24" s="4"/>
      <c r="P24" s="4"/>
      <c r="Q24" s="4"/>
      <c r="R24" s="4"/>
      <c r="S24" s="4"/>
      <c r="T24" s="4"/>
      <c r="U24" s="4"/>
    </row>
    <row r="25" spans="1:21">
      <c r="B25" s="133"/>
      <c r="C25" s="131"/>
      <c r="D25" s="99"/>
      <c r="E25" s="99"/>
      <c r="F25" s="99"/>
      <c r="G25" s="100"/>
      <c r="H25" s="11"/>
      <c r="I25" s="119"/>
      <c r="J25" s="119"/>
      <c r="K25" s="119"/>
      <c r="L25" s="4"/>
      <c r="M25" s="4"/>
      <c r="N25" s="4"/>
      <c r="O25" s="4"/>
      <c r="P25" s="4"/>
      <c r="Q25" s="4"/>
      <c r="R25" s="4"/>
      <c r="S25" s="4"/>
      <c r="T25" s="4"/>
      <c r="U25" s="4"/>
    </row>
    <row r="26" spans="1:21">
      <c r="B26" s="133"/>
      <c r="C26" s="131"/>
      <c r="D26" s="99"/>
      <c r="E26" s="99"/>
      <c r="F26" s="99"/>
      <c r="G26" s="100"/>
      <c r="H26" s="11"/>
      <c r="I26" s="119"/>
      <c r="J26" s="119"/>
      <c r="K26" s="119"/>
      <c r="L26" s="4"/>
      <c r="M26" s="4"/>
      <c r="N26" s="4"/>
      <c r="O26" s="4"/>
      <c r="P26" s="4"/>
      <c r="Q26" s="4"/>
      <c r="R26" s="4"/>
      <c r="S26" s="4"/>
      <c r="T26" s="4"/>
      <c r="U26" s="4"/>
    </row>
    <row r="27" spans="1:21">
      <c r="B27" s="133"/>
      <c r="C27" s="131"/>
      <c r="D27" s="99"/>
      <c r="E27" s="99"/>
      <c r="F27" s="99"/>
      <c r="G27" s="133"/>
      <c r="H27" s="11"/>
      <c r="I27" s="119"/>
      <c r="J27" s="119"/>
      <c r="K27" s="119"/>
      <c r="L27" s="4"/>
      <c r="M27" s="4"/>
      <c r="N27" s="4"/>
      <c r="O27" s="4"/>
      <c r="P27" s="4"/>
      <c r="Q27" s="4"/>
      <c r="R27" s="4"/>
      <c r="S27" s="4"/>
      <c r="T27" s="4"/>
      <c r="U27" s="4"/>
    </row>
    <row r="28" spans="1:21">
      <c r="B28" s="133"/>
      <c r="C28" s="131"/>
      <c r="D28" s="99"/>
      <c r="E28" s="99"/>
      <c r="F28" s="99"/>
      <c r="G28" s="100"/>
      <c r="H28" s="11"/>
      <c r="I28" s="119"/>
      <c r="J28" s="119"/>
      <c r="K28" s="119"/>
      <c r="L28" s="4"/>
      <c r="M28" s="4"/>
      <c r="N28" s="4"/>
      <c r="O28" s="4"/>
      <c r="P28" s="4"/>
      <c r="Q28" s="4"/>
      <c r="R28" s="4"/>
      <c r="S28" s="4"/>
      <c r="T28" s="4"/>
      <c r="U28" s="4"/>
    </row>
    <row r="29" spans="1:21">
      <c r="A29" s="8" t="s">
        <v>7</v>
      </c>
      <c r="B29" s="133"/>
      <c r="C29" s="131"/>
      <c r="D29" s="99"/>
      <c r="E29" s="99"/>
      <c r="F29" s="99"/>
      <c r="G29" s="100"/>
      <c r="H29" s="11"/>
      <c r="I29" s="119"/>
      <c r="J29" s="119"/>
      <c r="K29" s="119"/>
      <c r="L29" s="4"/>
      <c r="M29" s="4"/>
      <c r="N29" s="4"/>
      <c r="O29" s="4"/>
      <c r="P29" s="4"/>
      <c r="Q29" s="4"/>
      <c r="R29" s="4"/>
      <c r="S29" s="4"/>
      <c r="T29" s="4"/>
      <c r="U29" s="4"/>
    </row>
    <row r="30" spans="1:21">
      <c r="B30" s="133"/>
      <c r="C30" s="131"/>
      <c r="D30" s="99"/>
      <c r="E30" s="99"/>
      <c r="F30" s="99"/>
      <c r="G30" s="100"/>
      <c r="H30" s="11"/>
      <c r="I30" s="119"/>
      <c r="J30" s="119"/>
      <c r="K30" s="119"/>
      <c r="L30" s="4"/>
      <c r="M30" s="4"/>
      <c r="N30" s="4"/>
      <c r="O30" s="4"/>
      <c r="P30" s="4"/>
      <c r="Q30" s="4"/>
      <c r="R30" s="4"/>
      <c r="S30" s="4"/>
      <c r="T30" s="4"/>
      <c r="U30" s="4"/>
    </row>
    <row r="31" spans="1:21">
      <c r="C31" s="130"/>
      <c r="D31" s="95"/>
      <c r="E31" s="95"/>
      <c r="F31" s="95"/>
      <c r="H31" s="11"/>
      <c r="I31" s="119"/>
      <c r="J31" s="119"/>
      <c r="K31" s="119"/>
      <c r="L31" s="4"/>
      <c r="M31" s="4"/>
      <c r="N31" s="4"/>
      <c r="O31" s="4"/>
      <c r="P31" s="4"/>
      <c r="Q31" s="4"/>
      <c r="R31" s="4"/>
      <c r="S31" s="4"/>
      <c r="T31" s="4"/>
      <c r="U31" s="4"/>
    </row>
    <row r="32" spans="1:21">
      <c r="C32" s="130"/>
      <c r="D32" s="95"/>
      <c r="E32" s="95"/>
      <c r="F32" s="95"/>
      <c r="G32" s="11"/>
      <c r="H32" s="11"/>
      <c r="I32" s="119"/>
      <c r="J32" s="119"/>
      <c r="K32" s="119"/>
      <c r="L32" s="4"/>
      <c r="M32" s="4"/>
      <c r="N32" s="4"/>
      <c r="O32" s="4"/>
      <c r="P32" s="4"/>
      <c r="Q32" s="4"/>
      <c r="R32" s="4"/>
      <c r="S32" s="4"/>
      <c r="T32" s="4"/>
      <c r="U32" s="4"/>
    </row>
    <row r="33" spans="3:21">
      <c r="C33" s="130"/>
      <c r="D33" s="95"/>
      <c r="E33" s="95"/>
      <c r="F33" s="95"/>
      <c r="G33" s="11"/>
      <c r="H33" s="11"/>
      <c r="I33" s="119"/>
      <c r="J33" s="119"/>
      <c r="K33" s="119"/>
      <c r="L33" s="4"/>
      <c r="M33" s="4"/>
      <c r="N33" s="4"/>
      <c r="O33" s="4"/>
      <c r="P33" s="4"/>
      <c r="Q33" s="4"/>
      <c r="R33" s="4"/>
      <c r="S33" s="4"/>
      <c r="T33" s="4"/>
      <c r="U33" s="4"/>
    </row>
    <row r="34" spans="3:21">
      <c r="C34" s="130"/>
      <c r="D34" s="95"/>
      <c r="E34" s="95"/>
      <c r="F34" s="95"/>
      <c r="G34" s="11"/>
      <c r="H34" s="11"/>
      <c r="I34" s="119"/>
      <c r="J34" s="119"/>
      <c r="K34" s="119"/>
      <c r="L34" s="4"/>
      <c r="M34" s="4"/>
      <c r="N34" s="4"/>
      <c r="O34" s="4"/>
      <c r="P34" s="4"/>
      <c r="Q34" s="4"/>
      <c r="R34" s="4"/>
      <c r="S34" s="4"/>
      <c r="T34" s="4"/>
      <c r="U34" s="4"/>
    </row>
    <row r="35" spans="3:21">
      <c r="C35" s="130"/>
      <c r="D35" s="95"/>
      <c r="E35" s="95"/>
      <c r="F35" s="95"/>
      <c r="G35" s="11"/>
      <c r="H35" s="11"/>
      <c r="I35" s="119"/>
      <c r="J35" s="119"/>
      <c r="K35" s="119"/>
      <c r="L35" s="4"/>
      <c r="M35" s="4"/>
      <c r="N35" s="4"/>
      <c r="O35" s="4"/>
      <c r="P35" s="4"/>
      <c r="Q35" s="4"/>
      <c r="R35" s="4"/>
      <c r="S35" s="4"/>
      <c r="T35" s="4"/>
      <c r="U35" s="4"/>
    </row>
    <row r="36" spans="3:21">
      <c r="C36" s="130"/>
      <c r="D36" s="95"/>
      <c r="E36" s="95"/>
      <c r="F36" s="95"/>
      <c r="G36" s="11"/>
      <c r="H36" s="11"/>
      <c r="I36" s="119"/>
      <c r="J36" s="119"/>
      <c r="K36" s="119"/>
      <c r="L36" s="4"/>
      <c r="M36" s="4"/>
      <c r="N36" s="4"/>
      <c r="O36" s="4"/>
      <c r="P36" s="4"/>
      <c r="Q36" s="4"/>
      <c r="R36" s="4"/>
      <c r="S36" s="4"/>
      <c r="T36" s="4"/>
      <c r="U36" s="4"/>
    </row>
    <row r="37" spans="3:21">
      <c r="C37" s="130"/>
      <c r="D37" s="95"/>
      <c r="E37" s="95"/>
      <c r="F37" s="95"/>
      <c r="G37" s="11"/>
      <c r="H37" s="11"/>
      <c r="I37" s="119"/>
      <c r="J37" s="119"/>
      <c r="K37" s="119"/>
      <c r="L37" s="4"/>
      <c r="M37" s="4"/>
      <c r="N37" s="4"/>
      <c r="O37" s="4"/>
      <c r="P37" s="4"/>
      <c r="Q37" s="4"/>
      <c r="R37" s="4"/>
      <c r="S37" s="4"/>
      <c r="T37" s="4"/>
      <c r="U37" s="4"/>
    </row>
    <row r="38" spans="3:21">
      <c r="C38" s="130"/>
      <c r="D38" s="95"/>
      <c r="E38" s="95"/>
      <c r="F38" s="95"/>
      <c r="G38" s="11"/>
      <c r="H38" s="11"/>
      <c r="I38" s="119"/>
      <c r="J38" s="119"/>
      <c r="K38" s="119"/>
      <c r="L38" s="4"/>
      <c r="M38" s="4"/>
      <c r="N38" s="4"/>
      <c r="O38" s="4"/>
      <c r="P38" s="4"/>
      <c r="Q38" s="4"/>
      <c r="R38" s="4"/>
      <c r="S38" s="4"/>
      <c r="T38" s="4"/>
      <c r="U38" s="4"/>
    </row>
    <row r="39" spans="3:21">
      <c r="C39" s="130"/>
      <c r="D39" s="95"/>
      <c r="E39" s="95"/>
      <c r="F39" s="95"/>
      <c r="G39" s="11"/>
      <c r="H39" s="11"/>
      <c r="I39" s="119"/>
      <c r="J39" s="119"/>
      <c r="K39" s="119"/>
      <c r="L39" s="4"/>
      <c r="M39" s="4"/>
      <c r="N39" s="4"/>
      <c r="O39" s="4"/>
      <c r="P39" s="4"/>
      <c r="Q39" s="4"/>
      <c r="R39" s="4"/>
      <c r="S39" s="4"/>
      <c r="T39" s="4"/>
      <c r="U39" s="4"/>
    </row>
    <row r="40" spans="3:21">
      <c r="C40" s="130"/>
      <c r="D40" s="95"/>
      <c r="E40" s="95"/>
      <c r="F40" s="95"/>
      <c r="G40" s="11"/>
      <c r="H40" s="11"/>
      <c r="I40" s="119"/>
      <c r="J40" s="119"/>
      <c r="K40" s="119"/>
      <c r="L40" s="4"/>
      <c r="M40" s="4"/>
      <c r="N40" s="4"/>
      <c r="O40" s="4"/>
      <c r="P40" s="4"/>
      <c r="Q40" s="4"/>
      <c r="R40" s="4"/>
      <c r="S40" s="4"/>
      <c r="T40" s="4"/>
      <c r="U40" s="4"/>
    </row>
    <row r="41" spans="3:21">
      <c r="C41" s="130"/>
      <c r="D41" s="95"/>
      <c r="E41" s="95"/>
      <c r="F41" s="95"/>
      <c r="G41" s="11"/>
      <c r="H41" s="11"/>
      <c r="I41" s="119"/>
      <c r="J41" s="119"/>
      <c r="K41" s="119"/>
      <c r="L41" s="4"/>
      <c r="M41" s="4"/>
      <c r="N41" s="4"/>
      <c r="O41" s="4"/>
      <c r="P41" s="4"/>
      <c r="Q41" s="4"/>
      <c r="R41" s="4"/>
      <c r="S41" s="4"/>
      <c r="T41" s="4"/>
      <c r="U41" s="4"/>
    </row>
    <row r="42" spans="3:21">
      <c r="C42" s="130"/>
      <c r="D42" s="95"/>
      <c r="E42" s="95"/>
      <c r="F42" s="95"/>
      <c r="G42" s="11"/>
      <c r="H42" s="11"/>
      <c r="I42" s="119"/>
      <c r="J42" s="119"/>
      <c r="K42" s="119"/>
      <c r="L42" s="4"/>
      <c r="M42" s="4"/>
      <c r="N42" s="4"/>
      <c r="O42" s="4"/>
      <c r="P42" s="4"/>
      <c r="Q42" s="4"/>
      <c r="R42" s="4"/>
      <c r="S42" s="4"/>
      <c r="T42" s="4"/>
      <c r="U42" s="4"/>
    </row>
    <row r="43" spans="3:21">
      <c r="C43" s="130"/>
      <c r="D43" s="95"/>
      <c r="E43" s="95"/>
      <c r="F43" s="95"/>
      <c r="G43" s="4"/>
      <c r="H43" s="4"/>
      <c r="I43" s="119"/>
      <c r="J43" s="119"/>
      <c r="K43" s="119"/>
      <c r="L43" s="4"/>
      <c r="M43" s="4"/>
      <c r="N43" s="4"/>
      <c r="O43" s="4"/>
      <c r="P43" s="4"/>
      <c r="Q43" s="4"/>
      <c r="R43" s="4"/>
      <c r="S43" s="4"/>
      <c r="T43" s="4"/>
      <c r="U43" s="4"/>
    </row>
    <row r="44" spans="3:21">
      <c r="C44" s="130"/>
      <c r="D44" s="95"/>
      <c r="E44" s="95"/>
      <c r="F44" s="95"/>
      <c r="G44" s="4"/>
      <c r="H44" s="4"/>
      <c r="I44" s="119"/>
      <c r="J44" s="119"/>
      <c r="K44" s="119"/>
      <c r="L44" s="4"/>
      <c r="M44" s="4"/>
      <c r="N44" s="4"/>
      <c r="O44" s="4"/>
      <c r="P44" s="4"/>
      <c r="Q44" s="4"/>
      <c r="R44" s="4"/>
      <c r="S44" s="4"/>
      <c r="T44" s="4"/>
      <c r="U44" s="4"/>
    </row>
    <row r="45" spans="3:21">
      <c r="C45" s="130"/>
      <c r="D45" s="95"/>
      <c r="E45" s="95"/>
      <c r="F45" s="95"/>
      <c r="G45" s="4"/>
      <c r="H45" s="4"/>
      <c r="I45" s="119"/>
      <c r="J45" s="119"/>
      <c r="K45" s="119"/>
      <c r="L45" s="4"/>
      <c r="M45" s="4"/>
      <c r="N45" s="4"/>
      <c r="O45" s="4"/>
      <c r="P45" s="4"/>
      <c r="Q45" s="4"/>
      <c r="R45" s="4"/>
      <c r="S45" s="4"/>
      <c r="T45" s="4"/>
      <c r="U45" s="4"/>
    </row>
    <row r="46" spans="3:21">
      <c r="C46" s="130"/>
      <c r="D46" s="95"/>
      <c r="E46" s="95"/>
      <c r="F46" s="95"/>
      <c r="G46" s="4"/>
      <c r="H46" s="4"/>
      <c r="I46" s="119"/>
      <c r="J46" s="119"/>
      <c r="K46" s="119"/>
      <c r="L46" s="4"/>
      <c r="M46" s="4"/>
      <c r="N46" s="4"/>
      <c r="O46" s="4"/>
      <c r="P46" s="4"/>
      <c r="Q46" s="4"/>
      <c r="R46" s="4"/>
      <c r="S46" s="4"/>
      <c r="T46" s="4"/>
      <c r="U46" s="4"/>
    </row>
    <row r="47" spans="3:21">
      <c r="C47" s="130"/>
      <c r="D47" s="4"/>
      <c r="E47" s="4"/>
      <c r="F47" s="4"/>
      <c r="G47" s="4"/>
      <c r="H47" s="4"/>
      <c r="I47" s="4"/>
      <c r="J47" s="4"/>
      <c r="K47" s="4"/>
      <c r="L47" s="4"/>
      <c r="M47" s="4"/>
      <c r="N47" s="4"/>
      <c r="O47" s="4"/>
      <c r="P47" s="4"/>
      <c r="Q47" s="4"/>
      <c r="R47" s="4"/>
      <c r="S47" s="4"/>
      <c r="T47" s="4"/>
      <c r="U47" s="4"/>
    </row>
    <row r="48" spans="3:21">
      <c r="C48" s="4"/>
      <c r="D48" s="4"/>
      <c r="E48" s="4"/>
      <c r="F48" s="4"/>
      <c r="G48" s="4"/>
      <c r="H48" s="4"/>
      <c r="I48" s="4"/>
      <c r="J48" s="4"/>
      <c r="K48" s="4"/>
      <c r="L48" s="4"/>
      <c r="M48" s="4"/>
      <c r="N48" s="4"/>
      <c r="O48" s="4"/>
      <c r="P48" s="4"/>
      <c r="Q48" s="4"/>
      <c r="R48" s="4"/>
      <c r="S48" s="4"/>
      <c r="T48" s="4"/>
      <c r="U48" s="4"/>
    </row>
    <row r="49" spans="3:21">
      <c r="C49" s="4"/>
      <c r="D49" s="4"/>
      <c r="E49" s="4"/>
      <c r="F49" s="4"/>
      <c r="G49" s="4"/>
      <c r="H49" s="4"/>
      <c r="I49" s="4"/>
      <c r="J49" s="4"/>
      <c r="K49" s="4"/>
      <c r="L49" s="4"/>
      <c r="M49" s="4"/>
      <c r="N49" s="4"/>
      <c r="O49" s="4"/>
      <c r="P49" s="4"/>
      <c r="Q49" s="4"/>
      <c r="R49" s="4"/>
      <c r="S49" s="4"/>
      <c r="T49" s="4"/>
      <c r="U49" s="4"/>
    </row>
    <row r="50" spans="3:21">
      <c r="C50" s="4"/>
      <c r="D50" s="4"/>
      <c r="E50" s="4"/>
      <c r="F50" s="4"/>
      <c r="G50" s="4"/>
      <c r="H50" s="4"/>
      <c r="I50" s="4"/>
      <c r="J50" s="4"/>
      <c r="K50" s="4"/>
      <c r="L50" s="4"/>
      <c r="M50" s="4"/>
      <c r="N50" s="4"/>
      <c r="O50" s="4"/>
      <c r="P50" s="4"/>
      <c r="Q50" s="4"/>
      <c r="R50" s="4"/>
      <c r="S50" s="4"/>
      <c r="T50" s="4"/>
      <c r="U50" s="4"/>
    </row>
    <row r="51" spans="3:21">
      <c r="C51" s="4"/>
      <c r="D51" s="4"/>
      <c r="E51" s="4"/>
      <c r="F51" s="4"/>
      <c r="G51" s="4"/>
      <c r="H51" s="4"/>
      <c r="I51" s="4"/>
      <c r="J51" s="4"/>
      <c r="K51" s="4"/>
      <c r="L51" s="4"/>
      <c r="M51" s="4"/>
      <c r="N51" s="4"/>
      <c r="O51" s="4"/>
      <c r="P51" s="4"/>
      <c r="Q51" s="4"/>
      <c r="R51" s="4"/>
      <c r="S51" s="4"/>
      <c r="T51" s="4"/>
      <c r="U51" s="4"/>
    </row>
    <row r="52" spans="3:21">
      <c r="C52" s="4"/>
      <c r="D52" s="4"/>
      <c r="E52" s="4"/>
      <c r="F52" s="4"/>
      <c r="G52" s="4"/>
      <c r="H52" s="4"/>
      <c r="I52" s="4"/>
      <c r="J52" s="4"/>
      <c r="K52" s="4"/>
      <c r="L52" s="4"/>
      <c r="M52" s="4"/>
      <c r="N52" s="4"/>
      <c r="O52" s="4"/>
      <c r="P52" s="4"/>
      <c r="Q52" s="4"/>
      <c r="R52" s="4"/>
      <c r="S52" s="4"/>
      <c r="T52" s="4"/>
      <c r="U52" s="4"/>
    </row>
    <row r="53" spans="3:21">
      <c r="C53" s="4"/>
      <c r="D53" s="4"/>
      <c r="E53" s="4"/>
      <c r="F53" s="4"/>
      <c r="G53" s="4"/>
      <c r="H53" s="4"/>
      <c r="I53" s="4"/>
      <c r="J53" s="4"/>
      <c r="K53" s="4"/>
      <c r="L53" s="4"/>
      <c r="M53" s="4"/>
      <c r="N53" s="4"/>
      <c r="O53" s="4"/>
      <c r="P53" s="4"/>
      <c r="Q53" s="4"/>
      <c r="R53" s="4"/>
      <c r="S53" s="4"/>
      <c r="T53" s="4"/>
      <c r="U53" s="4"/>
    </row>
    <row r="54" spans="3:21">
      <c r="C54" s="4"/>
      <c r="D54" s="4"/>
      <c r="E54" s="4"/>
      <c r="F54" s="4"/>
      <c r="G54" s="4"/>
      <c r="H54" s="4"/>
      <c r="I54" s="4"/>
      <c r="J54" s="4"/>
      <c r="K54" s="4"/>
      <c r="L54" s="4"/>
      <c r="M54" s="4"/>
      <c r="N54" s="4"/>
      <c r="O54" s="4"/>
      <c r="P54" s="4"/>
      <c r="Q54" s="4"/>
      <c r="R54" s="4"/>
      <c r="S54" s="4"/>
      <c r="T54" s="4"/>
      <c r="U54" s="4"/>
    </row>
    <row r="55" spans="3:21">
      <c r="C55" s="4"/>
      <c r="D55" s="4"/>
      <c r="E55" s="4"/>
      <c r="F55" s="4"/>
      <c r="G55" s="4"/>
      <c r="H55" s="4"/>
      <c r="I55" s="4"/>
      <c r="J55" s="4"/>
      <c r="K55" s="4"/>
      <c r="L55" s="4"/>
      <c r="M55" s="4"/>
      <c r="N55" s="4"/>
      <c r="O55" s="4"/>
      <c r="P55" s="4"/>
      <c r="Q55" s="4"/>
      <c r="R55" s="4"/>
      <c r="S55" s="4"/>
      <c r="T55" s="4"/>
      <c r="U55" s="4"/>
    </row>
    <row r="56" spans="3:21">
      <c r="C56" s="4"/>
      <c r="D56" s="4"/>
      <c r="E56" s="4"/>
      <c r="F56" s="4"/>
      <c r="G56" s="4"/>
      <c r="H56" s="4"/>
      <c r="I56" s="4"/>
      <c r="J56" s="4"/>
      <c r="K56" s="4"/>
      <c r="L56" s="4"/>
      <c r="M56" s="4"/>
      <c r="N56" s="4"/>
      <c r="O56" s="4"/>
      <c r="P56" s="4"/>
      <c r="Q56" s="4"/>
      <c r="R56" s="4"/>
      <c r="S56" s="4"/>
      <c r="T56" s="4"/>
      <c r="U56" s="4"/>
    </row>
    <row r="57" spans="3:21">
      <c r="C57" s="4"/>
      <c r="D57" s="4"/>
      <c r="E57" s="4"/>
      <c r="F57" s="4"/>
      <c r="G57" s="4"/>
      <c r="H57" s="4"/>
      <c r="I57" s="4"/>
      <c r="J57" s="4"/>
      <c r="K57" s="4"/>
      <c r="L57" s="4"/>
      <c r="M57" s="4"/>
      <c r="N57" s="4"/>
      <c r="O57" s="4"/>
      <c r="P57" s="4"/>
      <c r="Q57" s="4"/>
      <c r="R57" s="4"/>
      <c r="S57" s="4"/>
      <c r="T57" s="4"/>
      <c r="U57" s="4"/>
    </row>
    <row r="58" spans="3:21">
      <c r="C58" s="4"/>
      <c r="D58" s="4"/>
      <c r="E58" s="4"/>
      <c r="F58" s="4"/>
      <c r="G58" s="4"/>
      <c r="H58" s="4"/>
      <c r="I58" s="4"/>
      <c r="J58" s="4"/>
      <c r="K58" s="4"/>
      <c r="L58" s="4"/>
      <c r="M58" s="4"/>
      <c r="N58" s="4"/>
      <c r="O58" s="4"/>
      <c r="P58" s="4"/>
      <c r="Q58" s="4"/>
      <c r="R58" s="4"/>
      <c r="S58" s="4"/>
      <c r="T58" s="4"/>
      <c r="U58" s="4"/>
    </row>
    <row r="59" spans="3:21">
      <c r="C59" s="4"/>
      <c r="D59" s="4"/>
      <c r="E59" s="4"/>
      <c r="F59" s="4"/>
      <c r="G59" s="4"/>
      <c r="H59" s="4"/>
      <c r="I59" s="4"/>
      <c r="J59" s="4"/>
      <c r="K59" s="4"/>
      <c r="L59" s="4"/>
      <c r="M59" s="4"/>
      <c r="N59" s="4"/>
      <c r="O59" s="4"/>
      <c r="P59" s="4"/>
      <c r="Q59" s="4"/>
      <c r="R59" s="4"/>
      <c r="S59" s="4"/>
      <c r="T59" s="4"/>
      <c r="U59" s="4"/>
    </row>
    <row r="60" spans="3:21">
      <c r="C60" s="4"/>
      <c r="D60" s="4"/>
      <c r="E60" s="4"/>
      <c r="F60" s="4"/>
      <c r="G60" s="4"/>
      <c r="H60" s="4"/>
      <c r="I60" s="4"/>
      <c r="J60" s="4"/>
      <c r="K60" s="4"/>
      <c r="L60" s="4"/>
      <c r="M60" s="4"/>
      <c r="N60" s="4"/>
      <c r="O60" s="4"/>
      <c r="P60" s="4"/>
      <c r="Q60" s="4"/>
      <c r="R60" s="4"/>
      <c r="S60" s="4"/>
      <c r="T60" s="4"/>
      <c r="U60" s="4"/>
    </row>
    <row r="61" spans="3:21">
      <c r="C61" s="4"/>
      <c r="D61" s="4"/>
      <c r="E61" s="4"/>
      <c r="F61" s="4"/>
      <c r="G61" s="4"/>
      <c r="H61" s="4"/>
      <c r="I61" s="4"/>
      <c r="J61" s="4"/>
      <c r="K61" s="4"/>
      <c r="L61" s="4"/>
      <c r="M61" s="4"/>
      <c r="N61" s="4"/>
      <c r="O61" s="4"/>
      <c r="P61" s="4"/>
      <c r="Q61" s="4"/>
      <c r="R61" s="4"/>
      <c r="S61" s="4"/>
      <c r="T61" s="4"/>
      <c r="U61" s="4"/>
    </row>
    <row r="62" spans="3:21">
      <c r="C62" s="4"/>
      <c r="D62" s="4"/>
      <c r="E62" s="4"/>
      <c r="F62" s="4"/>
      <c r="G62" s="4"/>
      <c r="H62" s="4"/>
      <c r="I62" s="4"/>
      <c r="J62" s="4"/>
      <c r="K62" s="4"/>
      <c r="L62" s="4"/>
      <c r="M62" s="4"/>
      <c r="N62" s="4"/>
      <c r="O62" s="4"/>
      <c r="P62" s="4"/>
      <c r="Q62" s="4"/>
      <c r="R62" s="4"/>
      <c r="S62" s="4"/>
      <c r="T62" s="4"/>
      <c r="U62" s="4"/>
    </row>
    <row r="63" spans="3:21">
      <c r="C63" s="4"/>
      <c r="D63" s="4"/>
      <c r="E63" s="4"/>
      <c r="F63" s="4"/>
      <c r="G63" s="4"/>
      <c r="H63" s="4"/>
      <c r="I63" s="4"/>
      <c r="J63" s="4"/>
      <c r="K63" s="4"/>
      <c r="L63" s="4"/>
      <c r="M63" s="4"/>
      <c r="N63" s="4"/>
      <c r="O63" s="4"/>
      <c r="P63" s="4"/>
      <c r="Q63" s="4"/>
      <c r="R63" s="4"/>
      <c r="S63" s="4"/>
      <c r="T63" s="4"/>
      <c r="U63" s="4"/>
    </row>
    <row r="64" spans="3:21">
      <c r="C64" s="4"/>
      <c r="D64" s="4"/>
      <c r="E64" s="4"/>
      <c r="F64" s="4"/>
      <c r="G64" s="4"/>
      <c r="H64" s="4"/>
      <c r="I64" s="4"/>
      <c r="J64" s="4"/>
      <c r="K64" s="4"/>
      <c r="L64" s="4"/>
      <c r="M64" s="4"/>
      <c r="N64" s="4"/>
      <c r="O64" s="4"/>
      <c r="P64" s="4"/>
      <c r="Q64" s="4"/>
      <c r="R64" s="4"/>
      <c r="S64" s="4"/>
      <c r="T64" s="4"/>
      <c r="U64" s="4"/>
    </row>
    <row r="65" spans="3:21">
      <c r="C65" s="4"/>
      <c r="D65" s="4"/>
      <c r="E65" s="4"/>
      <c r="F65" s="4"/>
      <c r="G65" s="4"/>
      <c r="H65" s="4"/>
      <c r="I65" s="4"/>
      <c r="J65" s="4"/>
      <c r="K65" s="4"/>
      <c r="L65" s="4"/>
      <c r="M65" s="4"/>
      <c r="N65" s="4"/>
      <c r="O65" s="4"/>
      <c r="P65" s="4"/>
      <c r="Q65" s="4"/>
      <c r="R65" s="4"/>
      <c r="S65" s="4"/>
      <c r="T65" s="4"/>
      <c r="U65" s="4"/>
    </row>
    <row r="66" spans="3:21">
      <c r="C66" s="4"/>
      <c r="D66" s="4"/>
      <c r="E66" s="4"/>
      <c r="F66" s="4"/>
      <c r="G66" s="4"/>
      <c r="H66" s="4"/>
      <c r="I66" s="4"/>
      <c r="J66" s="4"/>
      <c r="K66" s="4"/>
      <c r="L66" s="4"/>
      <c r="M66" s="4"/>
      <c r="N66" s="4"/>
      <c r="O66" s="4"/>
      <c r="P66" s="4"/>
      <c r="Q66" s="4"/>
      <c r="R66" s="4"/>
      <c r="S66" s="4"/>
      <c r="T66" s="4"/>
      <c r="U66" s="4"/>
    </row>
    <row r="67" spans="3:21">
      <c r="C67" s="4"/>
      <c r="D67" s="4"/>
      <c r="E67" s="4"/>
      <c r="F67" s="4"/>
      <c r="G67" s="4"/>
      <c r="H67" s="4"/>
      <c r="I67" s="4"/>
      <c r="J67" s="4"/>
      <c r="K67" s="4"/>
      <c r="L67" s="4"/>
      <c r="M67" s="4"/>
      <c r="N67" s="4"/>
      <c r="O67" s="4"/>
      <c r="P67" s="4"/>
      <c r="Q67" s="4"/>
      <c r="R67" s="4"/>
      <c r="S67" s="4"/>
      <c r="T67" s="4"/>
      <c r="U67" s="4"/>
    </row>
    <row r="68" spans="3:21">
      <c r="C68" s="4"/>
      <c r="D68" s="4"/>
      <c r="E68" s="4"/>
      <c r="F68" s="4"/>
      <c r="G68" s="4"/>
      <c r="H68" s="4"/>
      <c r="I68" s="4"/>
      <c r="J68" s="4"/>
      <c r="K68" s="4"/>
      <c r="L68" s="4"/>
      <c r="M68" s="4"/>
      <c r="N68" s="4"/>
      <c r="O68" s="4"/>
      <c r="P68" s="4"/>
      <c r="Q68" s="4"/>
      <c r="R68" s="4"/>
      <c r="S68" s="4"/>
      <c r="T68" s="4"/>
      <c r="U68" s="4"/>
    </row>
    <row r="69" spans="3:21">
      <c r="C69" s="4"/>
      <c r="D69" s="4"/>
      <c r="E69" s="4"/>
      <c r="F69" s="4"/>
      <c r="G69" s="4"/>
      <c r="H69" s="4"/>
      <c r="I69" s="4"/>
      <c r="J69" s="4"/>
      <c r="K69" s="4"/>
      <c r="L69" s="4"/>
      <c r="M69" s="4"/>
      <c r="N69" s="4"/>
      <c r="O69" s="4"/>
      <c r="P69" s="4"/>
      <c r="Q69" s="4"/>
      <c r="R69" s="4"/>
      <c r="S69" s="4"/>
      <c r="T69" s="4"/>
      <c r="U69" s="4"/>
    </row>
    <row r="70" spans="3:21">
      <c r="C70" s="4"/>
      <c r="D70" s="4"/>
      <c r="E70" s="4"/>
      <c r="F70" s="4"/>
      <c r="G70" s="4"/>
      <c r="H70" s="4"/>
      <c r="I70" s="4"/>
      <c r="J70" s="4"/>
      <c r="K70" s="4"/>
      <c r="L70" s="4"/>
      <c r="M70" s="4"/>
      <c r="N70" s="4"/>
      <c r="O70" s="4"/>
      <c r="P70" s="4"/>
      <c r="Q70" s="4"/>
      <c r="R70" s="4"/>
      <c r="S70" s="4"/>
      <c r="T70" s="4"/>
      <c r="U70" s="4"/>
    </row>
    <row r="71" spans="3:21">
      <c r="C71" s="4"/>
      <c r="D71" s="4"/>
      <c r="E71" s="4"/>
      <c r="F71" s="4"/>
      <c r="G71" s="4"/>
      <c r="H71" s="4"/>
      <c r="I71" s="4"/>
      <c r="J71" s="4"/>
      <c r="K71" s="4"/>
      <c r="L71" s="4"/>
      <c r="M71" s="4"/>
      <c r="N71" s="4"/>
      <c r="O71" s="4"/>
      <c r="P71" s="4"/>
      <c r="Q71" s="4"/>
      <c r="R71" s="4"/>
      <c r="S71" s="4"/>
      <c r="T71" s="4"/>
      <c r="U71" s="4"/>
    </row>
    <row r="72" spans="3:21">
      <c r="C72" s="4"/>
      <c r="D72" s="4"/>
      <c r="E72" s="4"/>
      <c r="F72" s="4"/>
      <c r="G72" s="4"/>
      <c r="H72" s="4"/>
      <c r="I72" s="4"/>
      <c r="J72" s="4"/>
      <c r="K72" s="4"/>
      <c r="L72" s="4"/>
      <c r="M72" s="4"/>
      <c r="N72" s="4"/>
      <c r="O72" s="4"/>
      <c r="P72" s="4"/>
      <c r="Q72" s="4"/>
      <c r="R72" s="4"/>
      <c r="S72" s="4"/>
      <c r="T72" s="4"/>
      <c r="U72" s="4"/>
    </row>
    <row r="73" spans="3:21">
      <c r="C73" s="4"/>
      <c r="D73" s="4"/>
      <c r="E73" s="4"/>
      <c r="F73" s="4"/>
      <c r="G73" s="4"/>
      <c r="H73" s="4"/>
      <c r="I73" s="4"/>
      <c r="J73" s="4"/>
      <c r="K73" s="4"/>
      <c r="L73" s="4"/>
      <c r="M73" s="4"/>
      <c r="N73" s="4"/>
      <c r="O73" s="4"/>
      <c r="P73" s="4"/>
      <c r="Q73" s="4"/>
      <c r="R73" s="4"/>
      <c r="S73" s="4"/>
      <c r="T73" s="4"/>
      <c r="U73" s="4"/>
    </row>
    <row r="74" spans="3:21">
      <c r="C74" s="4"/>
      <c r="D74" s="4"/>
      <c r="E74" s="4"/>
      <c r="F74" s="4"/>
      <c r="G74" s="4"/>
      <c r="H74" s="4"/>
      <c r="I74" s="4"/>
      <c r="J74" s="4"/>
      <c r="K74" s="4"/>
      <c r="L74" s="4"/>
      <c r="M74" s="4"/>
      <c r="N74" s="4"/>
      <c r="O74" s="4"/>
      <c r="P74" s="4"/>
      <c r="Q74" s="4"/>
      <c r="R74" s="4"/>
      <c r="S74" s="4"/>
      <c r="T74" s="4"/>
      <c r="U74" s="4"/>
    </row>
    <row r="75" spans="3:21">
      <c r="C75" s="4"/>
      <c r="D75" s="4"/>
      <c r="E75" s="4"/>
      <c r="F75" s="4"/>
      <c r="G75" s="4"/>
      <c r="H75" s="4"/>
      <c r="I75" s="4"/>
      <c r="J75" s="4"/>
      <c r="K75" s="4"/>
      <c r="L75" s="4"/>
      <c r="M75" s="4"/>
      <c r="N75" s="4"/>
      <c r="O75" s="4"/>
      <c r="P75" s="4"/>
      <c r="Q75" s="4"/>
      <c r="R75" s="4"/>
      <c r="S75" s="4"/>
      <c r="T75" s="4"/>
      <c r="U75" s="4"/>
    </row>
    <row r="76" spans="3:21">
      <c r="C76" s="4"/>
      <c r="D76" s="4"/>
      <c r="E76" s="4"/>
      <c r="F76" s="4"/>
      <c r="G76" s="4"/>
      <c r="H76" s="4"/>
      <c r="I76" s="4"/>
      <c r="J76" s="4"/>
      <c r="K76" s="4"/>
      <c r="L76" s="4"/>
      <c r="M76" s="4"/>
      <c r="N76" s="4"/>
      <c r="O76" s="4"/>
      <c r="P76" s="4"/>
      <c r="Q76" s="4"/>
      <c r="R76" s="4"/>
      <c r="S76" s="4"/>
      <c r="T76" s="4"/>
      <c r="U76" s="4"/>
    </row>
    <row r="77" spans="3:21">
      <c r="C77" s="4"/>
      <c r="D77" s="4"/>
      <c r="E77" s="4"/>
      <c r="F77" s="4"/>
      <c r="G77" s="4"/>
      <c r="H77" s="4"/>
      <c r="I77" s="4"/>
      <c r="J77" s="4"/>
      <c r="K77" s="4"/>
      <c r="L77" s="4"/>
      <c r="M77" s="4"/>
      <c r="N77" s="4"/>
      <c r="O77" s="4"/>
      <c r="P77" s="4"/>
      <c r="Q77" s="4"/>
      <c r="R77" s="4"/>
      <c r="S77" s="4"/>
      <c r="T77" s="4"/>
      <c r="U77" s="4"/>
    </row>
    <row r="78" spans="3:21">
      <c r="C78" s="4"/>
      <c r="D78" s="4"/>
      <c r="E78" s="4"/>
      <c r="F78" s="4"/>
      <c r="G78" s="4"/>
      <c r="H78" s="4"/>
      <c r="I78" s="4"/>
      <c r="J78" s="4"/>
      <c r="K78" s="4"/>
      <c r="L78" s="4"/>
      <c r="M78" s="4"/>
      <c r="N78" s="4"/>
      <c r="O78" s="4"/>
      <c r="P78" s="4"/>
      <c r="Q78" s="4"/>
      <c r="R78" s="4"/>
      <c r="S78" s="4"/>
      <c r="T78" s="4"/>
      <c r="U78" s="4"/>
    </row>
    <row r="79" spans="3:21">
      <c r="C79" s="4"/>
      <c r="D79" s="4"/>
      <c r="E79" s="4"/>
      <c r="F79" s="4"/>
      <c r="G79" s="4"/>
      <c r="H79" s="4"/>
      <c r="I79" s="4"/>
      <c r="J79" s="4"/>
      <c r="K79" s="4"/>
      <c r="L79" s="4"/>
      <c r="M79" s="4"/>
      <c r="N79" s="4"/>
      <c r="O79" s="4"/>
      <c r="P79" s="4"/>
      <c r="Q79" s="4"/>
      <c r="R79" s="4"/>
      <c r="S79" s="4"/>
      <c r="T79" s="4"/>
      <c r="U79" s="4"/>
    </row>
    <row r="80" spans="3:21">
      <c r="C80" s="4"/>
      <c r="D80" s="4"/>
      <c r="E80" s="4"/>
      <c r="F80" s="4"/>
      <c r="G80" s="4"/>
      <c r="H80" s="4"/>
      <c r="I80" s="4"/>
      <c r="J80" s="4"/>
      <c r="K80" s="4"/>
      <c r="L80" s="4"/>
      <c r="M80" s="4"/>
      <c r="N80" s="4"/>
      <c r="O80" s="4"/>
      <c r="P80" s="4"/>
      <c r="Q80" s="4"/>
      <c r="R80" s="4"/>
      <c r="S80" s="4"/>
      <c r="T80" s="4"/>
      <c r="U80" s="4"/>
    </row>
    <row r="81" spans="3:21">
      <c r="C81" s="4"/>
      <c r="D81" s="4"/>
      <c r="E81" s="4"/>
      <c r="F81" s="4"/>
      <c r="G81" s="4"/>
      <c r="H81" s="4"/>
      <c r="I81" s="4"/>
      <c r="J81" s="4"/>
      <c r="K81" s="4"/>
      <c r="L81" s="4"/>
      <c r="M81" s="4"/>
      <c r="N81" s="4"/>
      <c r="O81" s="4"/>
      <c r="P81" s="4"/>
      <c r="Q81" s="4"/>
      <c r="R81" s="4"/>
      <c r="S81" s="4"/>
      <c r="T81" s="4"/>
      <c r="U81" s="4"/>
    </row>
    <row r="82" spans="3:21">
      <c r="C82" s="4"/>
      <c r="D82" s="4"/>
      <c r="E82" s="4"/>
      <c r="F82" s="4"/>
      <c r="G82" s="4"/>
      <c r="H82" s="4"/>
      <c r="I82" s="4"/>
      <c r="J82" s="4"/>
      <c r="K82" s="4"/>
      <c r="L82" s="4"/>
      <c r="M82" s="4"/>
      <c r="N82" s="4"/>
      <c r="O82" s="4"/>
      <c r="P82" s="4"/>
      <c r="Q82" s="4"/>
      <c r="R82" s="4"/>
      <c r="S82" s="4"/>
      <c r="T82" s="4"/>
      <c r="U82" s="4"/>
    </row>
    <row r="83" spans="3:21">
      <c r="C83" s="4"/>
      <c r="D83" s="4"/>
      <c r="E83" s="4"/>
      <c r="F83" s="4"/>
      <c r="G83" s="4"/>
      <c r="H83" s="4"/>
      <c r="I83" s="4"/>
      <c r="J83" s="4"/>
      <c r="K83" s="4"/>
      <c r="L83" s="4"/>
      <c r="M83" s="4"/>
      <c r="N83" s="4"/>
      <c r="O83" s="4"/>
      <c r="P83" s="4"/>
      <c r="Q83" s="4"/>
      <c r="R83" s="4"/>
      <c r="S83" s="4"/>
      <c r="T83" s="4"/>
      <c r="U83" s="4"/>
    </row>
    <row r="84" spans="3:21">
      <c r="C84" s="4"/>
      <c r="D84" s="4"/>
      <c r="E84" s="4"/>
      <c r="F84" s="4"/>
      <c r="G84" s="4"/>
      <c r="H84" s="4"/>
      <c r="I84" s="4"/>
      <c r="J84" s="4"/>
      <c r="K84" s="4"/>
      <c r="L84" s="4"/>
      <c r="M84" s="4"/>
      <c r="N84" s="4"/>
      <c r="O84" s="4"/>
      <c r="P84" s="4"/>
      <c r="Q84" s="4"/>
      <c r="R84" s="4"/>
      <c r="S84" s="4"/>
      <c r="T84" s="4"/>
      <c r="U84" s="4"/>
    </row>
    <row r="85" spans="3:21">
      <c r="C85" s="4"/>
      <c r="D85" s="4"/>
      <c r="E85" s="4"/>
      <c r="F85" s="4"/>
      <c r="G85" s="4"/>
      <c r="H85" s="4"/>
      <c r="I85" s="4"/>
      <c r="J85" s="4"/>
      <c r="K85" s="4"/>
      <c r="L85" s="4"/>
      <c r="M85" s="4"/>
      <c r="N85" s="4"/>
      <c r="O85" s="4"/>
      <c r="P85" s="4"/>
      <c r="Q85" s="4"/>
      <c r="R85" s="4"/>
      <c r="S85" s="4"/>
      <c r="T85" s="4"/>
      <c r="U85" s="4"/>
    </row>
    <row r="86" spans="3:21">
      <c r="C86" s="4"/>
      <c r="D86" s="4"/>
      <c r="E86" s="4"/>
      <c r="F86" s="4"/>
      <c r="G86" s="4"/>
      <c r="H86" s="4"/>
      <c r="I86" s="4"/>
      <c r="J86" s="4"/>
      <c r="K86" s="4"/>
      <c r="L86" s="4"/>
      <c r="M86" s="4"/>
      <c r="N86" s="4"/>
      <c r="O86" s="4"/>
      <c r="P86" s="4"/>
      <c r="Q86" s="4"/>
      <c r="R86" s="4"/>
      <c r="S86" s="4"/>
      <c r="T86" s="4"/>
      <c r="U86" s="4"/>
    </row>
    <row r="87" spans="3:21">
      <c r="C87" s="4"/>
      <c r="D87" s="4"/>
      <c r="E87" s="4"/>
      <c r="F87" s="4"/>
      <c r="G87" s="4"/>
      <c r="H87" s="4"/>
      <c r="I87" s="4"/>
      <c r="J87" s="4"/>
      <c r="K87" s="4"/>
      <c r="L87" s="4"/>
      <c r="M87" s="4"/>
      <c r="N87" s="4"/>
      <c r="O87" s="4"/>
      <c r="P87" s="4"/>
      <c r="Q87" s="4"/>
      <c r="R87" s="4"/>
      <c r="S87" s="4"/>
      <c r="T87" s="4"/>
      <c r="U87" s="4"/>
    </row>
    <row r="88" spans="3:21">
      <c r="C88" s="4"/>
      <c r="D88" s="4"/>
      <c r="E88" s="4"/>
      <c r="F88" s="4"/>
      <c r="G88" s="4"/>
      <c r="H88" s="4"/>
      <c r="I88" s="4"/>
      <c r="J88" s="4"/>
      <c r="K88" s="4"/>
      <c r="L88" s="4"/>
      <c r="M88" s="4"/>
      <c r="N88" s="4"/>
      <c r="O88" s="4"/>
      <c r="P88" s="4"/>
      <c r="Q88" s="4"/>
      <c r="R88" s="4"/>
      <c r="S88" s="4"/>
      <c r="T88" s="4"/>
      <c r="U88" s="4"/>
    </row>
    <row r="89" spans="3:21">
      <c r="C89" s="4"/>
      <c r="D89" s="4"/>
      <c r="E89" s="4"/>
      <c r="F89" s="4"/>
      <c r="G89" s="4"/>
      <c r="H89" s="4"/>
      <c r="I89" s="4"/>
      <c r="J89" s="4"/>
      <c r="K89" s="4"/>
      <c r="L89" s="4"/>
      <c r="M89" s="4"/>
      <c r="N89" s="4"/>
      <c r="O89" s="4"/>
      <c r="P89" s="4"/>
      <c r="Q89" s="4"/>
      <c r="R89" s="4"/>
      <c r="S89" s="4"/>
      <c r="T89" s="4"/>
      <c r="U89" s="4"/>
    </row>
    <row r="90" spans="3:21">
      <c r="C90" s="4"/>
      <c r="D90" s="4"/>
      <c r="E90" s="4"/>
      <c r="F90" s="4"/>
      <c r="G90" s="4"/>
      <c r="H90" s="4"/>
      <c r="I90" s="4"/>
      <c r="J90" s="4"/>
      <c r="K90" s="4"/>
      <c r="L90" s="4"/>
      <c r="M90" s="4"/>
      <c r="N90" s="4"/>
      <c r="O90" s="4"/>
      <c r="P90" s="4"/>
      <c r="Q90" s="4"/>
      <c r="R90" s="4"/>
      <c r="S90" s="4"/>
      <c r="T90" s="4"/>
      <c r="U90" s="4"/>
    </row>
    <row r="91" spans="3:21">
      <c r="C91" s="4"/>
      <c r="D91" s="4"/>
      <c r="E91" s="4"/>
      <c r="F91" s="4"/>
      <c r="G91" s="4"/>
      <c r="H91" s="4"/>
      <c r="I91" s="4"/>
      <c r="J91" s="4"/>
      <c r="K91" s="4"/>
      <c r="L91" s="4"/>
      <c r="M91" s="4"/>
      <c r="N91" s="4"/>
      <c r="O91" s="4"/>
      <c r="P91" s="4"/>
      <c r="Q91" s="4"/>
      <c r="R91" s="4"/>
      <c r="S91" s="4"/>
      <c r="T91" s="4"/>
      <c r="U91" s="4"/>
    </row>
    <row r="92" spans="3:21">
      <c r="C92" s="4"/>
      <c r="D92" s="4"/>
      <c r="E92" s="4"/>
      <c r="F92" s="4"/>
      <c r="G92" s="4"/>
      <c r="H92" s="4"/>
      <c r="I92" s="4"/>
      <c r="J92" s="4"/>
      <c r="K92" s="4"/>
      <c r="L92" s="4"/>
      <c r="M92" s="4"/>
      <c r="N92" s="4"/>
      <c r="O92" s="4"/>
      <c r="P92" s="4"/>
      <c r="Q92" s="4"/>
      <c r="R92" s="4"/>
      <c r="S92" s="4"/>
      <c r="T92" s="4"/>
      <c r="U92" s="4"/>
    </row>
    <row r="93" spans="3:21">
      <c r="C93" s="4"/>
      <c r="D93" s="4"/>
      <c r="E93" s="4"/>
      <c r="F93" s="4"/>
      <c r="G93" s="4"/>
      <c r="H93" s="4"/>
      <c r="I93" s="4"/>
      <c r="J93" s="4"/>
      <c r="K93" s="4"/>
      <c r="L93" s="4"/>
      <c r="M93" s="4"/>
      <c r="N93" s="4"/>
      <c r="O93" s="4"/>
      <c r="P93" s="4"/>
      <c r="Q93" s="4"/>
      <c r="R93" s="4"/>
      <c r="S93" s="4"/>
      <c r="T93" s="4"/>
      <c r="U93" s="4"/>
    </row>
    <row r="94" spans="3:21">
      <c r="C94" s="4"/>
      <c r="D94" s="4"/>
      <c r="E94" s="4"/>
      <c r="F94" s="4"/>
      <c r="G94" s="4"/>
      <c r="H94" s="4"/>
      <c r="I94" s="4"/>
      <c r="J94" s="4"/>
      <c r="K94" s="4"/>
      <c r="L94" s="4"/>
      <c r="M94" s="4"/>
      <c r="N94" s="4"/>
      <c r="O94" s="4"/>
      <c r="P94" s="4"/>
      <c r="Q94" s="4"/>
      <c r="R94" s="4"/>
      <c r="S94" s="4"/>
      <c r="T94" s="4"/>
      <c r="U94" s="4"/>
    </row>
    <row r="95" spans="3:21">
      <c r="C95" s="4"/>
      <c r="D95" s="4"/>
      <c r="E95" s="4"/>
      <c r="F95" s="4"/>
      <c r="G95" s="4"/>
      <c r="H95" s="4"/>
      <c r="I95" s="4"/>
      <c r="J95" s="4"/>
      <c r="K95" s="4"/>
      <c r="L95" s="4"/>
      <c r="M95" s="4"/>
      <c r="N95" s="4"/>
      <c r="O95" s="4"/>
      <c r="P95" s="4"/>
      <c r="Q95" s="4"/>
      <c r="R95" s="4"/>
      <c r="S95" s="4"/>
      <c r="T95" s="4"/>
      <c r="U95" s="4"/>
    </row>
    <row r="96" spans="3:21">
      <c r="C96" s="4"/>
      <c r="D96" s="4"/>
      <c r="E96" s="4"/>
      <c r="F96" s="4"/>
      <c r="G96" s="4"/>
      <c r="H96" s="4"/>
      <c r="I96" s="4"/>
      <c r="J96" s="4"/>
      <c r="K96" s="4"/>
      <c r="L96" s="4"/>
      <c r="M96" s="4"/>
      <c r="N96" s="4"/>
      <c r="O96" s="4"/>
      <c r="P96" s="4"/>
      <c r="Q96" s="4"/>
      <c r="R96" s="4"/>
      <c r="S96" s="4"/>
      <c r="T96" s="4"/>
      <c r="U96" s="4"/>
    </row>
    <row r="97" spans="3:21">
      <c r="C97" s="4"/>
      <c r="D97" s="4"/>
      <c r="E97" s="4"/>
      <c r="F97" s="4"/>
      <c r="G97" s="4"/>
      <c r="H97" s="4"/>
      <c r="I97" s="4"/>
      <c r="J97" s="4"/>
      <c r="K97" s="4"/>
      <c r="L97" s="4"/>
      <c r="M97" s="4"/>
      <c r="N97" s="4"/>
      <c r="O97" s="4"/>
      <c r="P97" s="4"/>
      <c r="Q97" s="4"/>
      <c r="R97" s="4"/>
      <c r="S97" s="4"/>
      <c r="T97" s="4"/>
      <c r="U97" s="4"/>
    </row>
    <row r="98" spans="3:21">
      <c r="C98" s="4"/>
      <c r="D98" s="4"/>
      <c r="E98" s="4"/>
      <c r="F98" s="4"/>
      <c r="G98" s="4"/>
      <c r="H98" s="4"/>
      <c r="I98" s="4"/>
      <c r="J98" s="4"/>
      <c r="K98" s="4"/>
      <c r="L98" s="4"/>
      <c r="M98" s="4"/>
      <c r="N98" s="4"/>
      <c r="O98" s="4"/>
      <c r="P98" s="4"/>
      <c r="Q98" s="4"/>
      <c r="R98" s="4"/>
      <c r="S98" s="4"/>
      <c r="T98" s="4"/>
      <c r="U98" s="4"/>
    </row>
    <row r="99" spans="3:21">
      <c r="C99" s="4"/>
      <c r="D99" s="4"/>
      <c r="E99" s="4"/>
      <c r="F99" s="4"/>
      <c r="G99" s="4"/>
      <c r="H99" s="4"/>
      <c r="I99" s="4"/>
      <c r="J99" s="4"/>
      <c r="K99" s="4"/>
      <c r="L99" s="4"/>
      <c r="M99" s="4"/>
      <c r="N99" s="4"/>
      <c r="O99" s="4"/>
      <c r="P99" s="4"/>
      <c r="Q99" s="4"/>
      <c r="R99" s="4"/>
      <c r="S99" s="4"/>
      <c r="T99" s="4"/>
      <c r="U99" s="4"/>
    </row>
    <row r="100" spans="3:21">
      <c r="C100" s="4"/>
      <c r="D100" s="4"/>
      <c r="E100" s="4"/>
      <c r="F100" s="4"/>
      <c r="G100" s="4"/>
      <c r="H100" s="4"/>
      <c r="I100" s="4"/>
      <c r="J100" s="4"/>
      <c r="K100" s="4"/>
      <c r="L100" s="4"/>
      <c r="M100" s="4"/>
      <c r="N100" s="4"/>
      <c r="O100" s="4"/>
      <c r="P100" s="4"/>
      <c r="Q100" s="4"/>
      <c r="R100" s="4"/>
      <c r="S100" s="4"/>
      <c r="T100" s="4"/>
      <c r="U100" s="4"/>
    </row>
    <row r="101" spans="3:21">
      <c r="C101" s="4"/>
      <c r="D101" s="4"/>
      <c r="E101" s="4"/>
      <c r="F101" s="4"/>
      <c r="G101" s="4"/>
      <c r="H101" s="4"/>
      <c r="I101" s="4"/>
      <c r="J101" s="4"/>
      <c r="K101" s="4"/>
      <c r="L101" s="4"/>
      <c r="M101" s="4"/>
      <c r="N101" s="4"/>
      <c r="O101" s="4"/>
      <c r="P101" s="4"/>
      <c r="Q101" s="4"/>
      <c r="R101" s="4"/>
      <c r="S101" s="4"/>
      <c r="T101" s="4"/>
      <c r="U101" s="4"/>
    </row>
    <row r="102" spans="3:21">
      <c r="C102" s="4"/>
      <c r="D102" s="4"/>
      <c r="E102" s="4"/>
      <c r="F102" s="4"/>
      <c r="G102" s="4"/>
      <c r="H102" s="4"/>
      <c r="I102" s="4"/>
      <c r="J102" s="4"/>
      <c r="K102" s="4"/>
      <c r="L102" s="4"/>
      <c r="M102" s="4"/>
      <c r="N102" s="4"/>
      <c r="O102" s="4"/>
      <c r="P102" s="4"/>
      <c r="Q102" s="4"/>
      <c r="R102" s="4"/>
      <c r="S102" s="4"/>
      <c r="T102" s="4"/>
      <c r="U102" s="4"/>
    </row>
    <row r="103" spans="3:21">
      <c r="C103" s="4"/>
      <c r="D103" s="4"/>
      <c r="E103" s="4"/>
      <c r="F103" s="4"/>
      <c r="G103" s="4"/>
      <c r="H103" s="4"/>
      <c r="I103" s="4"/>
      <c r="J103" s="4"/>
      <c r="K103" s="4"/>
      <c r="L103" s="4"/>
      <c r="M103" s="4"/>
      <c r="N103" s="4"/>
      <c r="O103" s="4"/>
      <c r="P103" s="4"/>
      <c r="Q103" s="4"/>
      <c r="R103" s="4"/>
      <c r="S103" s="4"/>
      <c r="T103" s="4"/>
      <c r="U103" s="4"/>
    </row>
    <row r="104" spans="3:21">
      <c r="C104" s="4"/>
      <c r="D104" s="4"/>
      <c r="E104" s="4"/>
      <c r="F104" s="4"/>
      <c r="G104" s="4"/>
      <c r="H104" s="4"/>
      <c r="I104" s="4"/>
      <c r="J104" s="4"/>
      <c r="K104" s="4"/>
      <c r="L104" s="4"/>
      <c r="M104" s="4"/>
      <c r="N104" s="4"/>
      <c r="O104" s="4"/>
      <c r="P104" s="4"/>
      <c r="Q104" s="4"/>
      <c r="R104" s="4"/>
      <c r="S104" s="4"/>
      <c r="T104" s="4"/>
      <c r="U104" s="4"/>
    </row>
    <row r="105" spans="3:21">
      <c r="C105" s="4"/>
      <c r="D105" s="4"/>
      <c r="E105" s="4"/>
      <c r="F105" s="4"/>
      <c r="G105" s="4"/>
      <c r="H105" s="4"/>
      <c r="I105" s="4"/>
      <c r="J105" s="4"/>
      <c r="K105" s="4"/>
      <c r="L105" s="4"/>
      <c r="M105" s="4"/>
      <c r="N105" s="4"/>
      <c r="O105" s="4"/>
      <c r="P105" s="4"/>
      <c r="Q105" s="4"/>
      <c r="R105" s="4"/>
      <c r="S105" s="4"/>
      <c r="T105" s="4"/>
      <c r="U105" s="4"/>
    </row>
    <row r="106" spans="3:21">
      <c r="C106" s="4"/>
      <c r="D106" s="4"/>
      <c r="E106" s="4"/>
      <c r="F106" s="4"/>
      <c r="G106" s="4"/>
      <c r="H106" s="4"/>
      <c r="I106" s="4"/>
      <c r="J106" s="4"/>
      <c r="K106" s="4"/>
      <c r="L106" s="4"/>
      <c r="M106" s="4"/>
      <c r="N106" s="4"/>
      <c r="O106" s="4"/>
      <c r="P106" s="4"/>
      <c r="Q106" s="4"/>
      <c r="R106" s="4"/>
      <c r="S106" s="4"/>
      <c r="T106" s="4"/>
      <c r="U106" s="4"/>
    </row>
    <row r="107" spans="3:21">
      <c r="C107" s="4"/>
      <c r="D107" s="4"/>
      <c r="E107" s="4"/>
      <c r="F107" s="4"/>
      <c r="G107" s="4"/>
      <c r="H107" s="4"/>
      <c r="I107" s="4"/>
      <c r="J107" s="4"/>
      <c r="K107" s="4"/>
      <c r="L107" s="4"/>
      <c r="M107" s="4"/>
      <c r="N107" s="4"/>
      <c r="O107" s="4"/>
      <c r="P107" s="4"/>
      <c r="Q107" s="4"/>
      <c r="R107" s="4"/>
      <c r="S107" s="4"/>
      <c r="T107" s="4"/>
      <c r="U107" s="4"/>
    </row>
    <row r="108" spans="3:21">
      <c r="C108" s="4"/>
      <c r="D108" s="4"/>
      <c r="E108" s="4"/>
      <c r="F108" s="4"/>
      <c r="G108" s="4"/>
      <c r="H108" s="4"/>
      <c r="I108" s="4"/>
      <c r="J108" s="4"/>
      <c r="K108" s="4"/>
      <c r="L108" s="4"/>
      <c r="M108" s="4"/>
      <c r="N108" s="4"/>
      <c r="O108" s="4"/>
      <c r="P108" s="4"/>
      <c r="Q108" s="4"/>
      <c r="R108" s="4"/>
      <c r="S108" s="4"/>
      <c r="T108" s="4"/>
      <c r="U108" s="4"/>
    </row>
    <row r="109" spans="3:21">
      <c r="C109" s="4"/>
      <c r="D109" s="4"/>
      <c r="E109" s="4"/>
      <c r="F109" s="4"/>
      <c r="G109" s="4"/>
      <c r="H109" s="4"/>
      <c r="I109" s="4"/>
      <c r="J109" s="4"/>
      <c r="K109" s="4"/>
      <c r="L109" s="4"/>
      <c r="M109" s="4"/>
      <c r="N109" s="4"/>
      <c r="O109" s="4"/>
      <c r="P109" s="4"/>
      <c r="Q109" s="4"/>
      <c r="R109" s="4"/>
      <c r="S109" s="4"/>
      <c r="T109" s="4"/>
      <c r="U109" s="4"/>
    </row>
    <row r="110" spans="3:21">
      <c r="C110" s="4"/>
      <c r="D110" s="4"/>
      <c r="E110" s="4"/>
      <c r="F110" s="4"/>
      <c r="G110" s="4"/>
      <c r="H110" s="4"/>
      <c r="I110" s="4"/>
      <c r="J110" s="4"/>
      <c r="K110" s="4"/>
      <c r="L110" s="4"/>
      <c r="M110" s="4"/>
      <c r="N110" s="4"/>
      <c r="O110" s="4"/>
      <c r="P110" s="4"/>
      <c r="Q110" s="4"/>
      <c r="R110" s="4"/>
      <c r="S110" s="4"/>
      <c r="T110" s="4"/>
      <c r="U110" s="4"/>
    </row>
    <row r="111" spans="3:21">
      <c r="C111" s="4"/>
      <c r="D111" s="4"/>
      <c r="E111" s="4"/>
      <c r="F111" s="4"/>
      <c r="G111" s="4"/>
      <c r="H111" s="4"/>
      <c r="I111" s="4"/>
      <c r="J111" s="4"/>
      <c r="K111" s="4"/>
      <c r="L111" s="4"/>
      <c r="M111" s="4"/>
      <c r="N111" s="4"/>
      <c r="O111" s="4"/>
      <c r="P111" s="4"/>
      <c r="Q111" s="4"/>
      <c r="R111" s="4"/>
      <c r="S111" s="4"/>
      <c r="T111" s="4"/>
      <c r="U111" s="4"/>
    </row>
    <row r="112" spans="3:21">
      <c r="C112" s="4"/>
      <c r="D112" s="4"/>
      <c r="E112" s="4"/>
      <c r="F112" s="4"/>
      <c r="G112" s="4"/>
      <c r="H112" s="4"/>
      <c r="I112" s="4"/>
      <c r="J112" s="4"/>
      <c r="K112" s="4"/>
      <c r="L112" s="4"/>
      <c r="M112" s="4"/>
      <c r="N112" s="4"/>
      <c r="O112" s="4"/>
      <c r="P112" s="4"/>
      <c r="Q112" s="4"/>
      <c r="R112" s="4"/>
      <c r="S112" s="4"/>
      <c r="T112" s="4"/>
      <c r="U112" s="4"/>
    </row>
    <row r="113" spans="3:21">
      <c r="C113" s="4"/>
      <c r="D113" s="4"/>
      <c r="E113" s="4"/>
      <c r="F113" s="4"/>
      <c r="G113" s="4"/>
      <c r="H113" s="4"/>
      <c r="I113" s="4"/>
      <c r="J113" s="4"/>
      <c r="K113" s="4"/>
      <c r="L113" s="4"/>
      <c r="M113" s="4"/>
      <c r="N113" s="4"/>
      <c r="O113" s="4"/>
      <c r="P113" s="4"/>
      <c r="Q113" s="4"/>
      <c r="R113" s="4"/>
      <c r="S113" s="4"/>
      <c r="T113" s="4"/>
      <c r="U113" s="4"/>
    </row>
    <row r="114" spans="3:21">
      <c r="C114" s="4"/>
      <c r="D114" s="4"/>
      <c r="E114" s="4"/>
      <c r="F114" s="4"/>
      <c r="G114" s="4"/>
      <c r="H114" s="4"/>
      <c r="I114" s="4"/>
      <c r="J114" s="4"/>
      <c r="K114" s="4"/>
      <c r="L114" s="4"/>
      <c r="M114" s="4"/>
      <c r="N114" s="4"/>
      <c r="O114" s="4"/>
      <c r="P114" s="4"/>
      <c r="Q114" s="4"/>
      <c r="R114" s="4"/>
      <c r="S114" s="4"/>
      <c r="T114" s="4"/>
      <c r="U114" s="4"/>
    </row>
    <row r="115" spans="3:21">
      <c r="C115" s="4"/>
      <c r="D115" s="4"/>
      <c r="E115" s="4"/>
      <c r="F115" s="4"/>
      <c r="G115" s="4"/>
      <c r="H115" s="4"/>
      <c r="I115" s="4"/>
      <c r="J115" s="4"/>
      <c r="K115" s="4"/>
      <c r="L115" s="4"/>
      <c r="M115" s="4"/>
      <c r="N115" s="4"/>
      <c r="O115" s="4"/>
      <c r="P115" s="4"/>
      <c r="Q115" s="4"/>
      <c r="R115" s="4"/>
      <c r="S115" s="4"/>
      <c r="T115" s="4"/>
      <c r="U115" s="4"/>
    </row>
    <row r="116" spans="3:21">
      <c r="C116" s="4"/>
      <c r="D116" s="4"/>
      <c r="E116" s="4"/>
      <c r="F116" s="4"/>
      <c r="G116" s="4"/>
      <c r="H116" s="4"/>
      <c r="I116" s="4"/>
      <c r="J116" s="4"/>
      <c r="K116" s="4"/>
      <c r="L116" s="4"/>
      <c r="M116" s="4"/>
      <c r="N116" s="4"/>
      <c r="O116" s="4"/>
      <c r="P116" s="4"/>
      <c r="Q116" s="4"/>
      <c r="R116" s="4"/>
      <c r="S116" s="4"/>
      <c r="T116" s="4"/>
      <c r="U116" s="4"/>
    </row>
    <row r="117" spans="3:21">
      <c r="C117" s="4"/>
      <c r="D117" s="4"/>
      <c r="E117" s="4"/>
      <c r="F117" s="4"/>
      <c r="G117" s="4"/>
      <c r="H117" s="4"/>
      <c r="I117" s="4"/>
      <c r="J117" s="4"/>
      <c r="K117" s="4"/>
      <c r="L117" s="4"/>
      <c r="M117" s="4"/>
      <c r="N117" s="4"/>
      <c r="O117" s="4"/>
      <c r="P117" s="4"/>
      <c r="Q117" s="4"/>
      <c r="R117" s="4"/>
      <c r="S117" s="4"/>
      <c r="T117" s="4"/>
      <c r="U117" s="4"/>
    </row>
    <row r="118" spans="3:21">
      <c r="C118" s="4"/>
      <c r="D118" s="4"/>
      <c r="E118" s="4"/>
      <c r="F118" s="4"/>
      <c r="G118" s="4"/>
      <c r="H118" s="4"/>
      <c r="I118" s="4"/>
      <c r="J118" s="4"/>
      <c r="K118" s="4"/>
      <c r="L118" s="4"/>
      <c r="M118" s="4"/>
      <c r="N118" s="4"/>
      <c r="O118" s="4"/>
      <c r="P118" s="4"/>
      <c r="Q118" s="4"/>
      <c r="R118" s="4"/>
      <c r="S118" s="4"/>
      <c r="T118" s="4"/>
      <c r="U118" s="4"/>
    </row>
    <row r="119" spans="3:21">
      <c r="C119" s="4"/>
      <c r="D119" s="4"/>
      <c r="E119" s="4"/>
      <c r="F119" s="4"/>
      <c r="G119" s="4"/>
      <c r="H119" s="4"/>
      <c r="I119" s="4"/>
      <c r="J119" s="4"/>
      <c r="K119" s="4"/>
      <c r="L119" s="4"/>
      <c r="M119" s="4"/>
      <c r="N119" s="4"/>
      <c r="O119" s="4"/>
      <c r="P119" s="4"/>
      <c r="Q119" s="4"/>
      <c r="R119" s="4"/>
      <c r="S119" s="4"/>
      <c r="T119" s="4"/>
      <c r="U119" s="4"/>
    </row>
    <row r="120" spans="3:21">
      <c r="C120" s="4"/>
      <c r="D120" s="4"/>
      <c r="E120" s="4"/>
      <c r="F120" s="4"/>
      <c r="G120" s="4"/>
      <c r="H120" s="4"/>
      <c r="I120" s="4"/>
      <c r="J120" s="4"/>
      <c r="K120" s="4"/>
      <c r="L120" s="4"/>
      <c r="M120" s="4"/>
      <c r="N120" s="4"/>
      <c r="O120" s="4"/>
      <c r="P120" s="4"/>
      <c r="Q120" s="4"/>
      <c r="R120" s="4"/>
      <c r="S120" s="4"/>
      <c r="T120" s="4"/>
      <c r="U120" s="4"/>
    </row>
    <row r="121" spans="3:21">
      <c r="C121" s="4"/>
      <c r="D121" s="4"/>
      <c r="E121" s="4"/>
      <c r="F121" s="4"/>
      <c r="G121" s="4"/>
      <c r="H121" s="4"/>
      <c r="I121" s="4"/>
      <c r="J121" s="4"/>
      <c r="K121" s="4"/>
      <c r="L121" s="4"/>
      <c r="M121" s="4"/>
      <c r="N121" s="4"/>
      <c r="O121" s="4"/>
      <c r="P121" s="4"/>
      <c r="Q121" s="4"/>
      <c r="R121" s="4"/>
      <c r="S121" s="4"/>
      <c r="T121" s="4"/>
      <c r="U121" s="4"/>
    </row>
    <row r="122" spans="3:21">
      <c r="C122" s="4"/>
      <c r="D122" s="4"/>
      <c r="E122" s="4"/>
      <c r="F122" s="4"/>
      <c r="G122" s="4"/>
      <c r="H122" s="4"/>
      <c r="I122" s="4"/>
      <c r="J122" s="4"/>
      <c r="K122" s="4"/>
      <c r="L122" s="4"/>
      <c r="M122" s="4"/>
      <c r="N122" s="4"/>
      <c r="O122" s="4"/>
      <c r="P122" s="4"/>
      <c r="Q122" s="4"/>
      <c r="R122" s="4"/>
      <c r="S122" s="4"/>
      <c r="T122" s="4"/>
      <c r="U122" s="4"/>
    </row>
    <row r="123" spans="3:21">
      <c r="C123" s="4"/>
      <c r="D123" s="4"/>
      <c r="E123" s="4"/>
      <c r="F123" s="4"/>
      <c r="G123" s="4"/>
      <c r="H123" s="4"/>
      <c r="I123" s="4"/>
      <c r="J123" s="4"/>
      <c r="K123" s="4"/>
      <c r="L123" s="4"/>
      <c r="M123" s="4"/>
      <c r="N123" s="4"/>
      <c r="O123" s="4"/>
      <c r="P123" s="4"/>
      <c r="Q123" s="4"/>
      <c r="R123" s="4"/>
      <c r="S123" s="4"/>
      <c r="T123" s="4"/>
      <c r="U123" s="4"/>
    </row>
    <row r="124" spans="3:21">
      <c r="C124" s="4"/>
      <c r="D124" s="4"/>
      <c r="E124" s="4"/>
      <c r="F124" s="4"/>
      <c r="G124" s="4"/>
      <c r="H124" s="4"/>
      <c r="I124" s="4"/>
      <c r="J124" s="4"/>
      <c r="K124" s="4"/>
      <c r="L124" s="4"/>
      <c r="M124" s="4"/>
      <c r="N124" s="4"/>
      <c r="O124" s="4"/>
      <c r="P124" s="4"/>
      <c r="Q124" s="4"/>
      <c r="R124" s="4"/>
      <c r="S124" s="4"/>
      <c r="T124" s="4"/>
      <c r="U124" s="4"/>
    </row>
    <row r="125" spans="3:21">
      <c r="C125" s="4"/>
      <c r="D125" s="4"/>
      <c r="E125" s="4"/>
      <c r="F125" s="4"/>
      <c r="G125" s="4"/>
      <c r="H125" s="4"/>
      <c r="I125" s="4"/>
      <c r="J125" s="4"/>
      <c r="K125" s="4"/>
      <c r="L125" s="4"/>
      <c r="M125" s="4"/>
      <c r="N125" s="4"/>
      <c r="O125" s="4"/>
      <c r="P125" s="4"/>
      <c r="Q125" s="4"/>
      <c r="R125" s="4"/>
      <c r="S125" s="4"/>
      <c r="T125" s="4"/>
      <c r="U125" s="4"/>
    </row>
    <row r="126" spans="3:21">
      <c r="C126" s="4"/>
      <c r="D126" s="4"/>
      <c r="E126" s="4"/>
      <c r="F126" s="4"/>
      <c r="G126" s="4"/>
      <c r="H126" s="4"/>
      <c r="I126" s="4"/>
      <c r="J126" s="4"/>
      <c r="K126" s="4"/>
      <c r="L126" s="4"/>
      <c r="M126" s="4"/>
      <c r="N126" s="4"/>
      <c r="O126" s="4"/>
      <c r="P126" s="4"/>
      <c r="Q126" s="4"/>
      <c r="R126" s="4"/>
      <c r="S126" s="4"/>
      <c r="T126" s="4"/>
      <c r="U126" s="4"/>
    </row>
    <row r="127" spans="3:21">
      <c r="C127" s="4"/>
      <c r="D127" s="4"/>
      <c r="E127" s="4"/>
      <c r="F127" s="4"/>
      <c r="G127" s="4"/>
      <c r="H127" s="4"/>
      <c r="I127" s="4"/>
      <c r="J127" s="4"/>
      <c r="K127" s="4"/>
      <c r="L127" s="4"/>
      <c r="M127" s="4"/>
      <c r="N127" s="4"/>
      <c r="O127" s="4"/>
      <c r="P127" s="4"/>
      <c r="Q127" s="4"/>
      <c r="R127" s="4"/>
      <c r="S127" s="4"/>
      <c r="T127" s="4"/>
      <c r="U127" s="4"/>
    </row>
    <row r="128" spans="3:21">
      <c r="C128" s="4"/>
      <c r="D128" s="4"/>
      <c r="E128" s="4"/>
      <c r="F128" s="4"/>
      <c r="G128" s="4"/>
      <c r="H128" s="4"/>
      <c r="I128" s="4"/>
      <c r="J128" s="4"/>
      <c r="K128" s="4"/>
      <c r="L128" s="4"/>
      <c r="M128" s="4"/>
      <c r="N128" s="4"/>
      <c r="O128" s="4"/>
      <c r="P128" s="4"/>
      <c r="Q128" s="4"/>
      <c r="R128" s="4"/>
      <c r="S128" s="4"/>
      <c r="T128" s="4"/>
      <c r="U128" s="4"/>
    </row>
    <row r="129" spans="3:21">
      <c r="C129" s="4"/>
      <c r="D129" s="4"/>
      <c r="E129" s="4"/>
      <c r="F129" s="4"/>
      <c r="G129" s="4"/>
      <c r="H129" s="4"/>
      <c r="I129" s="4"/>
      <c r="J129" s="4"/>
      <c r="K129" s="4"/>
      <c r="L129" s="4"/>
      <c r="M129" s="4"/>
      <c r="N129" s="4"/>
      <c r="O129" s="4"/>
      <c r="P129" s="4"/>
      <c r="Q129" s="4"/>
      <c r="R129" s="4"/>
      <c r="S129" s="4"/>
      <c r="T129" s="4"/>
      <c r="U129" s="4"/>
    </row>
    <row r="130" spans="3:21">
      <c r="C130" s="4"/>
      <c r="D130" s="4"/>
      <c r="E130" s="4"/>
      <c r="F130" s="4"/>
      <c r="G130" s="4"/>
      <c r="H130" s="4"/>
      <c r="I130" s="4"/>
      <c r="J130" s="4"/>
      <c r="K130" s="4"/>
      <c r="L130" s="4"/>
      <c r="M130" s="4"/>
      <c r="N130" s="4"/>
      <c r="O130" s="4"/>
      <c r="P130" s="4"/>
      <c r="Q130" s="4"/>
      <c r="R130" s="4"/>
      <c r="S130" s="4"/>
      <c r="T130" s="4"/>
      <c r="U130" s="4"/>
    </row>
    <row r="131" spans="3:21">
      <c r="C131" s="4"/>
      <c r="D131" s="4"/>
      <c r="E131" s="4"/>
      <c r="F131" s="4"/>
      <c r="G131" s="4"/>
      <c r="H131" s="4"/>
      <c r="I131" s="4"/>
      <c r="J131" s="4"/>
      <c r="K131" s="4"/>
      <c r="L131" s="4"/>
      <c r="M131" s="4"/>
      <c r="N131" s="4"/>
      <c r="O131" s="4"/>
      <c r="P131" s="4"/>
      <c r="Q131" s="4"/>
      <c r="R131" s="4"/>
      <c r="S131" s="4"/>
      <c r="T131" s="4"/>
      <c r="U131" s="4"/>
    </row>
    <row r="132" spans="3:21">
      <c r="C132" s="4"/>
      <c r="D132" s="4"/>
      <c r="E132" s="4"/>
      <c r="F132" s="4"/>
      <c r="G132" s="4"/>
      <c r="H132" s="4"/>
      <c r="I132" s="4"/>
      <c r="J132" s="4"/>
      <c r="K132" s="4"/>
      <c r="L132" s="4"/>
      <c r="M132" s="4"/>
      <c r="N132" s="4"/>
      <c r="O132" s="4"/>
      <c r="P132" s="4"/>
      <c r="Q132" s="4"/>
      <c r="R132" s="4"/>
      <c r="S132" s="4"/>
      <c r="T132" s="4"/>
      <c r="U132" s="4"/>
    </row>
    <row r="133" spans="3:21">
      <c r="C133" s="4"/>
      <c r="D133" s="4"/>
      <c r="E133" s="4"/>
      <c r="F133" s="4"/>
      <c r="G133" s="4"/>
      <c r="H133" s="4"/>
      <c r="I133" s="4"/>
      <c r="J133" s="4"/>
      <c r="K133" s="4"/>
      <c r="L133" s="4"/>
      <c r="M133" s="4"/>
      <c r="N133" s="4"/>
      <c r="O133" s="4"/>
      <c r="P133" s="4"/>
      <c r="Q133" s="4"/>
      <c r="R133" s="4"/>
      <c r="S133" s="4"/>
      <c r="T133" s="4"/>
      <c r="U133" s="4"/>
    </row>
    <row r="134" spans="3:21">
      <c r="C134" s="4"/>
      <c r="D134" s="4"/>
      <c r="E134" s="4"/>
      <c r="F134" s="4"/>
      <c r="G134" s="4"/>
      <c r="H134" s="4"/>
      <c r="I134" s="4"/>
      <c r="J134" s="4"/>
      <c r="K134" s="4"/>
      <c r="L134" s="4"/>
      <c r="M134" s="4"/>
      <c r="N134" s="4"/>
      <c r="O134" s="4"/>
      <c r="P134" s="4"/>
      <c r="Q134" s="4"/>
      <c r="R134" s="4"/>
      <c r="S134" s="4"/>
      <c r="T134" s="4"/>
      <c r="U134" s="4"/>
    </row>
    <row r="135" spans="3:21">
      <c r="C135" s="4"/>
      <c r="D135" s="4"/>
      <c r="E135" s="4"/>
      <c r="F135" s="4"/>
      <c r="G135" s="4"/>
      <c r="H135" s="4"/>
      <c r="I135" s="4"/>
      <c r="J135" s="4"/>
      <c r="K135" s="4"/>
      <c r="L135" s="4"/>
      <c r="M135" s="4"/>
      <c r="N135" s="4"/>
      <c r="O135" s="4"/>
      <c r="P135" s="4"/>
      <c r="Q135" s="4"/>
      <c r="R135" s="4"/>
      <c r="S135" s="4"/>
      <c r="T135" s="4"/>
      <c r="U135" s="4"/>
    </row>
    <row r="136" spans="3:21">
      <c r="C136" s="4"/>
      <c r="D136" s="4"/>
      <c r="E136" s="4"/>
      <c r="F136" s="4"/>
      <c r="G136" s="4"/>
      <c r="H136" s="4"/>
      <c r="I136" s="4"/>
      <c r="J136" s="4"/>
      <c r="K136" s="4"/>
      <c r="L136" s="4"/>
      <c r="M136" s="4"/>
      <c r="N136" s="4"/>
      <c r="O136" s="4"/>
      <c r="P136" s="4"/>
      <c r="Q136" s="4"/>
      <c r="R136" s="4"/>
      <c r="S136" s="4"/>
      <c r="T136" s="4"/>
      <c r="U136" s="4"/>
    </row>
    <row r="137" spans="3:21">
      <c r="C137" s="4"/>
      <c r="D137" s="4"/>
      <c r="E137" s="4"/>
      <c r="F137" s="4"/>
      <c r="G137" s="4"/>
      <c r="H137" s="4"/>
      <c r="I137" s="4"/>
      <c r="J137" s="4"/>
      <c r="K137" s="4"/>
      <c r="L137" s="4"/>
      <c r="M137" s="4"/>
      <c r="N137" s="4"/>
      <c r="O137" s="4"/>
      <c r="P137" s="4"/>
      <c r="Q137" s="4"/>
      <c r="R137" s="4"/>
      <c r="S137" s="4"/>
      <c r="T137" s="4"/>
      <c r="U137" s="4"/>
    </row>
    <row r="138" spans="3:21">
      <c r="C138" s="4"/>
      <c r="D138" s="4"/>
      <c r="E138" s="4"/>
      <c r="F138" s="4"/>
      <c r="G138" s="4"/>
      <c r="H138" s="4"/>
      <c r="I138" s="4"/>
      <c r="J138" s="4"/>
      <c r="K138" s="4"/>
      <c r="L138" s="4"/>
      <c r="M138" s="4"/>
      <c r="N138" s="4"/>
      <c r="O138" s="4"/>
      <c r="P138" s="4"/>
      <c r="Q138" s="4"/>
      <c r="R138" s="4"/>
      <c r="S138" s="4"/>
      <c r="T138" s="4"/>
      <c r="U138" s="4"/>
    </row>
    <row r="139" spans="3:21">
      <c r="C139" s="4"/>
      <c r="D139" s="4"/>
      <c r="E139" s="4"/>
      <c r="F139" s="4"/>
      <c r="G139" s="4"/>
      <c r="H139" s="4"/>
      <c r="I139" s="4"/>
      <c r="J139" s="4"/>
      <c r="K139" s="4"/>
      <c r="L139" s="4"/>
      <c r="M139" s="4"/>
      <c r="N139" s="4"/>
      <c r="O139" s="4"/>
      <c r="P139" s="4"/>
      <c r="Q139" s="4"/>
      <c r="R139" s="4"/>
      <c r="S139" s="4"/>
      <c r="T139" s="4"/>
      <c r="U139" s="4"/>
    </row>
    <row r="140" spans="3:21">
      <c r="C140" s="4"/>
      <c r="D140" s="4"/>
      <c r="E140" s="4"/>
      <c r="F140" s="4"/>
      <c r="G140" s="4"/>
      <c r="H140" s="4"/>
      <c r="I140" s="4"/>
      <c r="J140" s="4"/>
      <c r="K140" s="4"/>
      <c r="L140" s="4"/>
      <c r="M140" s="4"/>
      <c r="N140" s="4"/>
      <c r="O140" s="4"/>
      <c r="P140" s="4"/>
      <c r="Q140" s="4"/>
      <c r="R140" s="4"/>
      <c r="S140" s="4"/>
      <c r="T140" s="4"/>
      <c r="U140" s="4"/>
    </row>
    <row r="141" spans="3:21">
      <c r="C141" s="4"/>
      <c r="D141" s="4"/>
      <c r="E141" s="4"/>
      <c r="F141" s="4"/>
      <c r="G141" s="4"/>
      <c r="H141" s="4"/>
      <c r="I141" s="4"/>
      <c r="J141" s="4"/>
      <c r="K141" s="4"/>
      <c r="L141" s="4"/>
      <c r="M141" s="4"/>
      <c r="N141" s="4"/>
      <c r="O141" s="4"/>
      <c r="P141" s="4"/>
      <c r="Q141" s="4"/>
      <c r="R141" s="4"/>
      <c r="S141" s="4"/>
      <c r="T141" s="4"/>
      <c r="U141" s="4"/>
    </row>
    <row r="142" spans="3:21">
      <c r="C142" s="4"/>
      <c r="D142" s="4"/>
      <c r="E142" s="4"/>
      <c r="F142" s="4"/>
      <c r="G142" s="4"/>
      <c r="H142" s="4"/>
      <c r="I142" s="4"/>
      <c r="J142" s="4"/>
      <c r="K142" s="4"/>
      <c r="L142" s="4"/>
      <c r="M142" s="4"/>
      <c r="N142" s="4"/>
      <c r="O142" s="4"/>
      <c r="P142" s="4"/>
      <c r="Q142" s="4"/>
      <c r="R142" s="4"/>
      <c r="S142" s="4"/>
      <c r="T142" s="4"/>
      <c r="U142" s="4"/>
    </row>
    <row r="143" spans="3:21">
      <c r="C143" s="4"/>
      <c r="D143" s="4"/>
      <c r="E143" s="4"/>
      <c r="F143" s="4"/>
      <c r="G143" s="4"/>
      <c r="H143" s="4"/>
      <c r="I143" s="4"/>
      <c r="J143" s="4"/>
      <c r="K143" s="4"/>
      <c r="L143" s="4"/>
      <c r="M143" s="4"/>
      <c r="N143" s="4"/>
      <c r="O143" s="4"/>
      <c r="P143" s="4"/>
      <c r="Q143" s="4"/>
      <c r="R143" s="4"/>
      <c r="S143" s="4"/>
      <c r="T143" s="4"/>
      <c r="U143" s="4"/>
    </row>
    <row r="144" spans="3:21">
      <c r="C144" s="4"/>
      <c r="D144" s="4"/>
      <c r="E144" s="4"/>
      <c r="F144" s="4"/>
      <c r="G144" s="4"/>
      <c r="H144" s="4"/>
      <c r="I144" s="4"/>
      <c r="J144" s="4"/>
      <c r="K144" s="4"/>
      <c r="L144" s="4"/>
      <c r="M144" s="4"/>
      <c r="N144" s="4"/>
      <c r="O144" s="4"/>
      <c r="P144" s="4"/>
      <c r="Q144" s="4"/>
      <c r="R144" s="4"/>
      <c r="S144" s="4"/>
      <c r="T144" s="4"/>
      <c r="U144" s="4"/>
    </row>
    <row r="145" spans="3:21">
      <c r="C145" s="4"/>
      <c r="D145" s="4"/>
      <c r="E145" s="4"/>
      <c r="F145" s="4"/>
      <c r="G145" s="4"/>
      <c r="H145" s="4"/>
      <c r="I145" s="4"/>
      <c r="J145" s="4"/>
      <c r="K145" s="4"/>
      <c r="L145" s="4"/>
      <c r="M145" s="4"/>
      <c r="N145" s="4"/>
      <c r="O145" s="4"/>
      <c r="P145" s="4"/>
      <c r="Q145" s="4"/>
      <c r="R145" s="4"/>
      <c r="S145" s="4"/>
      <c r="T145" s="4"/>
      <c r="U145" s="4"/>
    </row>
    <row r="146" spans="3:21">
      <c r="C146" s="4"/>
      <c r="D146" s="4"/>
      <c r="E146" s="4"/>
      <c r="F146" s="4"/>
      <c r="G146" s="4"/>
      <c r="H146" s="4"/>
      <c r="I146" s="4"/>
      <c r="J146" s="4"/>
      <c r="K146" s="4"/>
      <c r="L146" s="4"/>
      <c r="M146" s="4"/>
      <c r="N146" s="4"/>
      <c r="O146" s="4"/>
      <c r="P146" s="4"/>
      <c r="Q146" s="4"/>
      <c r="R146" s="4"/>
      <c r="S146" s="4"/>
      <c r="T146" s="4"/>
      <c r="U146" s="4"/>
    </row>
    <row r="147" spans="3:21">
      <c r="C147" s="4"/>
      <c r="D147" s="4"/>
      <c r="E147" s="4"/>
      <c r="F147" s="4"/>
      <c r="G147" s="4"/>
      <c r="H147" s="4"/>
      <c r="I147" s="4"/>
      <c r="J147" s="4"/>
      <c r="K147" s="4"/>
      <c r="L147" s="4"/>
      <c r="M147" s="4"/>
      <c r="N147" s="4"/>
      <c r="O147" s="4"/>
      <c r="P147" s="4"/>
      <c r="Q147" s="4"/>
      <c r="R147" s="4"/>
      <c r="S147" s="4"/>
      <c r="T147" s="4"/>
      <c r="U147" s="4"/>
    </row>
    <row r="148" spans="3:21">
      <c r="C148" s="4"/>
      <c r="D148" s="4"/>
      <c r="E148" s="4"/>
      <c r="F148" s="4"/>
      <c r="G148" s="4"/>
      <c r="H148" s="4"/>
      <c r="I148" s="4"/>
      <c r="J148" s="4"/>
      <c r="K148" s="4"/>
      <c r="L148" s="4"/>
      <c r="M148" s="4"/>
      <c r="N148" s="4"/>
      <c r="O148" s="4"/>
      <c r="P148" s="4"/>
      <c r="Q148" s="4"/>
      <c r="R148" s="4"/>
      <c r="S148" s="4"/>
      <c r="T148" s="4"/>
      <c r="U148" s="4"/>
    </row>
    <row r="149" spans="3:21">
      <c r="C149" s="4"/>
      <c r="D149" s="4"/>
      <c r="E149" s="4"/>
      <c r="F149" s="4"/>
      <c r="G149" s="4"/>
      <c r="H149" s="4"/>
      <c r="I149" s="4"/>
      <c r="J149" s="4"/>
      <c r="K149" s="4"/>
      <c r="L149" s="4"/>
      <c r="M149" s="4"/>
      <c r="N149" s="4"/>
      <c r="O149" s="4"/>
      <c r="P149" s="4"/>
      <c r="Q149" s="4"/>
      <c r="R149" s="4"/>
      <c r="S149" s="4"/>
      <c r="T149" s="4"/>
      <c r="U149" s="4"/>
    </row>
    <row r="150" spans="3:21">
      <c r="C150" s="4"/>
      <c r="D150" s="4"/>
      <c r="E150" s="4"/>
      <c r="F150" s="4"/>
      <c r="G150" s="4"/>
      <c r="H150" s="4"/>
      <c r="I150" s="4"/>
      <c r="J150" s="4"/>
      <c r="K150" s="4"/>
      <c r="L150" s="4"/>
      <c r="M150" s="4"/>
      <c r="N150" s="4"/>
      <c r="O150" s="4"/>
      <c r="P150" s="4"/>
      <c r="Q150" s="4"/>
      <c r="R150" s="4"/>
      <c r="S150" s="4"/>
      <c r="T150" s="4"/>
      <c r="U150" s="4"/>
    </row>
    <row r="151" spans="3:21">
      <c r="C151" s="4"/>
      <c r="D151" s="4"/>
      <c r="E151" s="4"/>
      <c r="F151" s="4"/>
      <c r="G151" s="4"/>
      <c r="H151" s="4"/>
      <c r="I151" s="4"/>
      <c r="J151" s="4"/>
      <c r="K151" s="4"/>
      <c r="L151" s="4"/>
      <c r="M151" s="4"/>
      <c r="N151" s="4"/>
      <c r="O151" s="4"/>
      <c r="P151" s="4"/>
      <c r="Q151" s="4"/>
      <c r="R151" s="4"/>
      <c r="S151" s="4"/>
      <c r="T151" s="4"/>
      <c r="U151" s="4"/>
    </row>
    <row r="152" spans="3:21">
      <c r="C152" s="4"/>
      <c r="D152" s="4"/>
      <c r="E152" s="4"/>
      <c r="F152" s="4"/>
      <c r="G152" s="4"/>
      <c r="H152" s="4"/>
      <c r="I152" s="4"/>
      <c r="J152" s="4"/>
      <c r="K152" s="4"/>
      <c r="L152" s="4"/>
      <c r="M152" s="4"/>
      <c r="N152" s="4"/>
      <c r="O152" s="4"/>
      <c r="P152" s="4"/>
      <c r="Q152" s="4"/>
      <c r="R152" s="4"/>
      <c r="S152" s="4"/>
      <c r="T152" s="4"/>
      <c r="U152" s="4"/>
    </row>
    <row r="153" spans="3:21">
      <c r="C153" s="4"/>
      <c r="D153" s="4"/>
      <c r="E153" s="4"/>
      <c r="F153" s="4"/>
      <c r="G153" s="4"/>
      <c r="H153" s="4"/>
      <c r="I153" s="4"/>
      <c r="J153" s="4"/>
      <c r="K153" s="4"/>
      <c r="L153" s="4"/>
      <c r="M153" s="4"/>
      <c r="N153" s="4"/>
      <c r="O153" s="4"/>
      <c r="P153" s="4"/>
      <c r="Q153" s="4"/>
      <c r="R153" s="4"/>
      <c r="S153" s="4"/>
      <c r="T153" s="4"/>
      <c r="U153" s="4"/>
    </row>
    <row r="154" spans="3:21">
      <c r="C154" s="4"/>
      <c r="D154" s="4"/>
      <c r="E154" s="4"/>
      <c r="F154" s="4"/>
      <c r="G154" s="4"/>
      <c r="H154" s="4"/>
      <c r="I154" s="4"/>
      <c r="J154" s="4"/>
      <c r="K154" s="4"/>
      <c r="L154" s="4"/>
      <c r="M154" s="4"/>
      <c r="N154" s="4"/>
      <c r="O154" s="4"/>
      <c r="P154" s="4"/>
      <c r="Q154" s="4"/>
      <c r="R154" s="4"/>
      <c r="S154" s="4"/>
      <c r="T154" s="4"/>
      <c r="U154" s="4"/>
    </row>
    <row r="155" spans="3:21">
      <c r="C155" s="4"/>
      <c r="D155" s="4"/>
      <c r="E155" s="4"/>
      <c r="F155" s="4"/>
      <c r="G155" s="4"/>
      <c r="H155" s="4"/>
      <c r="I155" s="4"/>
      <c r="J155" s="4"/>
      <c r="K155" s="4"/>
      <c r="L155" s="4"/>
      <c r="M155" s="4"/>
      <c r="N155" s="4"/>
      <c r="O155" s="4"/>
      <c r="P155" s="4"/>
      <c r="Q155" s="4"/>
      <c r="R155" s="4"/>
      <c r="S155" s="4"/>
      <c r="T155" s="4"/>
      <c r="U155" s="4"/>
    </row>
    <row r="156" spans="3:21">
      <c r="C156" s="4"/>
      <c r="D156" s="4"/>
      <c r="E156" s="4"/>
      <c r="F156" s="4"/>
      <c r="G156" s="4"/>
      <c r="H156" s="4"/>
      <c r="I156" s="4"/>
      <c r="J156" s="4"/>
      <c r="K156" s="4"/>
      <c r="L156" s="4"/>
      <c r="M156" s="4"/>
      <c r="N156" s="4"/>
      <c r="O156" s="4"/>
      <c r="P156" s="4"/>
      <c r="Q156" s="4"/>
      <c r="R156" s="4"/>
      <c r="S156" s="4"/>
      <c r="T156" s="4"/>
      <c r="U156" s="4"/>
    </row>
    <row r="157" spans="3:21">
      <c r="C157" s="4"/>
      <c r="D157" s="4"/>
      <c r="E157" s="4"/>
      <c r="F157" s="4"/>
      <c r="G157" s="4"/>
      <c r="H157" s="4"/>
      <c r="I157" s="4"/>
      <c r="J157" s="4"/>
      <c r="K157" s="4"/>
      <c r="L157" s="4"/>
      <c r="M157" s="4"/>
      <c r="N157" s="4"/>
      <c r="O157" s="4"/>
      <c r="P157" s="4"/>
      <c r="Q157" s="4"/>
      <c r="R157" s="4"/>
      <c r="S157" s="4"/>
      <c r="T157" s="4"/>
      <c r="U157" s="4"/>
    </row>
    <row r="158" spans="3:21">
      <c r="C158" s="4"/>
      <c r="D158" s="4"/>
      <c r="E158" s="4"/>
      <c r="F158" s="4"/>
      <c r="G158" s="4"/>
      <c r="H158" s="4"/>
      <c r="I158" s="4"/>
      <c r="J158" s="4"/>
      <c r="K158" s="4"/>
      <c r="L158" s="4"/>
      <c r="M158" s="4"/>
      <c r="N158" s="4"/>
      <c r="O158" s="4"/>
      <c r="P158" s="4"/>
      <c r="Q158" s="4"/>
      <c r="R158" s="4"/>
      <c r="S158" s="4"/>
      <c r="T158" s="4"/>
      <c r="U158" s="4"/>
    </row>
    <row r="159" spans="3:21">
      <c r="C159" s="4"/>
      <c r="D159" s="4"/>
      <c r="E159" s="4"/>
      <c r="F159" s="4"/>
      <c r="G159" s="4"/>
      <c r="H159" s="4"/>
      <c r="I159" s="4"/>
      <c r="J159" s="4"/>
      <c r="K159" s="4"/>
      <c r="L159" s="4"/>
      <c r="M159" s="4"/>
      <c r="N159" s="4"/>
      <c r="O159" s="4"/>
      <c r="P159" s="4"/>
      <c r="Q159" s="4"/>
      <c r="R159" s="4"/>
      <c r="S159" s="4"/>
      <c r="T159" s="4"/>
      <c r="U159" s="4"/>
    </row>
    <row r="160" spans="3:21">
      <c r="C160" s="4"/>
      <c r="D160" s="4"/>
      <c r="E160" s="4"/>
      <c r="F160" s="4"/>
      <c r="G160" s="4"/>
      <c r="H160" s="4"/>
      <c r="I160" s="4"/>
      <c r="J160" s="4"/>
      <c r="K160" s="4"/>
      <c r="L160" s="4"/>
      <c r="M160" s="4"/>
      <c r="N160" s="4"/>
      <c r="O160" s="4"/>
      <c r="P160" s="4"/>
      <c r="Q160" s="4"/>
      <c r="R160" s="4"/>
      <c r="S160" s="4"/>
      <c r="T160" s="4"/>
      <c r="U160" s="4"/>
    </row>
    <row r="161" spans="3:21">
      <c r="C161" s="4"/>
      <c r="D161" s="4"/>
      <c r="E161" s="4"/>
      <c r="F161" s="4"/>
      <c r="G161" s="4"/>
      <c r="H161" s="4"/>
      <c r="I161" s="4"/>
      <c r="J161" s="4"/>
      <c r="K161" s="4"/>
      <c r="L161" s="4"/>
      <c r="M161" s="4"/>
      <c r="N161" s="4"/>
      <c r="O161" s="4"/>
      <c r="P161" s="4"/>
      <c r="Q161" s="4"/>
      <c r="R161" s="4"/>
      <c r="S161" s="4"/>
      <c r="T161" s="4"/>
      <c r="U161" s="4"/>
    </row>
    <row r="162" spans="3:21">
      <c r="C162" s="4"/>
      <c r="D162" s="4"/>
      <c r="E162" s="4"/>
      <c r="F162" s="4"/>
      <c r="G162" s="4"/>
      <c r="H162" s="4"/>
      <c r="I162" s="4"/>
      <c r="J162" s="4"/>
      <c r="K162" s="4"/>
      <c r="L162" s="4"/>
      <c r="M162" s="4"/>
      <c r="N162" s="4"/>
      <c r="O162" s="4"/>
      <c r="P162" s="4"/>
      <c r="Q162" s="4"/>
      <c r="R162" s="4"/>
      <c r="S162" s="4"/>
      <c r="T162" s="4"/>
      <c r="U162" s="4"/>
    </row>
    <row r="163" spans="3:21">
      <c r="C163" s="4"/>
      <c r="D163" s="4"/>
      <c r="E163" s="4"/>
      <c r="F163" s="4"/>
      <c r="G163" s="4"/>
      <c r="H163" s="4"/>
      <c r="I163" s="4"/>
      <c r="J163" s="4"/>
      <c r="K163" s="4"/>
      <c r="L163" s="4"/>
      <c r="M163" s="4"/>
      <c r="N163" s="4"/>
      <c r="O163" s="4"/>
      <c r="P163" s="4"/>
      <c r="Q163" s="4"/>
      <c r="R163" s="4"/>
      <c r="S163" s="4"/>
      <c r="T163" s="4"/>
      <c r="U163" s="4"/>
    </row>
    <row r="164" spans="3:21">
      <c r="C164" s="4"/>
      <c r="D164" s="4"/>
      <c r="E164" s="4"/>
      <c r="F164" s="4"/>
      <c r="G164" s="4"/>
      <c r="H164" s="4"/>
      <c r="I164" s="4"/>
      <c r="J164" s="4"/>
      <c r="K164" s="4"/>
      <c r="L164" s="4"/>
      <c r="M164" s="4"/>
      <c r="N164" s="4"/>
      <c r="O164" s="4"/>
      <c r="P164" s="4"/>
      <c r="Q164" s="4"/>
      <c r="R164" s="4"/>
      <c r="S164" s="4"/>
      <c r="T164" s="4"/>
      <c r="U164" s="4"/>
    </row>
    <row r="165" spans="3:21">
      <c r="C165" s="4"/>
      <c r="D165" s="4"/>
      <c r="E165" s="4"/>
      <c r="F165" s="4"/>
      <c r="G165" s="4"/>
      <c r="H165" s="4"/>
      <c r="I165" s="4"/>
      <c r="J165" s="4"/>
      <c r="K165" s="4"/>
      <c r="L165" s="4"/>
      <c r="M165" s="4"/>
      <c r="N165" s="4"/>
      <c r="O165" s="4"/>
      <c r="P165" s="4"/>
      <c r="Q165" s="4"/>
      <c r="R165" s="4"/>
      <c r="S165" s="4"/>
      <c r="T165" s="4"/>
      <c r="U165" s="4"/>
    </row>
    <row r="166" spans="3:21">
      <c r="C166" s="4"/>
      <c r="D166" s="4"/>
      <c r="E166" s="4"/>
      <c r="F166" s="4"/>
      <c r="G166" s="4"/>
      <c r="H166" s="4"/>
      <c r="I166" s="4"/>
      <c r="J166" s="4"/>
      <c r="K166" s="4"/>
      <c r="L166" s="4"/>
      <c r="M166" s="4"/>
      <c r="N166" s="4"/>
      <c r="O166" s="4"/>
      <c r="P166" s="4"/>
      <c r="Q166" s="4"/>
      <c r="R166" s="4"/>
      <c r="S166" s="4"/>
      <c r="T166" s="4"/>
      <c r="U166" s="4"/>
    </row>
    <row r="167" spans="3:21">
      <c r="C167" s="4"/>
      <c r="D167" s="4"/>
      <c r="E167" s="4"/>
      <c r="F167" s="4"/>
      <c r="G167" s="4"/>
      <c r="H167" s="4"/>
      <c r="I167" s="4"/>
      <c r="J167" s="4"/>
      <c r="K167" s="4"/>
      <c r="L167" s="4"/>
      <c r="M167" s="4"/>
      <c r="N167" s="4"/>
      <c r="O167" s="4"/>
      <c r="P167" s="4"/>
      <c r="Q167" s="4"/>
      <c r="R167" s="4"/>
      <c r="S167" s="4"/>
      <c r="T167" s="4"/>
      <c r="U167" s="4"/>
    </row>
    <row r="168" spans="3:21">
      <c r="C168" s="4"/>
      <c r="D168" s="4"/>
      <c r="E168" s="4"/>
      <c r="F168" s="4"/>
      <c r="G168" s="4"/>
      <c r="H168" s="4"/>
      <c r="I168" s="4"/>
      <c r="J168" s="4"/>
      <c r="K168" s="4"/>
      <c r="L168" s="4"/>
      <c r="M168" s="4"/>
      <c r="N168" s="4"/>
      <c r="O168" s="4"/>
      <c r="P168" s="4"/>
      <c r="Q168" s="4"/>
      <c r="R168" s="4"/>
      <c r="S168" s="4"/>
      <c r="T168" s="4"/>
      <c r="U168" s="4"/>
    </row>
    <row r="169" spans="3:21">
      <c r="C169" s="4"/>
      <c r="D169" s="4"/>
      <c r="E169" s="4"/>
      <c r="F169" s="4"/>
      <c r="G169" s="4"/>
      <c r="H169" s="4"/>
      <c r="I169" s="4"/>
      <c r="J169" s="4"/>
      <c r="K169" s="4"/>
      <c r="L169" s="4"/>
      <c r="M169" s="4"/>
      <c r="N169" s="4"/>
      <c r="O169" s="4"/>
      <c r="P169" s="4"/>
      <c r="Q169" s="4"/>
      <c r="R169" s="4"/>
      <c r="S169" s="4"/>
      <c r="T169" s="4"/>
      <c r="U169" s="4"/>
    </row>
    <row r="170" spans="3:21">
      <c r="C170" s="4"/>
      <c r="D170" s="4"/>
      <c r="E170" s="4"/>
      <c r="F170" s="4"/>
      <c r="G170" s="4"/>
      <c r="H170" s="4"/>
      <c r="I170" s="4"/>
      <c r="J170" s="4"/>
      <c r="K170" s="4"/>
      <c r="L170" s="4"/>
      <c r="M170" s="4"/>
      <c r="N170" s="4"/>
      <c r="O170" s="4"/>
      <c r="P170" s="4"/>
      <c r="Q170" s="4"/>
      <c r="R170" s="4"/>
      <c r="S170" s="4"/>
      <c r="T170" s="4"/>
      <c r="U170" s="4"/>
    </row>
    <row r="171" spans="3:21">
      <c r="C171" s="4"/>
      <c r="D171" s="4"/>
      <c r="E171" s="4"/>
      <c r="F171" s="4"/>
      <c r="G171" s="4"/>
      <c r="H171" s="4"/>
      <c r="I171" s="4"/>
      <c r="J171" s="4"/>
      <c r="K171" s="4"/>
      <c r="L171" s="4"/>
      <c r="M171" s="4"/>
      <c r="N171" s="4"/>
      <c r="O171" s="4"/>
      <c r="P171" s="4"/>
      <c r="Q171" s="4"/>
      <c r="R171" s="4"/>
      <c r="S171" s="4"/>
      <c r="T171" s="4"/>
      <c r="U171" s="4"/>
    </row>
    <row r="172" spans="3:21">
      <c r="C172" s="4"/>
      <c r="D172" s="4"/>
      <c r="E172" s="4"/>
      <c r="F172" s="4"/>
      <c r="G172" s="4"/>
      <c r="H172" s="4"/>
      <c r="I172" s="4"/>
      <c r="J172" s="4"/>
      <c r="K172" s="4"/>
      <c r="L172" s="4"/>
      <c r="M172" s="4"/>
      <c r="N172" s="4"/>
      <c r="O172" s="4"/>
      <c r="P172" s="4"/>
      <c r="Q172" s="4"/>
      <c r="R172" s="4"/>
      <c r="S172" s="4"/>
      <c r="T172" s="4"/>
      <c r="U172" s="4"/>
    </row>
    <row r="173" spans="3:21">
      <c r="C173" s="4"/>
      <c r="D173" s="4"/>
      <c r="E173" s="4"/>
      <c r="F173" s="4"/>
      <c r="G173" s="4"/>
      <c r="H173" s="4"/>
      <c r="I173" s="4"/>
      <c r="J173" s="4"/>
      <c r="K173" s="4"/>
      <c r="L173" s="4"/>
      <c r="M173" s="4"/>
      <c r="N173" s="4"/>
      <c r="O173" s="4"/>
      <c r="P173" s="4"/>
      <c r="Q173" s="4"/>
      <c r="R173" s="4"/>
      <c r="S173" s="4"/>
      <c r="T173" s="4"/>
      <c r="U173" s="4"/>
    </row>
    <row r="174" spans="3:21">
      <c r="C174" s="4"/>
      <c r="D174" s="4"/>
      <c r="E174" s="4"/>
      <c r="F174" s="4"/>
      <c r="G174" s="4"/>
      <c r="H174" s="4"/>
      <c r="I174" s="4"/>
      <c r="J174" s="4"/>
      <c r="K174" s="4"/>
      <c r="L174" s="4"/>
      <c r="M174" s="4"/>
      <c r="N174" s="4"/>
      <c r="O174" s="4"/>
      <c r="P174" s="4"/>
      <c r="Q174" s="4"/>
      <c r="R174" s="4"/>
      <c r="S174" s="4"/>
      <c r="T174" s="4"/>
      <c r="U174" s="4"/>
    </row>
    <row r="175" spans="3:21">
      <c r="C175" s="4"/>
      <c r="D175" s="4"/>
      <c r="E175" s="4"/>
      <c r="F175" s="4"/>
      <c r="G175" s="4"/>
      <c r="H175" s="4"/>
      <c r="I175" s="4"/>
      <c r="J175" s="4"/>
      <c r="K175" s="4"/>
      <c r="L175" s="4"/>
      <c r="M175" s="4"/>
      <c r="N175" s="4"/>
      <c r="O175" s="4"/>
      <c r="P175" s="4"/>
      <c r="Q175" s="4"/>
      <c r="R175" s="4"/>
      <c r="S175" s="4"/>
      <c r="T175" s="4"/>
      <c r="U175" s="4"/>
    </row>
    <row r="176" spans="3:21">
      <c r="C176" s="4"/>
      <c r="D176" s="4"/>
      <c r="E176" s="4"/>
      <c r="F176" s="4"/>
      <c r="G176" s="4"/>
      <c r="H176" s="4"/>
      <c r="I176" s="4"/>
      <c r="J176" s="4"/>
      <c r="K176" s="4"/>
      <c r="L176" s="4"/>
      <c r="M176" s="4"/>
      <c r="N176" s="4"/>
      <c r="O176" s="4"/>
      <c r="P176" s="4"/>
      <c r="Q176" s="4"/>
      <c r="R176" s="4"/>
      <c r="S176" s="4"/>
      <c r="T176" s="4"/>
      <c r="U176" s="4"/>
    </row>
    <row r="177" spans="3:21">
      <c r="C177" s="4"/>
      <c r="D177" s="4"/>
      <c r="E177" s="4"/>
      <c r="F177" s="4"/>
      <c r="G177" s="4"/>
      <c r="H177" s="4"/>
      <c r="I177" s="4"/>
      <c r="J177" s="4"/>
      <c r="K177" s="4"/>
      <c r="L177" s="4"/>
      <c r="M177" s="4"/>
      <c r="N177" s="4"/>
      <c r="O177" s="4"/>
      <c r="P177" s="4"/>
      <c r="Q177" s="4"/>
      <c r="R177" s="4"/>
      <c r="S177" s="4"/>
      <c r="T177" s="4"/>
      <c r="U177" s="4"/>
    </row>
    <row r="178" spans="3:21">
      <c r="C178" s="4"/>
      <c r="D178" s="4"/>
      <c r="E178" s="4"/>
      <c r="F178" s="4"/>
      <c r="G178" s="4"/>
      <c r="H178" s="4"/>
      <c r="I178" s="4"/>
      <c r="J178" s="4"/>
      <c r="K178" s="4"/>
      <c r="L178" s="4"/>
      <c r="M178" s="4"/>
      <c r="N178" s="4"/>
      <c r="O178" s="4"/>
      <c r="P178" s="4"/>
      <c r="Q178" s="4"/>
      <c r="R178" s="4"/>
      <c r="S178" s="4"/>
      <c r="T178" s="4"/>
      <c r="U178" s="4"/>
    </row>
    <row r="179" spans="3:21">
      <c r="C179" s="4"/>
      <c r="D179" s="4"/>
      <c r="E179" s="4"/>
      <c r="F179" s="4"/>
      <c r="G179" s="4"/>
      <c r="H179" s="4"/>
      <c r="I179" s="4"/>
      <c r="J179" s="4"/>
      <c r="K179" s="4"/>
      <c r="L179" s="4"/>
      <c r="M179" s="4"/>
      <c r="N179" s="4"/>
      <c r="O179" s="4"/>
      <c r="P179" s="4"/>
      <c r="Q179" s="4"/>
      <c r="R179" s="4"/>
      <c r="S179" s="4"/>
      <c r="T179" s="4"/>
      <c r="U179" s="4"/>
    </row>
    <row r="180" spans="3:21">
      <c r="C180" s="4"/>
      <c r="D180" s="4"/>
      <c r="E180" s="4"/>
      <c r="F180" s="4"/>
      <c r="G180" s="4"/>
      <c r="H180" s="4"/>
      <c r="I180" s="4"/>
      <c r="J180" s="4"/>
      <c r="K180" s="4"/>
      <c r="L180" s="4"/>
      <c r="M180" s="4"/>
      <c r="N180" s="4"/>
      <c r="O180" s="4"/>
      <c r="P180" s="4"/>
      <c r="Q180" s="4"/>
      <c r="R180" s="4"/>
      <c r="S180" s="4"/>
      <c r="T180" s="4"/>
      <c r="U180" s="4"/>
    </row>
    <row r="181" spans="3:21">
      <c r="C181" s="4"/>
      <c r="D181" s="4"/>
      <c r="E181" s="4"/>
      <c r="F181" s="4"/>
      <c r="G181" s="4"/>
      <c r="H181" s="4"/>
      <c r="I181" s="4"/>
      <c r="J181" s="4"/>
      <c r="K181" s="4"/>
      <c r="L181" s="4"/>
      <c r="M181" s="4"/>
      <c r="N181" s="4"/>
      <c r="O181" s="4"/>
      <c r="P181" s="4"/>
      <c r="Q181" s="4"/>
      <c r="R181" s="4"/>
      <c r="S181" s="4"/>
      <c r="T181" s="4"/>
      <c r="U181" s="4"/>
    </row>
    <row r="182" spans="3:21">
      <c r="C182" s="4"/>
      <c r="D182" s="4"/>
      <c r="E182" s="4"/>
      <c r="F182" s="4"/>
      <c r="G182" s="4"/>
      <c r="H182" s="4"/>
      <c r="I182" s="4"/>
      <c r="J182" s="4"/>
      <c r="K182" s="4"/>
      <c r="L182" s="4"/>
      <c r="M182" s="4"/>
      <c r="N182" s="4"/>
      <c r="O182" s="4"/>
      <c r="P182" s="4"/>
      <c r="Q182" s="4"/>
      <c r="R182" s="4"/>
      <c r="S182" s="4"/>
      <c r="T182" s="4"/>
      <c r="U182" s="4"/>
    </row>
    <row r="183" spans="3:21">
      <c r="C183" s="4"/>
      <c r="D183" s="4"/>
      <c r="E183" s="4"/>
      <c r="F183" s="4"/>
      <c r="G183" s="4"/>
      <c r="H183" s="4"/>
      <c r="I183" s="4"/>
      <c r="J183" s="4"/>
      <c r="K183" s="4"/>
      <c r="L183" s="4"/>
      <c r="M183" s="4"/>
      <c r="N183" s="4"/>
      <c r="O183" s="4"/>
      <c r="P183" s="4"/>
      <c r="Q183" s="4"/>
      <c r="R183" s="4"/>
      <c r="S183" s="4"/>
      <c r="T183" s="4"/>
      <c r="U183" s="4"/>
    </row>
    <row r="184" spans="3:21">
      <c r="C184" s="4"/>
      <c r="D184" s="4"/>
      <c r="E184" s="4"/>
      <c r="F184" s="4"/>
      <c r="G184" s="4"/>
      <c r="H184" s="4"/>
      <c r="I184" s="4"/>
      <c r="J184" s="4"/>
      <c r="K184" s="4"/>
      <c r="L184" s="4"/>
      <c r="M184" s="4"/>
      <c r="N184" s="4"/>
      <c r="O184" s="4"/>
      <c r="P184" s="4"/>
      <c r="Q184" s="4"/>
      <c r="R184" s="4"/>
      <c r="S184" s="4"/>
      <c r="T184" s="4"/>
      <c r="U184" s="4"/>
    </row>
    <row r="185" spans="3:21">
      <c r="C185" s="4"/>
      <c r="D185" s="4"/>
      <c r="E185" s="4"/>
      <c r="F185" s="4"/>
      <c r="G185" s="4"/>
      <c r="H185" s="4"/>
      <c r="I185" s="4"/>
      <c r="J185" s="4"/>
      <c r="K185" s="4"/>
      <c r="L185" s="4"/>
      <c r="M185" s="4"/>
      <c r="N185" s="4"/>
      <c r="O185" s="4"/>
      <c r="P185" s="4"/>
      <c r="Q185" s="4"/>
      <c r="R185" s="4"/>
      <c r="S185" s="4"/>
      <c r="T185" s="4"/>
      <c r="U185" s="4"/>
    </row>
    <row r="186" spans="3:21">
      <c r="C186" s="4"/>
      <c r="D186" s="4"/>
      <c r="E186" s="4"/>
      <c r="F186" s="4"/>
      <c r="G186" s="4"/>
      <c r="H186" s="4"/>
      <c r="I186" s="4"/>
      <c r="J186" s="4"/>
      <c r="K186" s="4"/>
      <c r="L186" s="4"/>
      <c r="M186" s="4"/>
      <c r="N186" s="4"/>
      <c r="O186" s="4"/>
      <c r="P186" s="4"/>
      <c r="Q186" s="4"/>
      <c r="R186" s="4"/>
      <c r="S186" s="4"/>
      <c r="T186" s="4"/>
      <c r="U186" s="4"/>
    </row>
    <row r="187" spans="3:21">
      <c r="C187" s="4"/>
      <c r="D187" s="4"/>
      <c r="E187" s="4"/>
      <c r="F187" s="4"/>
      <c r="G187" s="4"/>
      <c r="H187" s="4"/>
      <c r="I187" s="4"/>
      <c r="J187" s="4"/>
      <c r="K187" s="4"/>
      <c r="L187" s="4"/>
      <c r="M187" s="4"/>
      <c r="N187" s="4"/>
      <c r="O187" s="4"/>
      <c r="P187" s="4"/>
      <c r="Q187" s="4"/>
      <c r="R187" s="4"/>
      <c r="S187" s="4"/>
      <c r="T187" s="4"/>
      <c r="U187" s="4"/>
    </row>
    <row r="188" spans="3:21">
      <c r="C188" s="4"/>
      <c r="D188" s="4"/>
      <c r="E188" s="4"/>
      <c r="F188" s="4"/>
      <c r="G188" s="4"/>
      <c r="H188" s="4"/>
      <c r="I188" s="4"/>
      <c r="J188" s="4"/>
      <c r="K188" s="4"/>
      <c r="L188" s="4"/>
      <c r="M188" s="4"/>
      <c r="N188" s="4"/>
      <c r="O188" s="4"/>
      <c r="P188" s="4"/>
      <c r="Q188" s="4"/>
      <c r="R188" s="4"/>
      <c r="S188" s="4"/>
      <c r="T188" s="4"/>
      <c r="U188" s="4"/>
    </row>
    <row r="189" spans="3:21">
      <c r="C189" s="4"/>
      <c r="D189" s="4"/>
      <c r="E189" s="4"/>
      <c r="F189" s="4"/>
      <c r="G189" s="4"/>
      <c r="H189" s="4"/>
      <c r="I189" s="4"/>
      <c r="J189" s="4"/>
      <c r="K189" s="4"/>
      <c r="L189" s="4"/>
      <c r="M189" s="4"/>
      <c r="N189" s="4"/>
      <c r="O189" s="4"/>
      <c r="P189" s="4"/>
      <c r="Q189" s="4"/>
      <c r="R189" s="4"/>
      <c r="S189" s="4"/>
      <c r="T189" s="4"/>
      <c r="U189" s="4"/>
    </row>
    <row r="190" spans="3:21">
      <c r="C190" s="4"/>
      <c r="D190" s="4"/>
      <c r="E190" s="4"/>
      <c r="F190" s="4"/>
      <c r="G190" s="4"/>
      <c r="H190" s="4"/>
      <c r="I190" s="4"/>
      <c r="J190" s="4"/>
      <c r="K190" s="4"/>
      <c r="L190" s="4"/>
      <c r="M190" s="4"/>
      <c r="N190" s="4"/>
      <c r="O190" s="4"/>
      <c r="P190" s="4"/>
      <c r="Q190" s="4"/>
      <c r="R190" s="4"/>
      <c r="S190" s="4"/>
      <c r="T190" s="4"/>
      <c r="U190" s="4"/>
    </row>
    <row r="191" spans="3:21">
      <c r="C191" s="4"/>
      <c r="D191" s="4"/>
      <c r="E191" s="4"/>
      <c r="F191" s="4"/>
      <c r="G191" s="4"/>
      <c r="H191" s="4"/>
      <c r="I191" s="4"/>
      <c r="J191" s="4"/>
      <c r="K191" s="4"/>
      <c r="L191" s="4"/>
      <c r="M191" s="4"/>
      <c r="N191" s="4"/>
      <c r="O191" s="4"/>
      <c r="P191" s="4"/>
      <c r="Q191" s="4"/>
      <c r="R191" s="4"/>
      <c r="S191" s="4"/>
      <c r="T191" s="4"/>
      <c r="U191" s="4"/>
    </row>
    <row r="192" spans="3:21">
      <c r="C192" s="4"/>
      <c r="D192" s="4"/>
      <c r="E192" s="4"/>
      <c r="F192" s="4"/>
      <c r="G192" s="4"/>
      <c r="H192" s="4"/>
      <c r="I192" s="4"/>
      <c r="J192" s="4"/>
      <c r="K192" s="4"/>
      <c r="L192" s="4"/>
      <c r="M192" s="4"/>
      <c r="N192" s="4"/>
      <c r="O192" s="4"/>
      <c r="P192" s="4"/>
      <c r="Q192" s="4"/>
      <c r="R192" s="4"/>
      <c r="S192" s="4"/>
      <c r="T192" s="4"/>
      <c r="U192" s="4"/>
    </row>
    <row r="193" spans="3:21">
      <c r="C193" s="4"/>
      <c r="D193" s="4"/>
      <c r="E193" s="4"/>
      <c r="F193" s="4"/>
      <c r="G193" s="4"/>
      <c r="H193" s="4"/>
      <c r="I193" s="4"/>
      <c r="J193" s="4"/>
      <c r="K193" s="4"/>
      <c r="L193" s="4"/>
      <c r="M193" s="4"/>
      <c r="N193" s="4"/>
      <c r="O193" s="4"/>
      <c r="P193" s="4"/>
      <c r="Q193" s="4"/>
      <c r="R193" s="4"/>
      <c r="S193" s="4"/>
      <c r="T193" s="4"/>
      <c r="U193" s="4"/>
    </row>
    <row r="194" spans="3:21">
      <c r="C194" s="4"/>
      <c r="D194" s="4"/>
      <c r="E194" s="4"/>
      <c r="F194" s="4"/>
      <c r="G194" s="4"/>
      <c r="H194" s="4"/>
      <c r="I194" s="4"/>
      <c r="J194" s="4"/>
      <c r="K194" s="4"/>
      <c r="L194" s="4"/>
      <c r="M194" s="4"/>
      <c r="N194" s="4"/>
      <c r="O194" s="4"/>
      <c r="P194" s="4"/>
      <c r="Q194" s="4"/>
      <c r="R194" s="4"/>
      <c r="S194" s="4"/>
      <c r="T194" s="4"/>
      <c r="U194" s="4"/>
    </row>
    <row r="195" spans="3:21">
      <c r="C195" s="4"/>
      <c r="D195" s="4"/>
      <c r="E195" s="4"/>
      <c r="F195" s="4"/>
      <c r="G195" s="4"/>
      <c r="H195" s="4"/>
      <c r="I195" s="4"/>
      <c r="J195" s="4"/>
      <c r="K195" s="4"/>
      <c r="L195" s="4"/>
      <c r="M195" s="4"/>
      <c r="N195" s="4"/>
      <c r="O195" s="4"/>
      <c r="P195" s="4"/>
      <c r="Q195" s="4"/>
      <c r="R195" s="4"/>
      <c r="S195" s="4"/>
      <c r="T195" s="4"/>
      <c r="U195" s="4"/>
    </row>
    <row r="196" spans="3:21">
      <c r="C196" s="4"/>
      <c r="D196" s="4"/>
      <c r="E196" s="4"/>
      <c r="F196" s="4"/>
      <c r="G196" s="4"/>
      <c r="H196" s="4"/>
      <c r="I196" s="4"/>
      <c r="J196" s="4"/>
      <c r="K196" s="4"/>
      <c r="L196" s="4"/>
      <c r="M196" s="4"/>
      <c r="N196" s="4"/>
      <c r="O196" s="4"/>
      <c r="P196" s="4"/>
      <c r="Q196" s="4"/>
      <c r="R196" s="4"/>
      <c r="S196" s="4"/>
      <c r="T196" s="4"/>
      <c r="U196" s="4"/>
    </row>
    <row r="197" spans="3:21">
      <c r="C197" s="4"/>
      <c r="D197" s="4"/>
      <c r="E197" s="4"/>
      <c r="F197" s="4"/>
      <c r="G197" s="4"/>
      <c r="H197" s="4"/>
      <c r="I197" s="4"/>
      <c r="J197" s="4"/>
      <c r="K197" s="4"/>
      <c r="L197" s="4"/>
      <c r="M197" s="4"/>
      <c r="N197" s="4"/>
      <c r="O197" s="4"/>
      <c r="P197" s="4"/>
      <c r="Q197" s="4"/>
      <c r="R197" s="4"/>
      <c r="S197" s="4"/>
      <c r="T197" s="4"/>
      <c r="U197" s="4"/>
    </row>
    <row r="198" spans="3:21">
      <c r="C198" s="4"/>
      <c r="D198" s="4"/>
      <c r="E198" s="4"/>
      <c r="F198" s="4"/>
      <c r="G198" s="4"/>
      <c r="H198" s="4"/>
      <c r="I198" s="4"/>
      <c r="J198" s="4"/>
      <c r="K198" s="4"/>
      <c r="L198" s="4"/>
      <c r="M198" s="4"/>
      <c r="N198" s="4"/>
      <c r="O198" s="4"/>
      <c r="P198" s="4"/>
      <c r="Q198" s="4"/>
      <c r="R198" s="4"/>
      <c r="S198" s="4"/>
      <c r="T198" s="4"/>
      <c r="U198" s="4"/>
    </row>
    <row r="199" spans="3:21">
      <c r="C199" s="4"/>
      <c r="D199" s="4"/>
      <c r="E199" s="4"/>
      <c r="F199" s="4"/>
      <c r="G199" s="4"/>
      <c r="H199" s="4"/>
      <c r="I199" s="4"/>
      <c r="J199" s="4"/>
      <c r="K199" s="4"/>
      <c r="L199" s="4"/>
      <c r="M199" s="4"/>
      <c r="N199" s="4"/>
      <c r="O199" s="4"/>
      <c r="P199" s="4"/>
      <c r="Q199" s="4"/>
      <c r="R199" s="4"/>
      <c r="S199" s="4"/>
      <c r="T199" s="4"/>
      <c r="U199" s="4"/>
    </row>
    <row r="200" spans="3:21">
      <c r="C200" s="4"/>
      <c r="D200" s="4"/>
      <c r="E200" s="4"/>
      <c r="F200" s="4"/>
      <c r="G200" s="4"/>
      <c r="H200" s="4"/>
      <c r="I200" s="4"/>
      <c r="J200" s="4"/>
      <c r="K200" s="4"/>
      <c r="L200" s="4"/>
      <c r="M200" s="4"/>
      <c r="N200" s="4"/>
      <c r="O200" s="4"/>
      <c r="P200" s="4"/>
      <c r="Q200" s="4"/>
      <c r="R200" s="4"/>
      <c r="S200" s="4"/>
      <c r="T200" s="4"/>
      <c r="U200" s="4"/>
    </row>
    <row r="201" spans="3:21">
      <c r="C201" s="4"/>
      <c r="D201" s="4"/>
      <c r="E201" s="4"/>
      <c r="F201" s="4"/>
      <c r="G201" s="4"/>
      <c r="H201" s="4"/>
      <c r="I201" s="4"/>
      <c r="J201" s="4"/>
      <c r="K201" s="4"/>
      <c r="L201" s="4"/>
      <c r="M201" s="4"/>
      <c r="N201" s="4"/>
      <c r="O201" s="4"/>
      <c r="P201" s="4"/>
      <c r="Q201" s="4"/>
      <c r="R201" s="4"/>
      <c r="S201" s="4"/>
      <c r="T201" s="4"/>
      <c r="U201" s="4"/>
    </row>
    <row r="202" spans="3:21">
      <c r="C202" s="4"/>
      <c r="D202" s="4"/>
      <c r="E202" s="4"/>
      <c r="F202" s="4"/>
      <c r="G202" s="4"/>
      <c r="H202" s="4"/>
      <c r="I202" s="4"/>
      <c r="J202" s="4"/>
      <c r="K202" s="4"/>
      <c r="L202" s="4"/>
      <c r="M202" s="4"/>
      <c r="N202" s="4"/>
      <c r="O202" s="4"/>
      <c r="P202" s="4"/>
      <c r="Q202" s="4"/>
      <c r="R202" s="4"/>
      <c r="S202" s="4"/>
      <c r="T202" s="4"/>
      <c r="U202" s="4"/>
    </row>
    <row r="203" spans="3:21">
      <c r="C203" s="4"/>
      <c r="D203" s="4"/>
      <c r="E203" s="4"/>
      <c r="F203" s="4"/>
      <c r="G203" s="4"/>
      <c r="H203" s="4"/>
      <c r="I203" s="4"/>
      <c r="J203" s="4"/>
      <c r="K203" s="4"/>
      <c r="L203" s="4"/>
      <c r="M203" s="4"/>
      <c r="N203" s="4"/>
      <c r="O203" s="4"/>
      <c r="P203" s="4"/>
      <c r="Q203" s="4"/>
      <c r="R203" s="4"/>
      <c r="S203" s="4"/>
      <c r="T203" s="4"/>
      <c r="U203" s="4"/>
    </row>
    <row r="204" spans="3:21">
      <c r="C204" s="4"/>
      <c r="D204" s="4"/>
      <c r="E204" s="4"/>
      <c r="F204" s="4"/>
      <c r="G204" s="4"/>
      <c r="H204" s="4"/>
      <c r="I204" s="4"/>
      <c r="J204" s="4"/>
      <c r="K204" s="4"/>
      <c r="L204" s="4"/>
      <c r="M204" s="4"/>
      <c r="N204" s="4"/>
      <c r="O204" s="4"/>
      <c r="P204" s="4"/>
      <c r="Q204" s="4"/>
      <c r="R204" s="4"/>
      <c r="S204" s="4"/>
      <c r="T204" s="4"/>
      <c r="U204" s="4"/>
    </row>
    <row r="205" spans="3:21">
      <c r="C205" s="4"/>
      <c r="D205" s="4"/>
      <c r="E205" s="4"/>
      <c r="F205" s="4"/>
      <c r="G205" s="4"/>
      <c r="H205" s="4"/>
      <c r="I205" s="4"/>
      <c r="J205" s="4"/>
      <c r="K205" s="4"/>
      <c r="L205" s="4"/>
      <c r="M205" s="4"/>
      <c r="N205" s="4"/>
      <c r="O205" s="4"/>
      <c r="P205" s="4"/>
      <c r="Q205" s="4"/>
      <c r="R205" s="4"/>
      <c r="S205" s="4"/>
      <c r="T205" s="4"/>
      <c r="U205" s="4"/>
    </row>
    <row r="206" spans="3:21">
      <c r="C206" s="4"/>
      <c r="D206" s="4"/>
      <c r="E206" s="4"/>
      <c r="F206" s="4"/>
      <c r="G206" s="4"/>
      <c r="H206" s="4"/>
      <c r="I206" s="4"/>
      <c r="J206" s="4"/>
      <c r="K206" s="4"/>
      <c r="L206" s="4"/>
      <c r="M206" s="4"/>
      <c r="N206" s="4"/>
      <c r="O206" s="4"/>
      <c r="P206" s="4"/>
      <c r="Q206" s="4"/>
      <c r="R206" s="4"/>
      <c r="S206" s="4"/>
      <c r="T206" s="4"/>
      <c r="U206" s="4"/>
    </row>
    <row r="207" spans="3:21">
      <c r="C207" s="4"/>
      <c r="D207" s="4"/>
      <c r="E207" s="4"/>
      <c r="F207" s="4"/>
      <c r="G207" s="4"/>
      <c r="H207" s="4"/>
      <c r="I207" s="4"/>
      <c r="J207" s="4"/>
      <c r="K207" s="4"/>
      <c r="L207" s="4"/>
      <c r="M207" s="4"/>
      <c r="N207" s="4"/>
      <c r="O207" s="4"/>
      <c r="P207" s="4"/>
      <c r="Q207" s="4"/>
      <c r="R207" s="4"/>
      <c r="S207" s="4"/>
      <c r="T207" s="4"/>
      <c r="U207" s="4"/>
    </row>
    <row r="208" spans="3:21">
      <c r="C208" s="4"/>
      <c r="D208" s="4"/>
      <c r="E208" s="4"/>
      <c r="F208" s="4"/>
      <c r="G208" s="4"/>
      <c r="H208" s="4"/>
      <c r="I208" s="4"/>
      <c r="J208" s="4"/>
      <c r="K208" s="4"/>
      <c r="L208" s="4"/>
      <c r="M208" s="4"/>
      <c r="N208" s="4"/>
      <c r="O208" s="4"/>
      <c r="P208" s="4"/>
      <c r="Q208" s="4"/>
      <c r="R208" s="4"/>
      <c r="S208" s="4"/>
      <c r="T208" s="4"/>
      <c r="U208" s="4"/>
    </row>
    <row r="209" spans="3:21">
      <c r="C209" s="4"/>
      <c r="D209" s="4"/>
      <c r="E209" s="4"/>
      <c r="F209" s="4"/>
      <c r="G209" s="4"/>
      <c r="H209" s="4"/>
      <c r="I209" s="4"/>
      <c r="J209" s="4"/>
      <c r="K209" s="4"/>
      <c r="L209" s="4"/>
      <c r="M209" s="4"/>
      <c r="N209" s="4"/>
      <c r="O209" s="4"/>
      <c r="P209" s="4"/>
      <c r="Q209" s="4"/>
      <c r="R209" s="4"/>
      <c r="S209" s="4"/>
      <c r="T209" s="4"/>
      <c r="U209" s="4"/>
    </row>
    <row r="210" spans="3:21">
      <c r="C210" s="4"/>
      <c r="D210" s="4"/>
      <c r="E210" s="4"/>
      <c r="F210" s="4"/>
      <c r="G210" s="4"/>
      <c r="H210" s="4"/>
      <c r="I210" s="4"/>
      <c r="J210" s="4"/>
      <c r="K210" s="4"/>
      <c r="L210" s="4"/>
      <c r="M210" s="4"/>
      <c r="N210" s="4"/>
      <c r="O210" s="4"/>
      <c r="P210" s="4"/>
      <c r="Q210" s="4"/>
      <c r="R210" s="4"/>
      <c r="S210" s="4"/>
      <c r="T210" s="4"/>
      <c r="U210" s="4"/>
    </row>
    <row r="211" spans="3:21">
      <c r="C211" s="4"/>
      <c r="D211" s="4"/>
      <c r="E211" s="4"/>
      <c r="F211" s="4"/>
      <c r="G211" s="4"/>
      <c r="H211" s="4"/>
      <c r="I211" s="4"/>
      <c r="J211" s="4"/>
      <c r="K211" s="4"/>
      <c r="L211" s="4"/>
      <c r="M211" s="4"/>
      <c r="N211" s="4"/>
      <c r="O211" s="4"/>
      <c r="P211" s="4"/>
      <c r="Q211" s="4"/>
      <c r="R211" s="4"/>
      <c r="S211" s="4"/>
      <c r="T211" s="4"/>
      <c r="U211" s="4"/>
    </row>
    <row r="212" spans="3:21">
      <c r="C212" s="4"/>
      <c r="D212" s="4"/>
      <c r="E212" s="4"/>
      <c r="F212" s="4"/>
      <c r="G212" s="4"/>
      <c r="H212" s="4"/>
      <c r="I212" s="4"/>
      <c r="J212" s="4"/>
      <c r="K212" s="4"/>
      <c r="L212" s="4"/>
      <c r="M212" s="4"/>
      <c r="N212" s="4"/>
      <c r="O212" s="4"/>
      <c r="P212" s="4"/>
      <c r="Q212" s="4"/>
      <c r="R212" s="4"/>
      <c r="S212" s="4"/>
      <c r="T212" s="4"/>
      <c r="U212" s="4"/>
    </row>
    <row r="213" spans="3:21">
      <c r="C213" s="4"/>
      <c r="D213" s="4"/>
      <c r="E213" s="4"/>
      <c r="F213" s="4"/>
      <c r="G213" s="4"/>
      <c r="H213" s="4"/>
      <c r="I213" s="4"/>
      <c r="J213" s="4"/>
      <c r="K213" s="4"/>
      <c r="L213" s="4"/>
      <c r="M213" s="4"/>
      <c r="N213" s="4"/>
      <c r="O213" s="4"/>
      <c r="P213" s="4"/>
      <c r="Q213" s="4"/>
      <c r="R213" s="4"/>
      <c r="S213" s="4"/>
      <c r="T213" s="4"/>
      <c r="U213" s="4"/>
    </row>
    <row r="214" spans="3:21">
      <c r="C214" s="4"/>
      <c r="D214" s="4"/>
      <c r="E214" s="4"/>
      <c r="F214" s="4"/>
      <c r="G214" s="4"/>
      <c r="H214" s="4"/>
      <c r="I214" s="4"/>
      <c r="J214" s="4"/>
      <c r="K214" s="4"/>
      <c r="L214" s="4"/>
      <c r="M214" s="4"/>
      <c r="N214" s="4"/>
      <c r="O214" s="4"/>
      <c r="P214" s="4"/>
      <c r="Q214" s="4"/>
      <c r="R214" s="4"/>
      <c r="S214" s="4"/>
      <c r="T214" s="4"/>
      <c r="U214" s="4"/>
    </row>
    <row r="215" spans="3:21">
      <c r="C215" s="4"/>
      <c r="D215" s="4"/>
      <c r="E215" s="4"/>
      <c r="F215" s="4"/>
      <c r="G215" s="4"/>
      <c r="H215" s="4"/>
      <c r="I215" s="4"/>
      <c r="J215" s="4"/>
      <c r="K215" s="4"/>
      <c r="L215" s="4"/>
      <c r="M215" s="4"/>
      <c r="N215" s="4"/>
      <c r="O215" s="4"/>
      <c r="P215" s="4"/>
      <c r="Q215" s="4"/>
      <c r="R215" s="4"/>
      <c r="S215" s="4"/>
      <c r="T215" s="4"/>
      <c r="U215" s="4"/>
    </row>
    <row r="216" spans="3:21">
      <c r="C216" s="4"/>
      <c r="D216" s="4"/>
      <c r="E216" s="4"/>
      <c r="F216" s="4"/>
      <c r="G216" s="4"/>
      <c r="H216" s="4"/>
      <c r="I216" s="4"/>
      <c r="J216" s="4"/>
      <c r="K216" s="4"/>
      <c r="L216" s="4"/>
      <c r="M216" s="4"/>
      <c r="N216" s="4"/>
      <c r="O216" s="4"/>
      <c r="P216" s="4"/>
      <c r="Q216" s="4"/>
      <c r="R216" s="4"/>
      <c r="S216" s="4"/>
      <c r="T216" s="4"/>
      <c r="U216" s="4"/>
    </row>
    <row r="217" spans="3:21">
      <c r="C217" s="4"/>
      <c r="D217" s="4"/>
      <c r="E217" s="4"/>
      <c r="F217" s="4"/>
      <c r="G217" s="4"/>
      <c r="H217" s="4"/>
      <c r="I217" s="4"/>
      <c r="J217" s="4"/>
      <c r="K217" s="4"/>
      <c r="L217" s="4"/>
      <c r="M217" s="4"/>
      <c r="N217" s="4"/>
      <c r="O217" s="4"/>
      <c r="P217" s="4"/>
      <c r="Q217" s="4"/>
      <c r="R217" s="4"/>
      <c r="S217" s="4"/>
      <c r="T217" s="4"/>
      <c r="U217" s="4"/>
    </row>
    <row r="218" spans="3:21">
      <c r="C218" s="4"/>
      <c r="D218" s="4"/>
      <c r="E218" s="4"/>
      <c r="F218" s="4"/>
      <c r="G218" s="4"/>
      <c r="H218" s="4"/>
      <c r="I218" s="4"/>
      <c r="J218" s="4"/>
      <c r="K218" s="4"/>
      <c r="L218" s="4"/>
      <c r="M218" s="4"/>
      <c r="N218" s="4"/>
      <c r="O218" s="4"/>
      <c r="P218" s="4"/>
      <c r="Q218" s="4"/>
      <c r="R218" s="4"/>
      <c r="S218" s="4"/>
      <c r="T218" s="4"/>
      <c r="U218" s="4"/>
    </row>
    <row r="219" spans="3:21">
      <c r="C219" s="4"/>
      <c r="D219" s="4"/>
      <c r="E219" s="4"/>
      <c r="F219" s="4"/>
      <c r="G219" s="4"/>
      <c r="H219" s="4"/>
      <c r="I219" s="4"/>
      <c r="J219" s="4"/>
      <c r="K219" s="4"/>
      <c r="L219" s="4"/>
      <c r="M219" s="4"/>
      <c r="N219" s="4"/>
      <c r="O219" s="4"/>
      <c r="P219" s="4"/>
      <c r="Q219" s="4"/>
      <c r="R219" s="4"/>
      <c r="S219" s="4"/>
      <c r="T219" s="4"/>
      <c r="U219" s="4"/>
    </row>
    <row r="220" spans="3:21">
      <c r="C220" s="4"/>
      <c r="D220" s="4"/>
      <c r="E220" s="4"/>
      <c r="F220" s="4"/>
      <c r="G220" s="4"/>
      <c r="H220" s="4"/>
      <c r="I220" s="4"/>
      <c r="J220" s="4"/>
      <c r="K220" s="4"/>
      <c r="L220" s="4"/>
      <c r="M220" s="4"/>
      <c r="N220" s="4"/>
      <c r="O220" s="4"/>
      <c r="P220" s="4"/>
      <c r="Q220" s="4"/>
      <c r="R220" s="4"/>
      <c r="S220" s="4"/>
      <c r="T220" s="4"/>
      <c r="U220" s="4"/>
    </row>
    <row r="221" spans="3:21">
      <c r="C221" s="4"/>
      <c r="D221" s="4"/>
      <c r="E221" s="4"/>
      <c r="F221" s="4"/>
      <c r="G221" s="4"/>
      <c r="H221" s="4"/>
      <c r="I221" s="4"/>
      <c r="J221" s="4"/>
      <c r="K221" s="4"/>
      <c r="L221" s="4"/>
      <c r="M221" s="4"/>
      <c r="N221" s="4"/>
      <c r="O221" s="4"/>
      <c r="P221" s="4"/>
      <c r="Q221" s="4"/>
      <c r="R221" s="4"/>
      <c r="S221" s="4"/>
      <c r="T221" s="4"/>
      <c r="U221" s="4"/>
    </row>
    <row r="222" spans="3:21">
      <c r="C222" s="4"/>
      <c r="D222" s="4"/>
      <c r="E222" s="4"/>
      <c r="F222" s="4"/>
      <c r="G222" s="4"/>
      <c r="H222" s="4"/>
      <c r="I222" s="4"/>
      <c r="J222" s="4"/>
      <c r="K222" s="4"/>
      <c r="L222" s="4"/>
      <c r="M222" s="4"/>
      <c r="N222" s="4"/>
      <c r="O222" s="4"/>
      <c r="P222" s="4"/>
      <c r="Q222" s="4"/>
      <c r="R222" s="4"/>
      <c r="S222" s="4"/>
      <c r="T222" s="4"/>
      <c r="U222" s="4"/>
    </row>
    <row r="223" spans="3:21">
      <c r="C223" s="4"/>
      <c r="D223" s="4"/>
      <c r="E223" s="4"/>
      <c r="F223" s="4"/>
      <c r="G223" s="4"/>
      <c r="H223" s="4"/>
      <c r="I223" s="4"/>
      <c r="J223" s="4"/>
      <c r="K223" s="4"/>
      <c r="L223" s="4"/>
      <c r="M223" s="4"/>
      <c r="N223" s="4"/>
      <c r="O223" s="4"/>
      <c r="P223" s="4"/>
      <c r="Q223" s="4"/>
      <c r="R223" s="4"/>
      <c r="S223" s="4"/>
      <c r="T223" s="4"/>
      <c r="U223" s="4"/>
    </row>
    <row r="224" spans="3:21">
      <c r="C224" s="4"/>
      <c r="D224" s="4"/>
      <c r="E224" s="4"/>
      <c r="F224" s="4"/>
      <c r="G224" s="4"/>
      <c r="H224" s="4"/>
      <c r="I224" s="4"/>
      <c r="J224" s="4"/>
      <c r="K224" s="4"/>
      <c r="L224" s="4"/>
      <c r="M224" s="4"/>
      <c r="N224" s="4"/>
      <c r="O224" s="4"/>
      <c r="P224" s="4"/>
      <c r="Q224" s="4"/>
      <c r="R224" s="4"/>
      <c r="S224" s="4"/>
      <c r="T224" s="4"/>
      <c r="U224" s="4"/>
    </row>
    <row r="225" spans="3:21">
      <c r="C225" s="4"/>
      <c r="D225" s="4"/>
      <c r="E225" s="4"/>
      <c r="F225" s="4"/>
      <c r="G225" s="4"/>
      <c r="H225" s="4"/>
      <c r="I225" s="4"/>
      <c r="J225" s="4"/>
      <c r="K225" s="4"/>
      <c r="L225" s="4"/>
      <c r="M225" s="4"/>
      <c r="N225" s="4"/>
      <c r="O225" s="4"/>
      <c r="P225" s="4"/>
      <c r="Q225" s="4"/>
      <c r="R225" s="4"/>
      <c r="S225" s="4"/>
      <c r="T225" s="4"/>
      <c r="U225" s="4"/>
    </row>
    <row r="226" spans="3:21">
      <c r="C226" s="4"/>
      <c r="D226" s="4"/>
      <c r="E226" s="4"/>
      <c r="F226" s="4"/>
      <c r="G226" s="4"/>
      <c r="H226" s="4"/>
      <c r="I226" s="4"/>
      <c r="J226" s="4"/>
      <c r="K226" s="4"/>
      <c r="L226" s="4"/>
      <c r="M226" s="4"/>
      <c r="N226" s="4"/>
      <c r="O226" s="4"/>
      <c r="P226" s="4"/>
      <c r="Q226" s="4"/>
      <c r="R226" s="4"/>
      <c r="S226" s="4"/>
      <c r="T226" s="4"/>
      <c r="U226" s="4"/>
    </row>
    <row r="227" spans="3:21">
      <c r="C227" s="4"/>
      <c r="D227" s="4"/>
      <c r="E227" s="4"/>
      <c r="F227" s="4"/>
      <c r="G227" s="4"/>
      <c r="H227" s="4"/>
      <c r="I227" s="4"/>
      <c r="J227" s="4"/>
      <c r="K227" s="4"/>
      <c r="L227" s="4"/>
      <c r="M227" s="4"/>
      <c r="N227" s="4"/>
      <c r="O227" s="4"/>
      <c r="P227" s="4"/>
      <c r="Q227" s="4"/>
      <c r="R227" s="4"/>
      <c r="S227" s="4"/>
      <c r="T227" s="4"/>
      <c r="U227" s="4"/>
    </row>
    <row r="228" spans="3:21">
      <c r="C228" s="4"/>
      <c r="D228" s="4"/>
      <c r="E228" s="4"/>
      <c r="F228" s="4"/>
      <c r="G228" s="4"/>
      <c r="H228" s="4"/>
      <c r="I228" s="4"/>
      <c r="J228" s="4"/>
      <c r="K228" s="4"/>
      <c r="L228" s="4"/>
      <c r="M228" s="4"/>
      <c r="N228" s="4"/>
      <c r="O228" s="4"/>
      <c r="P228" s="4"/>
      <c r="Q228" s="4"/>
      <c r="R228" s="4"/>
      <c r="S228" s="4"/>
      <c r="T228" s="4"/>
      <c r="U228" s="4"/>
    </row>
    <row r="229" spans="3:21">
      <c r="C229" s="4"/>
      <c r="D229" s="4"/>
      <c r="E229" s="4"/>
      <c r="F229" s="4"/>
      <c r="G229" s="4"/>
      <c r="H229" s="4"/>
      <c r="I229" s="4"/>
      <c r="J229" s="4"/>
      <c r="K229" s="4"/>
      <c r="L229" s="4"/>
      <c r="M229" s="4"/>
      <c r="N229" s="4"/>
      <c r="O229" s="4"/>
      <c r="P229" s="4"/>
      <c r="Q229" s="4"/>
      <c r="R229" s="4"/>
      <c r="S229" s="4"/>
      <c r="T229" s="4"/>
      <c r="U229" s="4"/>
    </row>
    <row r="230" spans="3:21">
      <c r="C230" s="4"/>
      <c r="D230" s="4"/>
      <c r="E230" s="4"/>
      <c r="F230" s="4"/>
      <c r="G230" s="4"/>
      <c r="H230" s="4"/>
      <c r="I230" s="4"/>
      <c r="J230" s="4"/>
      <c r="K230" s="4"/>
      <c r="L230" s="4"/>
      <c r="M230" s="4"/>
      <c r="N230" s="4"/>
      <c r="O230" s="4"/>
      <c r="P230" s="4"/>
      <c r="Q230" s="4"/>
      <c r="R230" s="4"/>
      <c r="S230" s="4"/>
      <c r="T230" s="4"/>
      <c r="U230" s="4"/>
    </row>
    <row r="231" spans="3:21">
      <c r="C231" s="4"/>
      <c r="D231" s="4"/>
      <c r="E231" s="4"/>
      <c r="F231" s="4"/>
      <c r="G231" s="4"/>
      <c r="H231" s="4"/>
      <c r="I231" s="4"/>
      <c r="J231" s="4"/>
      <c r="K231" s="4"/>
      <c r="L231" s="4"/>
      <c r="M231" s="4"/>
      <c r="N231" s="4"/>
      <c r="O231" s="4"/>
      <c r="P231" s="4"/>
      <c r="Q231" s="4"/>
      <c r="R231" s="4"/>
      <c r="S231" s="4"/>
      <c r="T231" s="4"/>
      <c r="U231" s="4"/>
    </row>
    <row r="232" spans="3:21">
      <c r="C232" s="4"/>
      <c r="D232" s="4"/>
      <c r="E232" s="4"/>
      <c r="F232" s="4"/>
      <c r="G232" s="4"/>
      <c r="H232" s="4"/>
      <c r="I232" s="4"/>
      <c r="J232" s="4"/>
      <c r="K232" s="4"/>
      <c r="L232" s="4"/>
      <c r="M232" s="4"/>
      <c r="N232" s="4"/>
      <c r="O232" s="4"/>
      <c r="P232" s="4"/>
      <c r="Q232" s="4"/>
      <c r="R232" s="4"/>
      <c r="S232" s="4"/>
      <c r="T232" s="4"/>
      <c r="U232" s="4"/>
    </row>
    <row r="233" spans="3:21">
      <c r="C233" s="4"/>
      <c r="D233" s="4"/>
      <c r="E233" s="4"/>
      <c r="F233" s="4"/>
      <c r="G233" s="4"/>
      <c r="H233" s="4"/>
      <c r="I233" s="4"/>
      <c r="J233" s="4"/>
      <c r="K233" s="4"/>
      <c r="L233" s="4"/>
      <c r="M233" s="4"/>
      <c r="N233" s="4"/>
      <c r="O233" s="4"/>
      <c r="P233" s="4"/>
      <c r="Q233" s="4"/>
      <c r="R233" s="4"/>
      <c r="S233" s="4"/>
      <c r="T233" s="4"/>
      <c r="U233" s="4"/>
    </row>
    <row r="234" spans="3:21">
      <c r="C234" s="4"/>
      <c r="D234" s="4"/>
      <c r="E234" s="4"/>
      <c r="F234" s="4"/>
      <c r="G234" s="4"/>
      <c r="H234" s="4"/>
      <c r="I234" s="4"/>
      <c r="J234" s="4"/>
      <c r="K234" s="4"/>
      <c r="L234" s="4"/>
      <c r="M234" s="4"/>
      <c r="N234" s="4"/>
      <c r="O234" s="4"/>
      <c r="P234" s="4"/>
      <c r="Q234" s="4"/>
      <c r="R234" s="4"/>
      <c r="S234" s="4"/>
      <c r="T234" s="4"/>
      <c r="U234" s="4"/>
    </row>
    <row r="235" spans="3:21">
      <c r="C235" s="4"/>
      <c r="D235" s="4"/>
      <c r="E235" s="4"/>
      <c r="F235" s="4"/>
      <c r="G235" s="4"/>
      <c r="H235" s="4"/>
      <c r="I235" s="4"/>
      <c r="J235" s="4"/>
      <c r="K235" s="4"/>
      <c r="L235" s="4"/>
      <c r="M235" s="4"/>
      <c r="N235" s="4"/>
      <c r="O235" s="4"/>
      <c r="P235" s="4"/>
      <c r="Q235" s="4"/>
      <c r="R235" s="4"/>
      <c r="S235" s="4"/>
      <c r="T235" s="4"/>
      <c r="U235" s="4"/>
    </row>
    <row r="236" spans="3:21">
      <c r="C236" s="4"/>
      <c r="D236" s="4"/>
      <c r="E236" s="4"/>
      <c r="F236" s="4"/>
      <c r="G236" s="4"/>
      <c r="H236" s="4"/>
      <c r="I236" s="4"/>
      <c r="J236" s="4"/>
      <c r="K236" s="4"/>
      <c r="L236" s="4"/>
      <c r="M236" s="4"/>
      <c r="N236" s="4"/>
      <c r="O236" s="4"/>
      <c r="P236" s="4"/>
      <c r="Q236" s="4"/>
      <c r="R236" s="4"/>
      <c r="S236" s="4"/>
      <c r="T236" s="4"/>
      <c r="U236" s="4"/>
    </row>
    <row r="237" spans="3:21">
      <c r="C237" s="4"/>
      <c r="D237" s="4"/>
      <c r="E237" s="4"/>
      <c r="F237" s="4"/>
      <c r="G237" s="4"/>
      <c r="H237" s="4"/>
      <c r="I237" s="4"/>
      <c r="J237" s="4"/>
      <c r="K237" s="4"/>
      <c r="L237" s="4"/>
      <c r="M237" s="4"/>
      <c r="N237" s="4"/>
      <c r="O237" s="4"/>
      <c r="P237" s="4"/>
      <c r="Q237" s="4"/>
      <c r="R237" s="4"/>
      <c r="S237" s="4"/>
      <c r="T237" s="4"/>
      <c r="U237" s="4"/>
    </row>
    <row r="238" spans="3:21">
      <c r="C238" s="4"/>
      <c r="D238" s="4"/>
      <c r="E238" s="4"/>
      <c r="F238" s="4"/>
      <c r="G238" s="4"/>
      <c r="H238" s="4"/>
      <c r="I238" s="4"/>
      <c r="J238" s="4"/>
      <c r="K238" s="4"/>
      <c r="L238" s="4"/>
      <c r="M238" s="4"/>
      <c r="N238" s="4"/>
      <c r="O238" s="4"/>
      <c r="P238" s="4"/>
      <c r="Q238" s="4"/>
      <c r="R238" s="4"/>
      <c r="S238" s="4"/>
      <c r="T238" s="4"/>
      <c r="U238" s="4"/>
    </row>
    <row r="239" spans="3:21">
      <c r="C239" s="4"/>
      <c r="D239" s="4"/>
      <c r="E239" s="4"/>
      <c r="F239" s="4"/>
      <c r="G239" s="4"/>
      <c r="H239" s="4"/>
      <c r="I239" s="4"/>
      <c r="J239" s="4"/>
      <c r="K239" s="4"/>
      <c r="L239" s="4"/>
      <c r="M239" s="4"/>
      <c r="N239" s="4"/>
      <c r="O239" s="4"/>
      <c r="P239" s="4"/>
      <c r="Q239" s="4"/>
      <c r="R239" s="4"/>
      <c r="S239" s="4"/>
      <c r="T239" s="4"/>
      <c r="U239" s="4"/>
    </row>
    <row r="240" spans="3:21">
      <c r="C240" s="4"/>
      <c r="D240" s="4"/>
      <c r="E240" s="4"/>
      <c r="F240" s="4"/>
      <c r="G240" s="4"/>
      <c r="H240" s="4"/>
      <c r="I240" s="4"/>
      <c r="J240" s="4"/>
      <c r="K240" s="4"/>
      <c r="L240" s="4"/>
      <c r="M240" s="4"/>
      <c r="N240" s="4"/>
      <c r="O240" s="4"/>
      <c r="P240" s="4"/>
      <c r="Q240" s="4"/>
      <c r="R240" s="4"/>
      <c r="S240" s="4"/>
      <c r="T240" s="4"/>
      <c r="U240" s="4"/>
    </row>
    <row r="241" spans="3:21">
      <c r="C241" s="4"/>
      <c r="D241" s="4"/>
      <c r="E241" s="4"/>
      <c r="F241" s="4"/>
      <c r="G241" s="4"/>
      <c r="H241" s="4"/>
      <c r="I241" s="4"/>
      <c r="J241" s="4"/>
      <c r="K241" s="4"/>
      <c r="L241" s="4"/>
      <c r="M241" s="4"/>
      <c r="N241" s="4"/>
      <c r="O241" s="4"/>
      <c r="P241" s="4"/>
      <c r="Q241" s="4"/>
      <c r="R241" s="4"/>
      <c r="S241" s="4"/>
      <c r="T241" s="4"/>
      <c r="U241" s="4"/>
    </row>
    <row r="242" spans="3:21">
      <c r="C242" s="4"/>
      <c r="D242" s="4"/>
      <c r="E242" s="4"/>
      <c r="F242" s="4"/>
      <c r="G242" s="4"/>
      <c r="H242" s="4"/>
      <c r="I242" s="4"/>
      <c r="J242" s="4"/>
      <c r="K242" s="4"/>
      <c r="L242" s="4"/>
      <c r="M242" s="4"/>
      <c r="N242" s="4"/>
      <c r="O242" s="4"/>
      <c r="P242" s="4"/>
      <c r="Q242" s="4"/>
      <c r="R242" s="4"/>
      <c r="S242" s="4"/>
      <c r="T242" s="4"/>
      <c r="U242" s="4"/>
    </row>
    <row r="243" spans="3:21">
      <c r="C243" s="4"/>
      <c r="D243" s="4"/>
      <c r="E243" s="4"/>
      <c r="F243" s="4"/>
      <c r="G243" s="4"/>
      <c r="H243" s="4"/>
      <c r="I243" s="4"/>
      <c r="J243" s="4"/>
      <c r="K243" s="4"/>
      <c r="L243" s="4"/>
      <c r="M243" s="4"/>
      <c r="N243" s="4"/>
      <c r="O243" s="4"/>
      <c r="P243" s="4"/>
      <c r="Q243" s="4"/>
      <c r="R243" s="4"/>
      <c r="S243" s="4"/>
      <c r="T243" s="4"/>
      <c r="U243" s="4"/>
    </row>
    <row r="244" spans="3:21">
      <c r="C244" s="4"/>
      <c r="D244" s="4"/>
      <c r="E244" s="4"/>
      <c r="F244" s="4"/>
      <c r="G244" s="4"/>
      <c r="H244" s="4"/>
      <c r="I244" s="4"/>
      <c r="J244" s="4"/>
      <c r="K244" s="4"/>
      <c r="L244" s="4"/>
      <c r="M244" s="4"/>
      <c r="N244" s="4"/>
      <c r="O244" s="4"/>
      <c r="P244" s="4"/>
      <c r="Q244" s="4"/>
      <c r="R244" s="4"/>
      <c r="S244" s="4"/>
      <c r="T244" s="4"/>
      <c r="U244" s="4"/>
    </row>
    <row r="245" spans="3:21">
      <c r="C245" s="4"/>
      <c r="D245" s="4"/>
      <c r="E245" s="4"/>
      <c r="F245" s="4"/>
      <c r="G245" s="4"/>
      <c r="H245" s="4"/>
      <c r="I245" s="4"/>
      <c r="J245" s="4"/>
      <c r="K245" s="4"/>
      <c r="L245" s="4"/>
      <c r="M245" s="4"/>
      <c r="N245" s="4"/>
      <c r="O245" s="4"/>
      <c r="P245" s="4"/>
      <c r="Q245" s="4"/>
      <c r="R245" s="4"/>
      <c r="S245" s="4"/>
      <c r="T245" s="4"/>
      <c r="U245" s="4"/>
    </row>
    <row r="246" spans="3:21">
      <c r="C246" s="4"/>
      <c r="D246" s="4"/>
      <c r="E246" s="4"/>
      <c r="F246" s="4"/>
      <c r="G246" s="4"/>
      <c r="H246" s="4"/>
      <c r="I246" s="4"/>
      <c r="J246" s="4"/>
      <c r="K246" s="4"/>
      <c r="L246" s="4"/>
      <c r="M246" s="4"/>
      <c r="N246" s="4"/>
      <c r="O246" s="4"/>
      <c r="P246" s="4"/>
      <c r="Q246" s="4"/>
      <c r="R246" s="4"/>
      <c r="S246" s="4"/>
      <c r="T246" s="4"/>
      <c r="U246" s="4"/>
    </row>
    <row r="247" spans="3:21">
      <c r="C247" s="4"/>
      <c r="D247" s="4"/>
      <c r="E247" s="4"/>
      <c r="F247" s="4"/>
      <c r="G247" s="4"/>
      <c r="H247" s="4"/>
      <c r="I247" s="4"/>
      <c r="J247" s="4"/>
      <c r="K247" s="4"/>
      <c r="L247" s="4"/>
      <c r="M247" s="4"/>
      <c r="N247" s="4"/>
      <c r="O247" s="4"/>
      <c r="P247" s="4"/>
      <c r="Q247" s="4"/>
      <c r="R247" s="4"/>
      <c r="S247" s="4"/>
      <c r="T247" s="4"/>
      <c r="U247" s="4"/>
    </row>
    <row r="248" spans="3:21">
      <c r="C248" s="4"/>
      <c r="D248" s="4"/>
      <c r="E248" s="4"/>
      <c r="F248" s="4"/>
      <c r="G248" s="4"/>
      <c r="H248" s="4"/>
      <c r="I248" s="4"/>
      <c r="J248" s="4"/>
      <c r="K248" s="4"/>
      <c r="L248" s="4"/>
      <c r="M248" s="4"/>
      <c r="N248" s="4"/>
      <c r="O248" s="4"/>
      <c r="P248" s="4"/>
      <c r="Q248" s="4"/>
      <c r="R248" s="4"/>
      <c r="S248" s="4"/>
      <c r="T248" s="4"/>
      <c r="U248" s="4"/>
    </row>
    <row r="249" spans="3:21">
      <c r="C249" s="4"/>
      <c r="D249" s="4"/>
      <c r="E249" s="4"/>
      <c r="F249" s="4"/>
      <c r="G249" s="4"/>
      <c r="H249" s="4"/>
      <c r="I249" s="4"/>
      <c r="J249" s="4"/>
      <c r="K249" s="4"/>
      <c r="L249" s="4"/>
      <c r="M249" s="4"/>
      <c r="N249" s="4"/>
      <c r="O249" s="4"/>
      <c r="P249" s="4"/>
      <c r="Q249" s="4"/>
      <c r="R249" s="4"/>
      <c r="S249" s="4"/>
      <c r="T249" s="4"/>
      <c r="U249" s="4"/>
    </row>
    <row r="250" spans="3:21">
      <c r="C250" s="4"/>
      <c r="D250" s="4"/>
      <c r="E250" s="4"/>
      <c r="F250" s="4"/>
      <c r="G250" s="4"/>
      <c r="H250" s="4"/>
      <c r="I250" s="4"/>
      <c r="J250" s="4"/>
      <c r="K250" s="4"/>
      <c r="L250" s="4"/>
      <c r="M250" s="4"/>
      <c r="N250" s="4"/>
      <c r="O250" s="4"/>
      <c r="P250" s="4"/>
      <c r="Q250" s="4"/>
      <c r="R250" s="4"/>
      <c r="S250" s="4"/>
      <c r="T250" s="4"/>
      <c r="U250" s="4"/>
    </row>
    <row r="251" spans="3:21">
      <c r="C251" s="4"/>
      <c r="D251" s="4"/>
      <c r="E251" s="4"/>
      <c r="F251" s="4"/>
      <c r="G251" s="4"/>
      <c r="H251" s="4"/>
      <c r="I251" s="4"/>
      <c r="J251" s="4"/>
      <c r="K251" s="4"/>
      <c r="L251" s="4"/>
      <c r="M251" s="4"/>
      <c r="N251" s="4"/>
      <c r="O251" s="4"/>
      <c r="P251" s="4"/>
      <c r="Q251" s="4"/>
      <c r="R251" s="4"/>
      <c r="S251" s="4"/>
      <c r="T251" s="4"/>
      <c r="U251" s="4"/>
    </row>
    <row r="252" spans="3:21">
      <c r="C252" s="4"/>
      <c r="D252" s="4"/>
      <c r="E252" s="4"/>
      <c r="F252" s="4"/>
      <c r="G252" s="4"/>
      <c r="H252" s="4"/>
      <c r="I252" s="4"/>
      <c r="J252" s="4"/>
      <c r="K252" s="4"/>
      <c r="L252" s="4"/>
      <c r="M252" s="4"/>
      <c r="N252" s="4"/>
      <c r="O252" s="4"/>
      <c r="P252" s="4"/>
      <c r="Q252" s="4"/>
      <c r="R252" s="4"/>
      <c r="S252" s="4"/>
      <c r="T252" s="4"/>
      <c r="U252" s="4"/>
    </row>
    <row r="253" spans="3:21">
      <c r="C253" s="4"/>
      <c r="D253" s="4"/>
      <c r="E253" s="4"/>
      <c r="F253" s="4"/>
      <c r="G253" s="4"/>
      <c r="H253" s="4"/>
      <c r="I253" s="4"/>
      <c r="J253" s="4"/>
      <c r="K253" s="4"/>
      <c r="L253" s="4"/>
      <c r="M253" s="4"/>
      <c r="N253" s="4"/>
      <c r="O253" s="4"/>
      <c r="P253" s="4"/>
      <c r="Q253" s="4"/>
      <c r="R253" s="4"/>
      <c r="S253" s="4"/>
      <c r="T253" s="4"/>
      <c r="U253" s="4"/>
    </row>
    <row r="254" spans="3:21">
      <c r="C254" s="4"/>
      <c r="D254" s="4"/>
      <c r="E254" s="4"/>
      <c r="F254" s="4"/>
      <c r="G254" s="4"/>
      <c r="H254" s="4"/>
      <c r="I254" s="4"/>
      <c r="J254" s="4"/>
      <c r="K254" s="4"/>
      <c r="L254" s="4"/>
      <c r="M254" s="4"/>
      <c r="N254" s="4"/>
      <c r="O254" s="4"/>
      <c r="P254" s="4"/>
      <c r="Q254" s="4"/>
      <c r="R254" s="4"/>
      <c r="S254" s="4"/>
      <c r="T254" s="4"/>
      <c r="U254" s="4"/>
    </row>
    <row r="255" spans="3:21">
      <c r="C255" s="4"/>
      <c r="D255" s="4"/>
      <c r="E255" s="4"/>
      <c r="F255" s="4"/>
      <c r="G255" s="4"/>
      <c r="H255" s="4"/>
      <c r="I255" s="4"/>
      <c r="J255" s="4"/>
      <c r="K255" s="4"/>
      <c r="L255" s="4"/>
      <c r="M255" s="4"/>
      <c r="N255" s="4"/>
      <c r="O255" s="4"/>
      <c r="P255" s="4"/>
      <c r="Q255" s="4"/>
      <c r="R255" s="4"/>
      <c r="S255" s="4"/>
      <c r="T255" s="4"/>
      <c r="U255" s="4"/>
    </row>
    <row r="256" spans="3:21">
      <c r="C256" s="4"/>
      <c r="D256" s="4"/>
      <c r="E256" s="4"/>
      <c r="F256" s="4"/>
      <c r="G256" s="4"/>
      <c r="H256" s="4"/>
      <c r="I256" s="4"/>
      <c r="J256" s="4"/>
      <c r="K256" s="4"/>
      <c r="L256" s="4"/>
      <c r="M256" s="4"/>
      <c r="N256" s="4"/>
      <c r="O256" s="4"/>
      <c r="P256" s="4"/>
      <c r="Q256" s="4"/>
      <c r="R256" s="4"/>
      <c r="S256" s="4"/>
      <c r="T256" s="4"/>
      <c r="U256" s="4"/>
    </row>
    <row r="257" spans="3:21">
      <c r="C257" s="4"/>
      <c r="D257" s="4"/>
      <c r="E257" s="4"/>
      <c r="F257" s="4"/>
      <c r="G257" s="4"/>
      <c r="H257" s="4"/>
      <c r="I257" s="4"/>
      <c r="J257" s="4"/>
      <c r="K257" s="4"/>
      <c r="L257" s="4"/>
      <c r="M257" s="4"/>
      <c r="N257" s="4"/>
      <c r="O257" s="4"/>
      <c r="P257" s="4"/>
      <c r="Q257" s="4"/>
      <c r="R257" s="4"/>
      <c r="S257" s="4"/>
      <c r="T257" s="4"/>
      <c r="U257" s="4"/>
    </row>
    <row r="258" spans="3:21">
      <c r="C258" s="4"/>
      <c r="D258" s="4"/>
      <c r="E258" s="4"/>
      <c r="F258" s="4"/>
      <c r="G258" s="4"/>
      <c r="H258" s="4"/>
      <c r="I258" s="4"/>
      <c r="J258" s="4"/>
      <c r="K258" s="4"/>
      <c r="L258" s="4"/>
      <c r="M258" s="4"/>
      <c r="N258" s="4"/>
      <c r="O258" s="4"/>
      <c r="P258" s="4"/>
      <c r="Q258" s="4"/>
      <c r="R258" s="4"/>
      <c r="S258" s="4"/>
      <c r="T258" s="4"/>
      <c r="U258" s="4"/>
    </row>
    <row r="259" spans="3:21">
      <c r="C259" s="4"/>
      <c r="D259" s="4"/>
      <c r="E259" s="4"/>
      <c r="F259" s="4"/>
      <c r="G259" s="4"/>
      <c r="H259" s="4"/>
      <c r="I259" s="4"/>
      <c r="J259" s="4"/>
      <c r="K259" s="4"/>
      <c r="L259" s="4"/>
      <c r="M259" s="4"/>
      <c r="N259" s="4"/>
      <c r="O259" s="4"/>
      <c r="P259" s="4"/>
      <c r="Q259" s="4"/>
      <c r="R259" s="4"/>
      <c r="S259" s="4"/>
      <c r="T259" s="4"/>
      <c r="U259" s="4"/>
    </row>
    <row r="260" spans="3:21">
      <c r="C260" s="4"/>
      <c r="D260" s="4"/>
      <c r="E260" s="4"/>
      <c r="F260" s="4"/>
      <c r="G260" s="4"/>
      <c r="H260" s="4"/>
      <c r="I260" s="4"/>
      <c r="J260" s="4"/>
      <c r="K260" s="4"/>
      <c r="L260" s="4"/>
      <c r="M260" s="4"/>
      <c r="N260" s="4"/>
      <c r="O260" s="4"/>
      <c r="P260" s="4"/>
      <c r="Q260" s="4"/>
      <c r="R260" s="4"/>
      <c r="S260" s="4"/>
      <c r="T260" s="4"/>
      <c r="U260" s="4"/>
    </row>
    <row r="261" spans="3:21">
      <c r="C261" s="4"/>
      <c r="D261" s="4"/>
      <c r="E261" s="4"/>
      <c r="F261" s="4"/>
      <c r="G261" s="4"/>
      <c r="H261" s="4"/>
      <c r="I261" s="4"/>
      <c r="J261" s="4"/>
      <c r="K261" s="4"/>
      <c r="L261" s="4"/>
      <c r="M261" s="4"/>
      <c r="N261" s="4"/>
      <c r="O261" s="4"/>
      <c r="P261" s="4"/>
      <c r="Q261" s="4"/>
      <c r="R261" s="4"/>
      <c r="S261" s="4"/>
      <c r="T261" s="4"/>
      <c r="U261" s="4"/>
    </row>
    <row r="262" spans="3:21">
      <c r="C262" s="4"/>
      <c r="D262" s="4"/>
      <c r="E262" s="4"/>
      <c r="F262" s="4"/>
      <c r="G262" s="4"/>
      <c r="H262" s="4"/>
      <c r="I262" s="4"/>
      <c r="J262" s="4"/>
      <c r="K262" s="4"/>
      <c r="L262" s="4"/>
      <c r="M262" s="4"/>
      <c r="N262" s="4"/>
      <c r="O262" s="4"/>
      <c r="P262" s="4"/>
      <c r="Q262" s="4"/>
      <c r="R262" s="4"/>
      <c r="S262" s="4"/>
      <c r="T262" s="4"/>
      <c r="U262" s="4"/>
    </row>
    <row r="263" spans="3:21">
      <c r="C263" s="4"/>
      <c r="D263" s="4"/>
      <c r="E263" s="4"/>
      <c r="F263" s="4"/>
      <c r="G263" s="4"/>
      <c r="H263" s="4"/>
      <c r="I263" s="4"/>
      <c r="J263" s="4"/>
      <c r="K263" s="4"/>
      <c r="L263" s="4"/>
      <c r="M263" s="4"/>
      <c r="N263" s="4"/>
      <c r="O263" s="4"/>
      <c r="P263" s="4"/>
      <c r="Q263" s="4"/>
      <c r="R263" s="4"/>
      <c r="S263" s="4"/>
      <c r="T263" s="4"/>
      <c r="U263" s="4"/>
    </row>
    <row r="264" spans="3:21">
      <c r="C264" s="4"/>
      <c r="D264" s="4"/>
      <c r="E264" s="4"/>
      <c r="F264" s="4"/>
      <c r="G264" s="4"/>
      <c r="H264" s="4"/>
      <c r="I264" s="4"/>
      <c r="J264" s="4"/>
      <c r="K264" s="4"/>
      <c r="L264" s="4"/>
      <c r="M264" s="4"/>
      <c r="N264" s="4"/>
      <c r="O264" s="4"/>
      <c r="P264" s="4"/>
      <c r="Q264" s="4"/>
      <c r="R264" s="4"/>
      <c r="S264" s="4"/>
      <c r="T264" s="4"/>
      <c r="U264" s="4"/>
    </row>
    <row r="265" spans="3:21">
      <c r="C265" s="4"/>
      <c r="D265" s="4"/>
      <c r="E265" s="4"/>
      <c r="F265" s="4"/>
      <c r="G265" s="4"/>
      <c r="H265" s="4"/>
      <c r="I265" s="4"/>
      <c r="J265" s="4"/>
      <c r="K265" s="4"/>
      <c r="L265" s="4"/>
      <c r="M265" s="4"/>
      <c r="N265" s="4"/>
      <c r="O265" s="4"/>
      <c r="P265" s="4"/>
      <c r="Q265" s="4"/>
      <c r="R265" s="4"/>
      <c r="S265" s="4"/>
      <c r="T265" s="4"/>
      <c r="U265" s="4"/>
    </row>
    <row r="266" spans="3:21">
      <c r="C266" s="4"/>
      <c r="D266" s="4"/>
      <c r="E266" s="4"/>
      <c r="F266" s="4"/>
      <c r="G266" s="4"/>
      <c r="H266" s="4"/>
      <c r="I266" s="4"/>
      <c r="J266" s="4"/>
      <c r="K266" s="4"/>
      <c r="L266" s="4"/>
      <c r="M266" s="4"/>
      <c r="N266" s="4"/>
      <c r="O266" s="4"/>
      <c r="P266" s="4"/>
      <c r="Q266" s="4"/>
      <c r="R266" s="4"/>
      <c r="S266" s="4"/>
      <c r="T266" s="4"/>
      <c r="U266" s="4"/>
    </row>
    <row r="267" spans="3:21">
      <c r="C267" s="4"/>
      <c r="D267" s="4"/>
      <c r="E267" s="4"/>
      <c r="F267" s="4"/>
      <c r="G267" s="4"/>
      <c r="H267" s="4"/>
      <c r="I267" s="4"/>
      <c r="J267" s="4"/>
      <c r="K267" s="4"/>
      <c r="L267" s="4"/>
      <c r="M267" s="4"/>
      <c r="N267" s="4"/>
      <c r="O267" s="4"/>
      <c r="P267" s="4"/>
      <c r="Q267" s="4"/>
      <c r="R267" s="4"/>
      <c r="S267" s="4"/>
      <c r="T267" s="4"/>
      <c r="U267" s="4"/>
    </row>
    <row r="268" spans="3:21">
      <c r="C268" s="4"/>
      <c r="D268" s="4"/>
      <c r="E268" s="4"/>
      <c r="F268" s="4"/>
      <c r="G268" s="4"/>
      <c r="H268" s="4"/>
      <c r="I268" s="4"/>
      <c r="J268" s="4"/>
      <c r="K268" s="4"/>
      <c r="L268" s="4"/>
      <c r="M268" s="4"/>
      <c r="N268" s="4"/>
      <c r="O268" s="4"/>
      <c r="P268" s="4"/>
      <c r="Q268" s="4"/>
      <c r="R268" s="4"/>
      <c r="S268" s="4"/>
      <c r="T268" s="4"/>
      <c r="U268" s="4"/>
    </row>
    <row r="269" spans="3:21">
      <c r="C269" s="4"/>
      <c r="D269" s="4"/>
      <c r="E269" s="4"/>
      <c r="F269" s="4"/>
      <c r="G269" s="4"/>
      <c r="H269" s="4"/>
      <c r="I269" s="4"/>
      <c r="J269" s="4"/>
      <c r="K269" s="4"/>
      <c r="L269" s="4"/>
      <c r="M269" s="4"/>
      <c r="N269" s="4"/>
      <c r="O269" s="4"/>
      <c r="P269" s="4"/>
      <c r="Q269" s="4"/>
      <c r="R269" s="4"/>
      <c r="S269" s="4"/>
      <c r="T269" s="4"/>
      <c r="U269" s="4"/>
    </row>
    <row r="270" spans="3:21">
      <c r="C270" s="4"/>
      <c r="D270" s="4"/>
      <c r="E270" s="4"/>
      <c r="F270" s="4"/>
      <c r="G270" s="4"/>
      <c r="H270" s="4"/>
      <c r="I270" s="4"/>
      <c r="J270" s="4"/>
      <c r="K270" s="4"/>
      <c r="L270" s="4"/>
      <c r="M270" s="4"/>
      <c r="N270" s="4"/>
      <c r="O270" s="4"/>
      <c r="P270" s="4"/>
      <c r="Q270" s="4"/>
      <c r="R270" s="4"/>
      <c r="S270" s="4"/>
      <c r="T270" s="4"/>
      <c r="U270" s="4"/>
    </row>
    <row r="271" spans="3:21">
      <c r="C271" s="4"/>
      <c r="D271" s="4"/>
      <c r="E271" s="4"/>
      <c r="F271" s="4"/>
      <c r="G271" s="4"/>
      <c r="H271" s="4"/>
      <c r="I271" s="4"/>
      <c r="J271" s="4"/>
      <c r="K271" s="4"/>
      <c r="L271" s="4"/>
      <c r="M271" s="4"/>
      <c r="N271" s="4"/>
      <c r="O271" s="4"/>
      <c r="P271" s="4"/>
      <c r="Q271" s="4"/>
      <c r="R271" s="4"/>
      <c r="S271" s="4"/>
      <c r="T271" s="4"/>
      <c r="U271" s="4"/>
    </row>
    <row r="272" spans="3:21">
      <c r="C272" s="4"/>
      <c r="D272" s="4"/>
      <c r="E272" s="4"/>
      <c r="F272" s="4"/>
      <c r="G272" s="4"/>
      <c r="H272" s="4"/>
      <c r="I272" s="4"/>
      <c r="J272" s="4"/>
      <c r="K272" s="4"/>
      <c r="L272" s="4"/>
      <c r="M272" s="4"/>
      <c r="N272" s="4"/>
      <c r="O272" s="4"/>
      <c r="P272" s="4"/>
      <c r="Q272" s="4"/>
      <c r="R272" s="4"/>
      <c r="S272" s="4"/>
      <c r="T272" s="4"/>
      <c r="U272" s="4"/>
    </row>
    <row r="273" spans="3:21">
      <c r="C273" s="4"/>
      <c r="D273" s="4"/>
      <c r="E273" s="4"/>
      <c r="F273" s="4"/>
      <c r="G273" s="4"/>
      <c r="H273" s="4"/>
      <c r="I273" s="4"/>
      <c r="J273" s="4"/>
      <c r="K273" s="4"/>
      <c r="L273" s="4"/>
      <c r="M273" s="4"/>
      <c r="N273" s="4"/>
      <c r="O273" s="4"/>
      <c r="P273" s="4"/>
      <c r="Q273" s="4"/>
      <c r="R273" s="4"/>
      <c r="S273" s="4"/>
      <c r="T273" s="4"/>
      <c r="U273" s="4"/>
    </row>
    <row r="274" spans="3:21">
      <c r="C274" s="4"/>
      <c r="D274" s="4"/>
      <c r="E274" s="4"/>
      <c r="F274" s="4"/>
      <c r="G274" s="4"/>
      <c r="H274" s="4"/>
      <c r="I274" s="4"/>
      <c r="J274" s="4"/>
      <c r="K274" s="4"/>
      <c r="L274" s="4"/>
      <c r="M274" s="4"/>
      <c r="N274" s="4"/>
      <c r="O274" s="4"/>
      <c r="P274" s="4"/>
      <c r="Q274" s="4"/>
      <c r="R274" s="4"/>
      <c r="S274" s="4"/>
      <c r="T274" s="4"/>
      <c r="U274" s="4"/>
    </row>
    <row r="275" spans="3:21">
      <c r="C275" s="4"/>
      <c r="D275" s="4"/>
      <c r="E275" s="4"/>
      <c r="F275" s="4"/>
      <c r="G275" s="4"/>
      <c r="H275" s="4"/>
      <c r="I275" s="4"/>
      <c r="J275" s="4"/>
      <c r="K275" s="4"/>
      <c r="L275" s="4"/>
      <c r="M275" s="4"/>
      <c r="N275" s="4"/>
      <c r="O275" s="4"/>
      <c r="P275" s="4"/>
      <c r="Q275" s="4"/>
      <c r="R275" s="4"/>
      <c r="S275" s="4"/>
      <c r="T275" s="4"/>
      <c r="U275" s="4"/>
    </row>
    <row r="276" spans="3:21">
      <c r="C276" s="4"/>
      <c r="D276" s="4"/>
      <c r="E276" s="4"/>
      <c r="F276" s="4"/>
      <c r="G276" s="4"/>
      <c r="H276" s="4"/>
      <c r="I276" s="4"/>
      <c r="J276" s="4"/>
      <c r="K276" s="4"/>
      <c r="L276" s="4"/>
      <c r="M276" s="4"/>
      <c r="N276" s="4"/>
      <c r="O276" s="4"/>
      <c r="P276" s="4"/>
      <c r="Q276" s="4"/>
      <c r="R276" s="4"/>
      <c r="S276" s="4"/>
      <c r="T276" s="4"/>
      <c r="U276" s="4"/>
    </row>
    <row r="277" spans="3:21">
      <c r="C277" s="4"/>
      <c r="D277" s="4"/>
      <c r="E277" s="4"/>
      <c r="F277" s="4"/>
      <c r="G277" s="4"/>
      <c r="H277" s="4"/>
      <c r="I277" s="4"/>
      <c r="J277" s="4"/>
      <c r="K277" s="4"/>
      <c r="L277" s="4"/>
      <c r="M277" s="4"/>
      <c r="N277" s="4"/>
      <c r="O277" s="4"/>
      <c r="P277" s="4"/>
      <c r="Q277" s="4"/>
      <c r="R277" s="4"/>
      <c r="S277" s="4"/>
      <c r="T277" s="4"/>
      <c r="U277" s="4"/>
    </row>
    <row r="278" spans="3:21">
      <c r="C278" s="4"/>
      <c r="D278" s="4"/>
      <c r="E278" s="4"/>
      <c r="F278" s="4"/>
      <c r="G278" s="4"/>
      <c r="H278" s="4"/>
      <c r="I278" s="4"/>
      <c r="J278" s="4"/>
      <c r="K278" s="4"/>
      <c r="L278" s="4"/>
      <c r="M278" s="4"/>
      <c r="N278" s="4"/>
      <c r="O278" s="4"/>
      <c r="P278" s="4"/>
      <c r="Q278" s="4"/>
      <c r="R278" s="4"/>
      <c r="S278" s="4"/>
      <c r="T278" s="4"/>
      <c r="U278" s="4"/>
    </row>
    <row r="279" spans="3:21">
      <c r="C279" s="4"/>
      <c r="D279" s="4"/>
      <c r="E279" s="4"/>
      <c r="F279" s="4"/>
      <c r="G279" s="4"/>
      <c r="H279" s="4"/>
      <c r="I279" s="4"/>
      <c r="J279" s="4"/>
      <c r="K279" s="4"/>
      <c r="L279" s="4"/>
      <c r="M279" s="4"/>
      <c r="N279" s="4"/>
      <c r="O279" s="4"/>
      <c r="P279" s="4"/>
      <c r="Q279" s="4"/>
      <c r="R279" s="4"/>
      <c r="S279" s="4"/>
      <c r="T279" s="4"/>
      <c r="U279" s="4"/>
    </row>
    <row r="280" spans="3:21">
      <c r="C280" s="4"/>
      <c r="D280" s="4"/>
      <c r="E280" s="4"/>
      <c r="F280" s="4"/>
      <c r="G280" s="4"/>
      <c r="H280" s="4"/>
      <c r="I280" s="4"/>
      <c r="J280" s="4"/>
      <c r="K280" s="4"/>
      <c r="L280" s="4"/>
      <c r="M280" s="4"/>
      <c r="N280" s="4"/>
      <c r="O280" s="4"/>
      <c r="P280" s="4"/>
      <c r="Q280" s="4"/>
      <c r="R280" s="4"/>
      <c r="S280" s="4"/>
      <c r="T280" s="4"/>
      <c r="U280" s="4"/>
    </row>
    <row r="281" spans="3:21">
      <c r="C281" s="4"/>
      <c r="D281" s="4"/>
      <c r="E281" s="4"/>
      <c r="F281" s="4"/>
      <c r="G281" s="4"/>
      <c r="H281" s="4"/>
      <c r="I281" s="4"/>
      <c r="J281" s="4"/>
      <c r="K281" s="4"/>
      <c r="L281" s="4"/>
      <c r="M281" s="4"/>
      <c r="N281" s="4"/>
      <c r="O281" s="4"/>
      <c r="P281" s="4"/>
      <c r="Q281" s="4"/>
      <c r="R281" s="4"/>
      <c r="S281" s="4"/>
      <c r="T281" s="4"/>
      <c r="U281" s="4"/>
    </row>
    <row r="282" spans="3:21">
      <c r="C282" s="4"/>
      <c r="D282" s="4"/>
      <c r="E282" s="4"/>
      <c r="F282" s="4"/>
      <c r="G282" s="4"/>
      <c r="H282" s="4"/>
      <c r="I282" s="4"/>
      <c r="J282" s="4"/>
      <c r="K282" s="4"/>
      <c r="L282" s="4"/>
      <c r="M282" s="4"/>
      <c r="N282" s="4"/>
      <c r="O282" s="4"/>
      <c r="P282" s="4"/>
      <c r="Q282" s="4"/>
      <c r="R282" s="4"/>
      <c r="S282" s="4"/>
      <c r="T282" s="4"/>
      <c r="U282" s="4"/>
    </row>
    <row r="283" spans="3:21">
      <c r="C283" s="4"/>
      <c r="D283" s="4"/>
      <c r="E283" s="4"/>
      <c r="F283" s="4"/>
      <c r="G283" s="4"/>
      <c r="H283" s="4"/>
      <c r="I283" s="4"/>
      <c r="J283" s="4"/>
      <c r="K283" s="4"/>
      <c r="L283" s="4"/>
      <c r="M283" s="4"/>
      <c r="N283" s="4"/>
      <c r="O283" s="4"/>
      <c r="P283" s="4"/>
      <c r="Q283" s="4"/>
      <c r="R283" s="4"/>
      <c r="S283" s="4"/>
      <c r="T283" s="4"/>
      <c r="U283" s="4"/>
    </row>
    <row r="284" spans="3:21">
      <c r="C284" s="4"/>
      <c r="D284" s="4"/>
      <c r="E284" s="4"/>
      <c r="F284" s="4"/>
      <c r="G284" s="4"/>
      <c r="H284" s="4"/>
      <c r="I284" s="4"/>
      <c r="J284" s="4"/>
      <c r="K284" s="4"/>
      <c r="L284" s="4"/>
      <c r="M284" s="4"/>
      <c r="N284" s="4"/>
      <c r="O284" s="4"/>
      <c r="P284" s="4"/>
      <c r="Q284" s="4"/>
      <c r="R284" s="4"/>
      <c r="S284" s="4"/>
      <c r="T284" s="4"/>
      <c r="U284" s="4"/>
    </row>
    <row r="285" spans="3:21">
      <c r="C285" s="4"/>
      <c r="D285" s="4"/>
      <c r="E285" s="4"/>
      <c r="F285" s="4"/>
      <c r="G285" s="4"/>
      <c r="H285" s="4"/>
      <c r="I285" s="4"/>
      <c r="J285" s="4"/>
      <c r="K285" s="4"/>
      <c r="L285" s="4"/>
      <c r="M285" s="4"/>
      <c r="N285" s="4"/>
      <c r="O285" s="4"/>
      <c r="P285" s="4"/>
      <c r="Q285" s="4"/>
      <c r="R285" s="4"/>
      <c r="S285" s="4"/>
      <c r="T285" s="4"/>
      <c r="U285" s="4"/>
    </row>
    <row r="286" spans="3:21">
      <c r="C286" s="4"/>
      <c r="D286" s="4"/>
      <c r="E286" s="4"/>
      <c r="F286" s="4"/>
      <c r="G286" s="4"/>
      <c r="H286" s="4"/>
      <c r="I286" s="4"/>
      <c r="J286" s="4"/>
      <c r="K286" s="4"/>
      <c r="L286" s="4"/>
      <c r="M286" s="4"/>
      <c r="N286" s="4"/>
      <c r="O286" s="4"/>
      <c r="P286" s="4"/>
      <c r="Q286" s="4"/>
      <c r="R286" s="4"/>
      <c r="S286" s="4"/>
      <c r="T286" s="4"/>
      <c r="U286" s="4"/>
    </row>
    <row r="287" spans="3:21">
      <c r="C287" s="4"/>
      <c r="D287" s="4"/>
      <c r="E287" s="4"/>
      <c r="F287" s="4"/>
      <c r="G287" s="4"/>
      <c r="H287" s="4"/>
      <c r="I287" s="4"/>
      <c r="J287" s="4"/>
      <c r="K287" s="4"/>
      <c r="L287" s="4"/>
      <c r="M287" s="4"/>
      <c r="N287" s="4"/>
      <c r="O287" s="4"/>
      <c r="P287" s="4"/>
      <c r="Q287" s="4"/>
      <c r="R287" s="4"/>
      <c r="S287" s="4"/>
      <c r="T287" s="4"/>
      <c r="U287" s="4"/>
    </row>
    <row r="288" spans="3:21">
      <c r="C288" s="4"/>
      <c r="D288" s="4"/>
      <c r="E288" s="4"/>
      <c r="F288" s="4"/>
      <c r="G288" s="4"/>
      <c r="H288" s="4"/>
      <c r="I288" s="4"/>
      <c r="J288" s="4"/>
      <c r="K288" s="4"/>
      <c r="L288" s="4"/>
      <c r="M288" s="4"/>
      <c r="N288" s="4"/>
      <c r="O288" s="4"/>
      <c r="P288" s="4"/>
      <c r="Q288" s="4"/>
      <c r="R288" s="4"/>
      <c r="S288" s="4"/>
      <c r="T288" s="4"/>
      <c r="U288" s="4"/>
    </row>
    <row r="289" spans="3:21">
      <c r="C289" s="4"/>
      <c r="D289" s="4"/>
      <c r="E289" s="4"/>
      <c r="F289" s="4"/>
      <c r="G289" s="4"/>
      <c r="H289" s="4"/>
      <c r="I289" s="4"/>
      <c r="J289" s="4"/>
      <c r="K289" s="4"/>
      <c r="L289" s="4"/>
      <c r="M289" s="4"/>
      <c r="N289" s="4"/>
      <c r="O289" s="4"/>
      <c r="P289" s="4"/>
      <c r="Q289" s="4"/>
      <c r="R289" s="4"/>
      <c r="S289" s="4"/>
      <c r="T289" s="4"/>
      <c r="U289" s="4"/>
    </row>
    <row r="290" spans="3:21">
      <c r="C290" s="4"/>
      <c r="D290" s="4"/>
      <c r="E290" s="4"/>
      <c r="F290" s="4"/>
      <c r="G290" s="4"/>
      <c r="H290" s="4"/>
      <c r="I290" s="4"/>
      <c r="J290" s="4"/>
      <c r="K290" s="4"/>
      <c r="L290" s="4"/>
      <c r="M290" s="4"/>
      <c r="N290" s="4"/>
      <c r="O290" s="4"/>
      <c r="P290" s="4"/>
      <c r="Q290" s="4"/>
      <c r="R290" s="4"/>
      <c r="S290" s="4"/>
      <c r="T290" s="4"/>
      <c r="U290" s="4"/>
    </row>
    <row r="291" spans="3:21">
      <c r="C291" s="4"/>
      <c r="D291" s="4"/>
      <c r="E291" s="4"/>
      <c r="F291" s="4"/>
      <c r="G291" s="4"/>
      <c r="H291" s="4"/>
      <c r="I291" s="4"/>
      <c r="J291" s="4"/>
      <c r="K291" s="4"/>
      <c r="L291" s="4"/>
      <c r="M291" s="4"/>
      <c r="N291" s="4"/>
      <c r="O291" s="4"/>
      <c r="P291" s="4"/>
      <c r="Q291" s="4"/>
      <c r="R291" s="4"/>
      <c r="S291" s="4"/>
      <c r="T291" s="4"/>
      <c r="U291" s="4"/>
    </row>
    <row r="292" spans="3:21">
      <c r="C292" s="4"/>
      <c r="D292" s="4"/>
      <c r="E292" s="4"/>
      <c r="F292" s="4"/>
      <c r="G292" s="4"/>
      <c r="H292" s="4"/>
      <c r="I292" s="4"/>
      <c r="J292" s="4"/>
      <c r="K292" s="4"/>
      <c r="L292" s="4"/>
      <c r="M292" s="4"/>
      <c r="N292" s="4"/>
      <c r="O292" s="4"/>
      <c r="P292" s="4"/>
      <c r="Q292" s="4"/>
      <c r="R292" s="4"/>
      <c r="S292" s="4"/>
      <c r="T292" s="4"/>
      <c r="U292" s="4"/>
    </row>
    <row r="293" spans="3:21">
      <c r="C293" s="4"/>
      <c r="D293" s="4"/>
      <c r="E293" s="4"/>
      <c r="F293" s="4"/>
      <c r="G293" s="4"/>
      <c r="H293" s="4"/>
      <c r="I293" s="4"/>
      <c r="J293" s="4"/>
      <c r="K293" s="4"/>
      <c r="L293" s="4"/>
      <c r="M293" s="4"/>
      <c r="N293" s="4"/>
      <c r="O293" s="4"/>
      <c r="P293" s="4"/>
      <c r="Q293" s="4"/>
      <c r="R293" s="4"/>
      <c r="S293" s="4"/>
      <c r="T293" s="4"/>
      <c r="U293" s="4"/>
    </row>
    <row r="294" spans="3:21">
      <c r="C294" s="4"/>
      <c r="D294" s="4"/>
      <c r="E294" s="4"/>
      <c r="F294" s="4"/>
      <c r="G294" s="4"/>
      <c r="H294" s="4"/>
      <c r="I294" s="4"/>
      <c r="J294" s="4"/>
      <c r="K294" s="4"/>
      <c r="L294" s="4"/>
      <c r="M294" s="4"/>
      <c r="N294" s="4"/>
      <c r="O294" s="4"/>
      <c r="P294" s="4"/>
      <c r="Q294" s="4"/>
      <c r="R294" s="4"/>
      <c r="S294" s="4"/>
      <c r="T294" s="4"/>
      <c r="U294" s="4"/>
    </row>
    <row r="295" spans="3:21">
      <c r="C295" s="4"/>
      <c r="D295" s="4"/>
      <c r="E295" s="4"/>
      <c r="F295" s="4"/>
      <c r="G295" s="4"/>
      <c r="H295" s="4"/>
      <c r="I295" s="4"/>
      <c r="J295" s="4"/>
      <c r="K295" s="4"/>
      <c r="L295" s="4"/>
      <c r="M295" s="4"/>
      <c r="N295" s="4"/>
      <c r="O295" s="4"/>
      <c r="P295" s="4"/>
      <c r="Q295" s="4"/>
      <c r="R295" s="4"/>
      <c r="S295" s="4"/>
      <c r="T295" s="4"/>
      <c r="U295" s="4"/>
    </row>
    <row r="296" spans="3:21">
      <c r="C296" s="4"/>
      <c r="D296" s="4"/>
      <c r="E296" s="4"/>
      <c r="F296" s="4"/>
      <c r="G296" s="4"/>
      <c r="H296" s="4"/>
      <c r="I296" s="4"/>
      <c r="J296" s="4"/>
      <c r="K296" s="4"/>
      <c r="L296" s="4"/>
      <c r="M296" s="4"/>
      <c r="N296" s="4"/>
      <c r="O296" s="4"/>
      <c r="P296" s="4"/>
      <c r="Q296" s="4"/>
      <c r="R296" s="4"/>
      <c r="S296" s="4"/>
      <c r="T296" s="4"/>
      <c r="U296" s="4"/>
    </row>
    <row r="297" spans="3:21">
      <c r="C297" s="4"/>
      <c r="D297" s="4"/>
      <c r="E297" s="4"/>
      <c r="F297" s="4"/>
      <c r="G297" s="4"/>
      <c r="H297" s="4"/>
      <c r="I297" s="4"/>
      <c r="J297" s="4"/>
      <c r="K297" s="4"/>
      <c r="L297" s="4"/>
      <c r="M297" s="4"/>
      <c r="N297" s="4"/>
      <c r="O297" s="4"/>
      <c r="P297" s="4"/>
      <c r="Q297" s="4"/>
      <c r="R297" s="4"/>
      <c r="S297" s="4"/>
      <c r="T297" s="4"/>
      <c r="U297" s="4"/>
    </row>
    <row r="298" spans="3:21">
      <c r="C298" s="4"/>
      <c r="D298" s="4"/>
      <c r="E298" s="4"/>
      <c r="F298" s="4"/>
      <c r="G298" s="4"/>
      <c r="H298" s="4"/>
      <c r="I298" s="4"/>
      <c r="J298" s="4"/>
      <c r="K298" s="4"/>
      <c r="L298" s="4"/>
      <c r="M298" s="4"/>
      <c r="N298" s="4"/>
      <c r="O298" s="4"/>
      <c r="P298" s="4"/>
      <c r="Q298" s="4"/>
      <c r="R298" s="4"/>
      <c r="S298" s="4"/>
      <c r="T298" s="4"/>
      <c r="U298" s="4"/>
    </row>
    <row r="299" spans="3:21">
      <c r="C299" s="4"/>
      <c r="D299" s="4"/>
      <c r="E299" s="4"/>
      <c r="F299" s="4"/>
      <c r="G299" s="4"/>
      <c r="H299" s="4"/>
      <c r="I299" s="4"/>
      <c r="J299" s="4"/>
      <c r="K299" s="4"/>
      <c r="L299" s="4"/>
      <c r="M299" s="4"/>
      <c r="N299" s="4"/>
      <c r="O299" s="4"/>
      <c r="P299" s="4"/>
      <c r="Q299" s="4"/>
      <c r="R299" s="4"/>
      <c r="S299" s="4"/>
      <c r="T299" s="4"/>
      <c r="U299" s="4"/>
    </row>
    <row r="300" spans="3:21">
      <c r="C300" s="4"/>
      <c r="D300" s="4"/>
      <c r="E300" s="4"/>
      <c r="F300" s="4"/>
      <c r="G300" s="4"/>
      <c r="H300" s="4"/>
      <c r="I300" s="4"/>
      <c r="J300" s="4"/>
      <c r="K300" s="4"/>
      <c r="L300" s="4"/>
      <c r="M300" s="4"/>
      <c r="N300" s="4"/>
      <c r="O300" s="4"/>
      <c r="P300" s="4"/>
      <c r="Q300" s="4"/>
      <c r="R300" s="4"/>
      <c r="S300" s="4"/>
      <c r="T300" s="4"/>
      <c r="U300" s="4"/>
    </row>
    <row r="301" spans="3:21">
      <c r="C301" s="4"/>
      <c r="D301" s="4"/>
      <c r="E301" s="4"/>
      <c r="F301" s="4"/>
      <c r="G301" s="4"/>
      <c r="H301" s="4"/>
      <c r="I301" s="4"/>
      <c r="J301" s="4"/>
      <c r="K301" s="4"/>
      <c r="L301" s="4"/>
      <c r="M301" s="4"/>
      <c r="N301" s="4"/>
      <c r="O301" s="4"/>
      <c r="P301" s="4"/>
      <c r="Q301" s="4"/>
      <c r="R301" s="4"/>
      <c r="S301" s="4"/>
      <c r="T301" s="4"/>
      <c r="U301" s="4"/>
    </row>
    <row r="302" spans="3:21">
      <c r="C302" s="4"/>
      <c r="D302" s="4"/>
      <c r="E302" s="4"/>
      <c r="F302" s="4"/>
      <c r="G302" s="4"/>
      <c r="H302" s="4"/>
      <c r="I302" s="4"/>
      <c r="J302" s="4"/>
      <c r="K302" s="4"/>
      <c r="L302" s="4"/>
      <c r="M302" s="4"/>
      <c r="N302" s="4"/>
      <c r="O302" s="4"/>
      <c r="P302" s="4"/>
      <c r="Q302" s="4"/>
      <c r="R302" s="4"/>
      <c r="S302" s="4"/>
      <c r="T302" s="4"/>
      <c r="U302" s="4"/>
    </row>
    <row r="303" spans="3:21">
      <c r="C303" s="4"/>
      <c r="D303" s="4"/>
      <c r="E303" s="4"/>
      <c r="F303" s="4"/>
      <c r="G303" s="4"/>
      <c r="H303" s="4"/>
      <c r="I303" s="4"/>
      <c r="J303" s="4"/>
      <c r="K303" s="4"/>
      <c r="L303" s="4"/>
      <c r="M303" s="4"/>
      <c r="N303" s="4"/>
      <c r="O303" s="4"/>
      <c r="P303" s="4"/>
      <c r="Q303" s="4"/>
      <c r="R303" s="4"/>
      <c r="S303" s="4"/>
      <c r="T303" s="4"/>
      <c r="U303" s="4"/>
    </row>
    <row r="304" spans="3:21">
      <c r="C304" s="4"/>
      <c r="D304" s="4"/>
      <c r="E304" s="4"/>
      <c r="F304" s="4"/>
      <c r="G304" s="4"/>
      <c r="H304" s="4"/>
      <c r="I304" s="4"/>
      <c r="J304" s="4"/>
      <c r="K304" s="4"/>
      <c r="L304" s="4"/>
      <c r="M304" s="4"/>
      <c r="N304" s="4"/>
      <c r="O304" s="4"/>
      <c r="P304" s="4"/>
      <c r="Q304" s="4"/>
      <c r="R304" s="4"/>
      <c r="S304" s="4"/>
      <c r="T304" s="4"/>
      <c r="U304" s="4"/>
    </row>
    <row r="305" spans="3:21">
      <c r="C305" s="4"/>
      <c r="D305" s="4"/>
      <c r="E305" s="4"/>
      <c r="F305" s="4"/>
      <c r="G305" s="4"/>
      <c r="H305" s="4"/>
      <c r="I305" s="4"/>
      <c r="J305" s="4"/>
      <c r="K305" s="4"/>
      <c r="L305" s="4"/>
      <c r="M305" s="4"/>
      <c r="N305" s="4"/>
      <c r="O305" s="4"/>
      <c r="P305" s="4"/>
      <c r="Q305" s="4"/>
      <c r="R305" s="4"/>
      <c r="S305" s="4"/>
      <c r="T305" s="4"/>
      <c r="U305" s="4"/>
    </row>
    <row r="306" spans="3:21">
      <c r="C306" s="4"/>
      <c r="D306" s="4"/>
      <c r="E306" s="4"/>
      <c r="F306" s="4"/>
      <c r="G306" s="4"/>
      <c r="H306" s="4"/>
      <c r="I306" s="4"/>
      <c r="J306" s="4"/>
      <c r="K306" s="4"/>
      <c r="L306" s="4"/>
      <c r="M306" s="4"/>
      <c r="N306" s="4"/>
      <c r="O306" s="4"/>
      <c r="P306" s="4"/>
      <c r="Q306" s="4"/>
      <c r="R306" s="4"/>
      <c r="S306" s="4"/>
      <c r="T306" s="4"/>
      <c r="U306" s="4"/>
    </row>
    <row r="307" spans="3:21">
      <c r="C307" s="4"/>
      <c r="D307" s="4"/>
      <c r="E307" s="4"/>
      <c r="F307" s="4"/>
      <c r="G307" s="4"/>
      <c r="H307" s="4"/>
      <c r="I307" s="4"/>
      <c r="J307" s="4"/>
      <c r="K307" s="4"/>
      <c r="L307" s="4"/>
      <c r="M307" s="4"/>
      <c r="N307" s="4"/>
      <c r="O307" s="4"/>
      <c r="P307" s="4"/>
      <c r="Q307" s="4"/>
      <c r="R307" s="4"/>
      <c r="S307" s="4"/>
      <c r="T307" s="4"/>
      <c r="U307" s="4"/>
    </row>
    <row r="308" spans="3:21">
      <c r="C308" s="4"/>
      <c r="D308" s="4"/>
      <c r="E308" s="4"/>
      <c r="F308" s="4"/>
      <c r="G308" s="4"/>
      <c r="H308" s="4"/>
      <c r="I308" s="4"/>
      <c r="J308" s="4"/>
      <c r="K308" s="4"/>
      <c r="L308" s="4"/>
      <c r="M308" s="4"/>
      <c r="N308" s="4"/>
      <c r="O308" s="4"/>
      <c r="P308" s="4"/>
      <c r="Q308" s="4"/>
      <c r="R308" s="4"/>
      <c r="S308" s="4"/>
      <c r="T308" s="4"/>
      <c r="U308" s="4"/>
    </row>
    <row r="309" spans="3:21">
      <c r="C309" s="4"/>
      <c r="D309" s="4"/>
      <c r="E309" s="4"/>
      <c r="F309" s="4"/>
      <c r="G309" s="4"/>
      <c r="H309" s="4"/>
      <c r="I309" s="4"/>
      <c r="J309" s="4"/>
      <c r="K309" s="4"/>
      <c r="L309" s="4"/>
      <c r="M309" s="4"/>
      <c r="N309" s="4"/>
      <c r="O309" s="4"/>
      <c r="P309" s="4"/>
      <c r="Q309" s="4"/>
      <c r="R309" s="4"/>
      <c r="S309" s="4"/>
      <c r="T309" s="4"/>
      <c r="U309" s="4"/>
    </row>
    <row r="310" spans="3:21">
      <c r="C310" s="4"/>
      <c r="D310" s="4"/>
      <c r="E310" s="4"/>
      <c r="F310" s="4"/>
      <c r="G310" s="4"/>
      <c r="H310" s="4"/>
      <c r="I310" s="4"/>
      <c r="J310" s="4"/>
      <c r="K310" s="4"/>
      <c r="L310" s="4"/>
      <c r="M310" s="4"/>
      <c r="N310" s="4"/>
      <c r="O310" s="4"/>
      <c r="P310" s="4"/>
      <c r="Q310" s="4"/>
      <c r="R310" s="4"/>
      <c r="S310" s="4"/>
      <c r="T310" s="4"/>
      <c r="U310" s="4"/>
    </row>
    <row r="311" spans="3:21">
      <c r="C311" s="4"/>
      <c r="D311" s="4"/>
      <c r="E311" s="4"/>
      <c r="F311" s="4"/>
      <c r="G311" s="4"/>
      <c r="H311" s="4"/>
      <c r="I311" s="4"/>
      <c r="J311" s="4"/>
      <c r="K311" s="4"/>
      <c r="L311" s="4"/>
      <c r="M311" s="4"/>
      <c r="N311" s="4"/>
      <c r="O311" s="4"/>
      <c r="P311" s="4"/>
      <c r="Q311" s="4"/>
      <c r="R311" s="4"/>
      <c r="S311" s="4"/>
      <c r="T311" s="4"/>
      <c r="U311" s="4"/>
    </row>
    <row r="312" spans="3:21">
      <c r="C312" s="4"/>
      <c r="D312" s="4"/>
      <c r="E312" s="4"/>
      <c r="F312" s="4"/>
      <c r="G312" s="4"/>
      <c r="H312" s="4"/>
      <c r="I312" s="4"/>
      <c r="J312" s="4"/>
      <c r="K312" s="4"/>
      <c r="L312" s="4"/>
      <c r="M312" s="4"/>
      <c r="N312" s="4"/>
      <c r="O312" s="4"/>
      <c r="P312" s="4"/>
      <c r="Q312" s="4"/>
      <c r="R312" s="4"/>
      <c r="S312" s="4"/>
      <c r="T312" s="4"/>
      <c r="U312" s="4"/>
    </row>
    <row r="313" spans="3:21">
      <c r="C313" s="4"/>
      <c r="D313" s="4"/>
      <c r="E313" s="4"/>
      <c r="F313" s="4"/>
      <c r="G313" s="4"/>
      <c r="H313" s="4"/>
      <c r="I313" s="4"/>
      <c r="J313" s="4"/>
      <c r="K313" s="4"/>
      <c r="L313" s="4"/>
      <c r="M313" s="4"/>
      <c r="N313" s="4"/>
      <c r="O313" s="4"/>
      <c r="P313" s="4"/>
      <c r="Q313" s="4"/>
      <c r="R313" s="4"/>
      <c r="S313" s="4"/>
      <c r="T313" s="4"/>
      <c r="U313" s="4"/>
    </row>
    <row r="314" spans="3:21">
      <c r="C314" s="4"/>
      <c r="D314" s="4"/>
      <c r="E314" s="4"/>
      <c r="F314" s="4"/>
      <c r="G314" s="4"/>
      <c r="H314" s="4"/>
      <c r="I314" s="4"/>
      <c r="J314" s="4"/>
      <c r="K314" s="4"/>
      <c r="L314" s="4"/>
      <c r="M314" s="4"/>
      <c r="N314" s="4"/>
      <c r="O314" s="4"/>
      <c r="P314" s="4"/>
      <c r="Q314" s="4"/>
      <c r="R314" s="4"/>
      <c r="S314" s="4"/>
      <c r="T314" s="4"/>
      <c r="U314" s="4"/>
    </row>
    <row r="315" spans="3:21">
      <c r="C315" s="4"/>
      <c r="D315" s="4"/>
      <c r="E315" s="4"/>
      <c r="F315" s="4"/>
      <c r="G315" s="4"/>
      <c r="H315" s="4"/>
      <c r="I315" s="4"/>
      <c r="J315" s="4"/>
      <c r="K315" s="4"/>
      <c r="L315" s="4"/>
      <c r="M315" s="4"/>
      <c r="N315" s="4"/>
      <c r="O315" s="4"/>
      <c r="P315" s="4"/>
      <c r="Q315" s="4"/>
      <c r="R315" s="4"/>
      <c r="S315" s="4"/>
      <c r="T315" s="4"/>
      <c r="U315" s="4"/>
    </row>
    <row r="316" spans="3:21">
      <c r="C316" s="4"/>
      <c r="D316" s="4"/>
      <c r="E316" s="4"/>
      <c r="F316" s="4"/>
      <c r="G316" s="4"/>
      <c r="H316" s="4"/>
      <c r="I316" s="4"/>
      <c r="J316" s="4"/>
      <c r="K316" s="4"/>
      <c r="L316" s="4"/>
      <c r="M316" s="4"/>
      <c r="N316" s="4"/>
      <c r="O316" s="4"/>
      <c r="P316" s="4"/>
      <c r="Q316" s="4"/>
      <c r="R316" s="4"/>
      <c r="S316" s="4"/>
      <c r="T316" s="4"/>
      <c r="U316" s="4"/>
    </row>
    <row r="317" spans="3:21">
      <c r="C317" s="4"/>
      <c r="D317" s="4"/>
      <c r="E317" s="4"/>
      <c r="F317" s="4"/>
      <c r="G317" s="4"/>
      <c r="H317" s="4"/>
      <c r="I317" s="4"/>
      <c r="J317" s="4"/>
      <c r="K317" s="4"/>
      <c r="L317" s="4"/>
      <c r="M317" s="4"/>
      <c r="N317" s="4"/>
      <c r="O317" s="4"/>
      <c r="P317" s="4"/>
      <c r="Q317" s="4"/>
      <c r="R317" s="4"/>
      <c r="S317" s="4"/>
      <c r="T317" s="4"/>
      <c r="U317" s="4"/>
    </row>
    <row r="318" spans="3:21">
      <c r="C318" s="4"/>
      <c r="D318" s="4"/>
      <c r="E318" s="4"/>
      <c r="F318" s="4"/>
      <c r="G318" s="4"/>
      <c r="H318" s="4"/>
      <c r="I318" s="4"/>
      <c r="J318" s="4"/>
      <c r="K318" s="4"/>
      <c r="L318" s="4"/>
      <c r="M318" s="4"/>
      <c r="N318" s="4"/>
      <c r="O318" s="4"/>
      <c r="P318" s="4"/>
      <c r="Q318" s="4"/>
      <c r="R318" s="4"/>
      <c r="S318" s="4"/>
      <c r="T318" s="4"/>
      <c r="U318" s="4"/>
    </row>
    <row r="319" spans="3:21">
      <c r="C319" s="4"/>
      <c r="D319" s="4"/>
      <c r="E319" s="4"/>
      <c r="F319" s="4"/>
      <c r="G319" s="4"/>
      <c r="H319" s="4"/>
      <c r="I319" s="4"/>
      <c r="J319" s="4"/>
      <c r="K319" s="4"/>
      <c r="L319" s="4"/>
      <c r="M319" s="4"/>
      <c r="N319" s="4"/>
      <c r="O319" s="4"/>
      <c r="P319" s="4"/>
      <c r="Q319" s="4"/>
      <c r="R319" s="4"/>
      <c r="S319" s="4"/>
      <c r="T319" s="4"/>
      <c r="U319" s="4"/>
    </row>
    <row r="320" spans="3:21">
      <c r="C320" s="4"/>
      <c r="D320" s="4"/>
      <c r="E320" s="4"/>
      <c r="F320" s="4"/>
      <c r="G320" s="4"/>
      <c r="H320" s="4"/>
      <c r="I320" s="4"/>
      <c r="J320" s="4"/>
      <c r="K320" s="4"/>
      <c r="L320" s="4"/>
      <c r="M320" s="4"/>
      <c r="N320" s="4"/>
      <c r="O320" s="4"/>
      <c r="P320" s="4"/>
      <c r="Q320" s="4"/>
      <c r="R320" s="4"/>
      <c r="S320" s="4"/>
      <c r="T320" s="4"/>
      <c r="U320" s="4"/>
    </row>
    <row r="321" spans="3:21">
      <c r="C321" s="4"/>
      <c r="D321" s="4"/>
      <c r="E321" s="4"/>
      <c r="F321" s="4"/>
      <c r="G321" s="4"/>
      <c r="H321" s="4"/>
      <c r="I321" s="4"/>
      <c r="J321" s="4"/>
      <c r="K321" s="4"/>
      <c r="L321" s="4"/>
      <c r="M321" s="4"/>
      <c r="N321" s="4"/>
      <c r="O321" s="4"/>
      <c r="P321" s="4"/>
      <c r="Q321" s="4"/>
      <c r="R321" s="4"/>
      <c r="S321" s="4"/>
      <c r="T321" s="4"/>
      <c r="U321" s="4"/>
    </row>
    <row r="322" spans="3:21">
      <c r="C322" s="4"/>
      <c r="D322" s="4"/>
      <c r="E322" s="4"/>
      <c r="F322" s="4"/>
      <c r="G322" s="4"/>
      <c r="H322" s="4"/>
      <c r="I322" s="4"/>
      <c r="J322" s="4"/>
      <c r="K322" s="4"/>
      <c r="L322" s="4"/>
      <c r="M322" s="4"/>
      <c r="N322" s="4"/>
      <c r="O322" s="4"/>
      <c r="P322" s="4"/>
      <c r="Q322" s="4"/>
      <c r="R322" s="4"/>
      <c r="S322" s="4"/>
      <c r="T322" s="4"/>
      <c r="U322" s="4"/>
    </row>
    <row r="323" spans="3:21">
      <c r="C323" s="4"/>
      <c r="D323" s="4"/>
      <c r="E323" s="4"/>
      <c r="F323" s="4"/>
      <c r="G323" s="4"/>
      <c r="H323" s="4"/>
      <c r="I323" s="4"/>
      <c r="J323" s="4"/>
      <c r="K323" s="4"/>
      <c r="L323" s="4"/>
      <c r="M323" s="4"/>
      <c r="N323" s="4"/>
      <c r="O323" s="4"/>
      <c r="P323" s="4"/>
      <c r="Q323" s="4"/>
      <c r="R323" s="4"/>
      <c r="S323" s="4"/>
      <c r="T323" s="4"/>
      <c r="U323" s="4"/>
    </row>
    <row r="324" spans="3:21">
      <c r="C324" s="4"/>
      <c r="D324" s="4"/>
      <c r="E324" s="4"/>
      <c r="F324" s="4"/>
      <c r="G324" s="4"/>
      <c r="H324" s="4"/>
      <c r="I324" s="4"/>
      <c r="J324" s="4"/>
      <c r="K324" s="4"/>
      <c r="L324" s="4"/>
      <c r="M324" s="4"/>
      <c r="N324" s="4"/>
      <c r="O324" s="4"/>
      <c r="P324" s="4"/>
      <c r="Q324" s="4"/>
      <c r="R324" s="4"/>
      <c r="S324" s="4"/>
      <c r="T324" s="4"/>
      <c r="U324" s="4"/>
    </row>
    <row r="325" spans="3:21">
      <c r="C325" s="4"/>
      <c r="D325" s="4"/>
      <c r="E325" s="4"/>
      <c r="F325" s="4"/>
      <c r="G325" s="4"/>
      <c r="H325" s="4"/>
      <c r="I325" s="4"/>
      <c r="J325" s="4"/>
      <c r="K325" s="4"/>
      <c r="L325" s="4"/>
      <c r="M325" s="4"/>
      <c r="N325" s="4"/>
      <c r="O325" s="4"/>
      <c r="P325" s="4"/>
      <c r="Q325" s="4"/>
      <c r="R325" s="4"/>
      <c r="S325" s="4"/>
      <c r="T325" s="4"/>
      <c r="U325" s="4"/>
    </row>
    <row r="326" spans="3:21">
      <c r="C326" s="4"/>
      <c r="D326" s="4"/>
      <c r="E326" s="4"/>
      <c r="F326" s="4"/>
      <c r="G326" s="4"/>
      <c r="H326" s="4"/>
      <c r="I326" s="4"/>
      <c r="J326" s="4"/>
      <c r="K326" s="4"/>
      <c r="L326" s="4"/>
      <c r="M326" s="4"/>
      <c r="N326" s="4"/>
      <c r="O326" s="4"/>
      <c r="P326" s="4"/>
      <c r="Q326" s="4"/>
      <c r="R326" s="4"/>
      <c r="S326" s="4"/>
      <c r="T326" s="4"/>
      <c r="U326" s="4"/>
    </row>
    <row r="327" spans="3:21">
      <c r="C327" s="4"/>
      <c r="D327" s="4"/>
      <c r="E327" s="4"/>
      <c r="F327" s="4"/>
      <c r="G327" s="4"/>
      <c r="H327" s="4"/>
      <c r="I327" s="4"/>
      <c r="J327" s="4"/>
      <c r="K327" s="4"/>
      <c r="L327" s="4"/>
      <c r="M327" s="4"/>
      <c r="N327" s="4"/>
      <c r="O327" s="4"/>
      <c r="P327" s="4"/>
      <c r="Q327" s="4"/>
      <c r="R327" s="4"/>
      <c r="S327" s="4"/>
      <c r="T327" s="4"/>
      <c r="U327" s="4"/>
    </row>
    <row r="328" spans="3:21">
      <c r="C328" s="4"/>
      <c r="D328" s="4"/>
      <c r="E328" s="4"/>
      <c r="F328" s="4"/>
      <c r="G328" s="4"/>
      <c r="H328" s="4"/>
      <c r="I328" s="4"/>
      <c r="J328" s="4"/>
      <c r="K328" s="4"/>
      <c r="L328" s="4"/>
      <c r="M328" s="4"/>
      <c r="N328" s="4"/>
      <c r="O328" s="4"/>
      <c r="P328" s="4"/>
      <c r="Q328" s="4"/>
      <c r="R328" s="4"/>
      <c r="S328" s="4"/>
      <c r="T328" s="4"/>
      <c r="U328" s="4"/>
    </row>
    <row r="329" spans="3:21">
      <c r="C329" s="4"/>
      <c r="D329" s="4"/>
      <c r="E329" s="4"/>
      <c r="F329" s="4"/>
      <c r="G329" s="4"/>
      <c r="H329" s="4"/>
      <c r="I329" s="4"/>
      <c r="J329" s="4"/>
      <c r="K329" s="4"/>
      <c r="L329" s="4"/>
      <c r="M329" s="4"/>
      <c r="N329" s="4"/>
      <c r="O329" s="4"/>
      <c r="P329" s="4"/>
      <c r="Q329" s="4"/>
      <c r="R329" s="4"/>
      <c r="S329" s="4"/>
      <c r="T329" s="4"/>
      <c r="U329" s="4"/>
    </row>
    <row r="330" spans="3:21">
      <c r="C330" s="4"/>
      <c r="D330" s="4"/>
      <c r="E330" s="4"/>
      <c r="F330" s="4"/>
      <c r="G330" s="4"/>
      <c r="H330" s="4"/>
      <c r="I330" s="4"/>
      <c r="J330" s="4"/>
      <c r="K330" s="4"/>
      <c r="L330" s="4"/>
      <c r="M330" s="4"/>
      <c r="N330" s="4"/>
      <c r="O330" s="4"/>
      <c r="P330" s="4"/>
      <c r="Q330" s="4"/>
      <c r="R330" s="4"/>
      <c r="S330" s="4"/>
      <c r="T330" s="4"/>
      <c r="U330" s="4"/>
    </row>
    <row r="331" spans="3:21">
      <c r="C331" s="4"/>
      <c r="D331" s="4"/>
      <c r="E331" s="4"/>
      <c r="F331" s="4"/>
      <c r="G331" s="4"/>
      <c r="H331" s="4"/>
      <c r="I331" s="4"/>
      <c r="J331" s="4"/>
      <c r="K331" s="4"/>
      <c r="L331" s="4"/>
      <c r="M331" s="4"/>
      <c r="N331" s="4"/>
      <c r="O331" s="4"/>
      <c r="P331" s="4"/>
      <c r="Q331" s="4"/>
      <c r="R331" s="4"/>
      <c r="S331" s="4"/>
      <c r="T331" s="4"/>
      <c r="U331" s="4"/>
    </row>
    <row r="332" spans="3:21">
      <c r="C332" s="4"/>
      <c r="D332" s="4"/>
      <c r="E332" s="4"/>
      <c r="F332" s="4"/>
      <c r="G332" s="4"/>
      <c r="H332" s="4"/>
      <c r="I332" s="4"/>
      <c r="J332" s="4"/>
      <c r="K332" s="4"/>
      <c r="L332" s="4"/>
      <c r="M332" s="4"/>
      <c r="N332" s="4"/>
      <c r="O332" s="4"/>
      <c r="P332" s="4"/>
      <c r="Q332" s="4"/>
      <c r="R332" s="4"/>
      <c r="S332" s="4"/>
      <c r="T332" s="4"/>
      <c r="U332" s="4"/>
    </row>
    <row r="333" spans="3:21">
      <c r="C333" s="4"/>
      <c r="D333" s="4"/>
      <c r="E333" s="4"/>
      <c r="F333" s="4"/>
      <c r="G333" s="4"/>
      <c r="H333" s="4"/>
      <c r="I333" s="4"/>
      <c r="J333" s="4"/>
      <c r="K333" s="4"/>
      <c r="L333" s="4"/>
      <c r="M333" s="4"/>
      <c r="N333" s="4"/>
      <c r="O333" s="4"/>
      <c r="P333" s="4"/>
      <c r="Q333" s="4"/>
      <c r="R333" s="4"/>
      <c r="S333" s="4"/>
      <c r="T333" s="4"/>
      <c r="U333" s="4"/>
    </row>
    <row r="334" spans="3:21">
      <c r="C334" s="4"/>
      <c r="D334" s="4"/>
      <c r="E334" s="4"/>
      <c r="F334" s="4"/>
      <c r="G334" s="4"/>
      <c r="H334" s="4"/>
      <c r="I334" s="4"/>
      <c r="J334" s="4"/>
      <c r="K334" s="4"/>
      <c r="L334" s="4"/>
      <c r="M334" s="4"/>
      <c r="N334" s="4"/>
      <c r="O334" s="4"/>
      <c r="P334" s="4"/>
      <c r="Q334" s="4"/>
      <c r="R334" s="4"/>
      <c r="S334" s="4"/>
      <c r="T334" s="4"/>
      <c r="U334" s="4"/>
    </row>
    <row r="335" spans="3:21">
      <c r="C335" s="4"/>
      <c r="D335" s="4"/>
      <c r="E335" s="4"/>
      <c r="F335" s="4"/>
      <c r="G335" s="4"/>
      <c r="H335" s="4"/>
      <c r="I335" s="4"/>
      <c r="J335" s="4"/>
      <c r="K335" s="4"/>
      <c r="L335" s="4"/>
      <c r="M335" s="4"/>
      <c r="N335" s="4"/>
      <c r="O335" s="4"/>
      <c r="P335" s="4"/>
      <c r="Q335" s="4"/>
      <c r="R335" s="4"/>
      <c r="S335" s="4"/>
      <c r="T335" s="4"/>
      <c r="U335" s="4"/>
    </row>
    <row r="336" spans="3:21">
      <c r="C336" s="4"/>
      <c r="D336" s="4"/>
      <c r="E336" s="4"/>
      <c r="F336" s="4"/>
      <c r="G336" s="4"/>
      <c r="H336" s="4"/>
      <c r="I336" s="4"/>
      <c r="J336" s="4"/>
      <c r="K336" s="4"/>
      <c r="L336" s="4"/>
      <c r="M336" s="4"/>
      <c r="N336" s="4"/>
      <c r="O336" s="4"/>
      <c r="P336" s="4"/>
      <c r="Q336" s="4"/>
      <c r="R336" s="4"/>
      <c r="S336" s="4"/>
      <c r="T336" s="4"/>
      <c r="U336" s="4"/>
    </row>
    <row r="337" spans="3:21">
      <c r="C337" s="4"/>
      <c r="D337" s="4"/>
      <c r="E337" s="4"/>
      <c r="F337" s="4"/>
      <c r="G337" s="4"/>
      <c r="H337" s="4"/>
      <c r="I337" s="4"/>
      <c r="J337" s="4"/>
      <c r="K337" s="4"/>
      <c r="L337" s="4"/>
      <c r="M337" s="4"/>
      <c r="N337" s="4"/>
      <c r="O337" s="4"/>
      <c r="P337" s="4"/>
      <c r="Q337" s="4"/>
      <c r="R337" s="4"/>
      <c r="S337" s="4"/>
      <c r="T337" s="4"/>
      <c r="U337" s="4"/>
    </row>
    <row r="338" spans="3:21">
      <c r="C338" s="4"/>
      <c r="D338" s="4"/>
      <c r="E338" s="4"/>
      <c r="F338" s="4"/>
      <c r="G338" s="4"/>
      <c r="H338" s="4"/>
      <c r="I338" s="4"/>
      <c r="J338" s="4"/>
      <c r="K338" s="4"/>
      <c r="L338" s="4"/>
      <c r="M338" s="4"/>
      <c r="N338" s="4"/>
      <c r="O338" s="4"/>
      <c r="P338" s="4"/>
      <c r="Q338" s="4"/>
      <c r="R338" s="4"/>
      <c r="S338" s="4"/>
      <c r="T338" s="4"/>
      <c r="U338" s="4"/>
    </row>
    <row r="339" spans="3:21">
      <c r="C339" s="4"/>
      <c r="D339" s="4"/>
      <c r="E339" s="4"/>
      <c r="F339" s="4"/>
      <c r="G339" s="4"/>
      <c r="H339" s="4"/>
      <c r="I339" s="4"/>
      <c r="J339" s="4"/>
      <c r="K339" s="4"/>
      <c r="L339" s="4"/>
      <c r="M339" s="4"/>
      <c r="N339" s="4"/>
      <c r="O339" s="4"/>
      <c r="P339" s="4"/>
      <c r="Q339" s="4"/>
      <c r="R339" s="4"/>
      <c r="S339" s="4"/>
      <c r="T339" s="4"/>
      <c r="U339" s="4"/>
    </row>
    <row r="340" spans="3:21">
      <c r="C340" s="4"/>
      <c r="D340" s="4"/>
      <c r="E340" s="4"/>
      <c r="F340" s="4"/>
      <c r="G340" s="4"/>
      <c r="H340" s="4"/>
      <c r="I340" s="4"/>
      <c r="J340" s="4"/>
      <c r="K340" s="4"/>
      <c r="L340" s="4"/>
      <c r="M340" s="4"/>
      <c r="N340" s="4"/>
      <c r="O340" s="4"/>
      <c r="P340" s="4"/>
      <c r="Q340" s="4"/>
      <c r="R340" s="4"/>
      <c r="S340" s="4"/>
      <c r="T340" s="4"/>
      <c r="U340" s="4"/>
    </row>
    <row r="341" spans="3:21">
      <c r="C341" s="4"/>
      <c r="D341" s="4"/>
      <c r="E341" s="4"/>
      <c r="F341" s="4"/>
      <c r="G341" s="4"/>
      <c r="H341" s="4"/>
      <c r="I341" s="4"/>
      <c r="J341" s="4"/>
      <c r="K341" s="4"/>
      <c r="L341" s="4"/>
      <c r="M341" s="4"/>
      <c r="N341" s="4"/>
      <c r="O341" s="4"/>
      <c r="P341" s="4"/>
      <c r="Q341" s="4"/>
      <c r="R341" s="4"/>
      <c r="S341" s="4"/>
      <c r="T341" s="4"/>
      <c r="U341" s="4"/>
    </row>
    <row r="342" spans="3:21">
      <c r="C342" s="4"/>
      <c r="D342" s="4"/>
      <c r="E342" s="4"/>
      <c r="F342" s="4"/>
      <c r="G342" s="4"/>
      <c r="H342" s="4"/>
      <c r="I342" s="4"/>
      <c r="J342" s="4"/>
      <c r="K342" s="4"/>
      <c r="L342" s="4"/>
      <c r="M342" s="4"/>
      <c r="N342" s="4"/>
      <c r="O342" s="4"/>
      <c r="P342" s="4"/>
      <c r="Q342" s="4"/>
      <c r="R342" s="4"/>
      <c r="S342" s="4"/>
      <c r="T342" s="4"/>
      <c r="U342" s="4"/>
    </row>
    <row r="343" spans="3:21">
      <c r="C343" s="4"/>
      <c r="D343" s="4"/>
      <c r="E343" s="4"/>
      <c r="F343" s="4"/>
      <c r="G343" s="4"/>
      <c r="H343" s="4"/>
      <c r="I343" s="4"/>
      <c r="J343" s="4"/>
      <c r="K343" s="4"/>
      <c r="L343" s="4"/>
      <c r="M343" s="4"/>
      <c r="N343" s="4"/>
      <c r="O343" s="4"/>
      <c r="P343" s="4"/>
      <c r="Q343" s="4"/>
      <c r="R343" s="4"/>
      <c r="S343" s="4"/>
      <c r="T343" s="4"/>
      <c r="U343" s="4"/>
    </row>
    <row r="344" spans="3:21">
      <c r="C344" s="4"/>
      <c r="D344" s="4"/>
      <c r="E344" s="4"/>
      <c r="F344" s="4"/>
      <c r="G344" s="4"/>
      <c r="H344" s="4"/>
      <c r="I344" s="4"/>
      <c r="J344" s="4"/>
      <c r="K344" s="4"/>
      <c r="L344" s="4"/>
      <c r="M344" s="4"/>
      <c r="N344" s="4"/>
      <c r="O344" s="4"/>
      <c r="P344" s="4"/>
      <c r="Q344" s="4"/>
      <c r="R344" s="4"/>
      <c r="S344" s="4"/>
      <c r="T344" s="4"/>
      <c r="U344" s="4"/>
    </row>
    <row r="345" spans="3:21">
      <c r="C345" s="4"/>
      <c r="D345" s="4"/>
      <c r="E345" s="4"/>
      <c r="F345" s="4"/>
      <c r="G345" s="4"/>
      <c r="H345" s="4"/>
      <c r="I345" s="4"/>
      <c r="J345" s="4"/>
      <c r="K345" s="4"/>
      <c r="L345" s="4"/>
      <c r="M345" s="4"/>
      <c r="N345" s="4"/>
      <c r="O345" s="4"/>
      <c r="P345" s="4"/>
      <c r="Q345" s="4"/>
      <c r="R345" s="4"/>
      <c r="S345" s="4"/>
      <c r="T345" s="4"/>
      <c r="U345" s="4"/>
    </row>
    <row r="346" spans="3:21">
      <c r="C346" s="4"/>
      <c r="D346" s="4"/>
      <c r="E346" s="4"/>
      <c r="F346" s="4"/>
      <c r="G346" s="4"/>
      <c r="H346" s="4"/>
      <c r="I346" s="4"/>
      <c r="J346" s="4"/>
      <c r="K346" s="4"/>
      <c r="L346" s="4"/>
      <c r="M346" s="4"/>
      <c r="N346" s="4"/>
      <c r="O346" s="4"/>
      <c r="P346" s="4"/>
      <c r="Q346" s="4"/>
      <c r="R346" s="4"/>
      <c r="S346" s="4"/>
      <c r="T346" s="4"/>
      <c r="U346" s="4"/>
    </row>
    <row r="347" spans="3:21">
      <c r="C347" s="4"/>
      <c r="D347" s="4"/>
      <c r="E347" s="4"/>
      <c r="F347" s="4"/>
      <c r="G347" s="4"/>
      <c r="H347" s="4"/>
      <c r="I347" s="4"/>
      <c r="J347" s="4"/>
      <c r="K347" s="4"/>
      <c r="L347" s="4"/>
      <c r="M347" s="4"/>
      <c r="N347" s="4"/>
      <c r="O347" s="4"/>
      <c r="P347" s="4"/>
      <c r="Q347" s="4"/>
      <c r="R347" s="4"/>
      <c r="S347" s="4"/>
      <c r="T347" s="4"/>
      <c r="U347" s="4"/>
    </row>
    <row r="348" spans="3:21">
      <c r="C348" s="4"/>
      <c r="D348" s="4"/>
      <c r="E348" s="4"/>
      <c r="F348" s="4"/>
      <c r="G348" s="4"/>
      <c r="H348" s="4"/>
      <c r="I348" s="4"/>
      <c r="J348" s="4"/>
      <c r="K348" s="4"/>
      <c r="L348" s="4"/>
      <c r="M348" s="4"/>
      <c r="N348" s="4"/>
      <c r="O348" s="4"/>
      <c r="P348" s="4"/>
      <c r="Q348" s="4"/>
      <c r="R348" s="4"/>
      <c r="S348" s="4"/>
      <c r="T348" s="4"/>
      <c r="U348" s="4"/>
    </row>
    <row r="349" spans="3:21">
      <c r="C349" s="4"/>
      <c r="D349" s="4"/>
      <c r="E349" s="4"/>
      <c r="F349" s="4"/>
      <c r="G349" s="4"/>
      <c r="H349" s="4"/>
      <c r="I349" s="4"/>
      <c r="J349" s="4"/>
      <c r="K349" s="4"/>
      <c r="L349" s="4"/>
      <c r="M349" s="4"/>
      <c r="N349" s="4"/>
      <c r="O349" s="4"/>
      <c r="P349" s="4"/>
      <c r="Q349" s="4"/>
      <c r="R349" s="4"/>
      <c r="S349" s="4"/>
      <c r="T349" s="4"/>
      <c r="U349" s="4"/>
    </row>
    <row r="350" spans="3:21">
      <c r="C350" s="4"/>
      <c r="D350" s="4"/>
      <c r="E350" s="4"/>
      <c r="F350" s="4"/>
      <c r="G350" s="4"/>
      <c r="H350" s="4"/>
      <c r="I350" s="4"/>
      <c r="J350" s="4"/>
      <c r="K350" s="4"/>
      <c r="L350" s="4"/>
      <c r="M350" s="4"/>
      <c r="N350" s="4"/>
      <c r="O350" s="4"/>
      <c r="P350" s="4"/>
      <c r="Q350" s="4"/>
      <c r="R350" s="4"/>
      <c r="S350" s="4"/>
      <c r="T350" s="4"/>
      <c r="U350" s="4"/>
    </row>
    <row r="351" spans="3:21">
      <c r="C351" s="4"/>
      <c r="D351" s="4"/>
      <c r="E351" s="4"/>
      <c r="F351" s="4"/>
      <c r="G351" s="4"/>
      <c r="H351" s="4"/>
      <c r="I351" s="4"/>
      <c r="J351" s="4"/>
      <c r="K351" s="4"/>
      <c r="L351" s="4"/>
      <c r="M351" s="4"/>
      <c r="N351" s="4"/>
      <c r="O351" s="4"/>
      <c r="P351" s="4"/>
      <c r="Q351" s="4"/>
      <c r="R351" s="4"/>
      <c r="S351" s="4"/>
      <c r="T351" s="4"/>
      <c r="U351" s="4"/>
    </row>
    <row r="352" spans="3:21">
      <c r="C352" s="4"/>
      <c r="D352" s="4"/>
      <c r="E352" s="4"/>
      <c r="F352" s="4"/>
      <c r="G352" s="4"/>
      <c r="H352" s="4"/>
      <c r="I352" s="4"/>
      <c r="J352" s="4"/>
      <c r="K352" s="4"/>
      <c r="L352" s="4"/>
      <c r="M352" s="4"/>
      <c r="N352" s="4"/>
      <c r="O352" s="4"/>
      <c r="P352" s="4"/>
      <c r="Q352" s="4"/>
      <c r="R352" s="4"/>
      <c r="S352" s="4"/>
      <c r="T352" s="4"/>
      <c r="U352" s="4"/>
    </row>
    <row r="353" spans="3:21">
      <c r="C353" s="4"/>
      <c r="D353" s="4"/>
      <c r="E353" s="4"/>
      <c r="F353" s="4"/>
      <c r="G353" s="4"/>
      <c r="H353" s="4"/>
      <c r="I353" s="4"/>
      <c r="J353" s="4"/>
      <c r="K353" s="4"/>
      <c r="L353" s="4"/>
      <c r="M353" s="4"/>
      <c r="N353" s="4"/>
      <c r="O353" s="4"/>
      <c r="P353" s="4"/>
      <c r="Q353" s="4"/>
      <c r="R353" s="4"/>
      <c r="S353" s="4"/>
      <c r="T353" s="4"/>
      <c r="U353" s="4"/>
    </row>
    <row r="354" spans="3:21">
      <c r="C354" s="4"/>
      <c r="D354" s="4"/>
      <c r="E354" s="4"/>
      <c r="F354" s="4"/>
      <c r="G354" s="4"/>
      <c r="H354" s="4"/>
      <c r="I354" s="4"/>
      <c r="J354" s="4"/>
      <c r="K354" s="4"/>
      <c r="L354" s="4"/>
      <c r="M354" s="4"/>
      <c r="N354" s="4"/>
      <c r="O354" s="4"/>
      <c r="P354" s="4"/>
      <c r="Q354" s="4"/>
      <c r="R354" s="4"/>
      <c r="S354" s="4"/>
      <c r="T354" s="4"/>
      <c r="U354" s="4"/>
    </row>
    <row r="355" spans="3:21">
      <c r="C355" s="4"/>
      <c r="D355" s="4"/>
      <c r="E355" s="4"/>
      <c r="F355" s="4"/>
      <c r="G355" s="4"/>
      <c r="H355" s="4"/>
      <c r="I355" s="4"/>
      <c r="J355" s="4"/>
      <c r="K355" s="4"/>
      <c r="L355" s="4"/>
      <c r="M355" s="4"/>
      <c r="N355" s="4"/>
      <c r="O355" s="4"/>
      <c r="P355" s="4"/>
      <c r="Q355" s="4"/>
      <c r="R355" s="4"/>
      <c r="S355" s="4"/>
      <c r="T355" s="4"/>
      <c r="U355" s="4"/>
    </row>
    <row r="356" spans="3:21">
      <c r="C356" s="4"/>
      <c r="D356" s="4"/>
      <c r="E356" s="4"/>
      <c r="F356" s="4"/>
      <c r="G356" s="4"/>
      <c r="H356" s="4"/>
      <c r="I356" s="4"/>
      <c r="J356" s="4"/>
      <c r="K356" s="4"/>
      <c r="L356" s="4"/>
      <c r="M356" s="4"/>
      <c r="N356" s="4"/>
      <c r="O356" s="4"/>
      <c r="P356" s="4"/>
      <c r="Q356" s="4"/>
      <c r="R356" s="4"/>
      <c r="S356" s="4"/>
      <c r="T356" s="4"/>
      <c r="U356" s="4"/>
    </row>
    <row r="357" spans="3:21">
      <c r="C357" s="4"/>
      <c r="D357" s="4"/>
      <c r="E357" s="4"/>
      <c r="F357" s="4"/>
      <c r="G357" s="4"/>
      <c r="H357" s="4"/>
      <c r="I357" s="4"/>
      <c r="J357" s="4"/>
      <c r="K357" s="4"/>
      <c r="L357" s="4"/>
      <c r="M357" s="4"/>
      <c r="N357" s="4"/>
      <c r="O357" s="4"/>
      <c r="P357" s="4"/>
      <c r="Q357" s="4"/>
      <c r="R357" s="4"/>
      <c r="S357" s="4"/>
      <c r="T357" s="4"/>
      <c r="U357" s="4"/>
    </row>
    <row r="358" spans="3:21">
      <c r="C358" s="4"/>
      <c r="D358" s="4"/>
      <c r="E358" s="4"/>
      <c r="F358" s="4"/>
      <c r="G358" s="4"/>
      <c r="H358" s="4"/>
      <c r="I358" s="4"/>
      <c r="J358" s="4"/>
      <c r="K358" s="4"/>
      <c r="L358" s="4"/>
      <c r="M358" s="4"/>
      <c r="N358" s="4"/>
      <c r="O358" s="4"/>
      <c r="P358" s="4"/>
      <c r="Q358" s="4"/>
      <c r="R358" s="4"/>
      <c r="S358" s="4"/>
      <c r="T358" s="4"/>
      <c r="U358" s="4"/>
    </row>
    <row r="359" spans="3:21">
      <c r="C359" s="4"/>
      <c r="D359" s="4"/>
      <c r="E359" s="4"/>
      <c r="F359" s="4"/>
      <c r="G359" s="4"/>
      <c r="H359" s="4"/>
      <c r="I359" s="4"/>
      <c r="J359" s="4"/>
      <c r="K359" s="4"/>
      <c r="L359" s="4"/>
      <c r="M359" s="4"/>
      <c r="N359" s="4"/>
      <c r="O359" s="4"/>
      <c r="P359" s="4"/>
      <c r="Q359" s="4"/>
      <c r="R359" s="4"/>
      <c r="S359" s="4"/>
      <c r="T359" s="4"/>
      <c r="U359" s="4"/>
    </row>
    <row r="360" spans="3:21">
      <c r="C360" s="4"/>
      <c r="D360" s="4"/>
      <c r="E360" s="4"/>
      <c r="F360" s="4"/>
      <c r="G360" s="4"/>
      <c r="H360" s="4"/>
      <c r="I360" s="4"/>
      <c r="J360" s="4"/>
      <c r="K360" s="4"/>
      <c r="L360" s="4"/>
      <c r="M360" s="4"/>
      <c r="N360" s="4"/>
      <c r="O360" s="4"/>
      <c r="P360" s="4"/>
      <c r="Q360" s="4"/>
      <c r="R360" s="4"/>
      <c r="S360" s="4"/>
      <c r="T360" s="4"/>
      <c r="U360" s="4"/>
    </row>
    <row r="361" spans="3:21">
      <c r="C361" s="4"/>
      <c r="D361" s="4"/>
      <c r="E361" s="4"/>
      <c r="F361" s="4"/>
      <c r="G361" s="4"/>
      <c r="H361" s="4"/>
      <c r="I361" s="4"/>
      <c r="J361" s="4"/>
      <c r="K361" s="4"/>
      <c r="L361" s="4"/>
      <c r="M361" s="4"/>
      <c r="N361" s="4"/>
      <c r="O361" s="4"/>
      <c r="P361" s="4"/>
      <c r="Q361" s="4"/>
      <c r="R361" s="4"/>
      <c r="S361" s="4"/>
      <c r="T361" s="4"/>
      <c r="U361" s="4"/>
    </row>
    <row r="362" spans="3:21">
      <c r="C362" s="4"/>
      <c r="D362" s="4"/>
      <c r="E362" s="4"/>
      <c r="F362" s="4"/>
      <c r="G362" s="4"/>
      <c r="H362" s="4"/>
      <c r="I362" s="4"/>
      <c r="J362" s="4"/>
      <c r="K362" s="4"/>
      <c r="L362" s="4"/>
      <c r="M362" s="4"/>
      <c r="N362" s="4"/>
      <c r="O362" s="4"/>
      <c r="P362" s="4"/>
      <c r="Q362" s="4"/>
      <c r="R362" s="4"/>
      <c r="S362" s="4"/>
      <c r="T362" s="4"/>
      <c r="U362" s="4"/>
    </row>
    <row r="363" spans="3:21">
      <c r="C363" s="4"/>
      <c r="D363" s="4"/>
      <c r="E363" s="4"/>
      <c r="F363" s="4"/>
      <c r="G363" s="4"/>
      <c r="H363" s="4"/>
      <c r="I363" s="4"/>
      <c r="J363" s="4"/>
      <c r="K363" s="4"/>
      <c r="L363" s="4"/>
      <c r="M363" s="4"/>
      <c r="N363" s="4"/>
      <c r="O363" s="4"/>
      <c r="P363" s="4"/>
      <c r="Q363" s="4"/>
      <c r="R363" s="4"/>
      <c r="S363" s="4"/>
      <c r="T363" s="4"/>
      <c r="U363" s="4"/>
    </row>
    <row r="364" spans="3:21">
      <c r="C364" s="4"/>
      <c r="D364" s="4"/>
      <c r="E364" s="4"/>
      <c r="F364" s="4"/>
      <c r="G364" s="4"/>
      <c r="H364" s="4"/>
      <c r="I364" s="4"/>
      <c r="J364" s="4"/>
      <c r="K364" s="4"/>
      <c r="L364" s="4"/>
      <c r="M364" s="4"/>
      <c r="N364" s="4"/>
      <c r="O364" s="4"/>
      <c r="P364" s="4"/>
      <c r="Q364" s="4"/>
      <c r="R364" s="4"/>
      <c r="S364" s="4"/>
      <c r="T364" s="4"/>
      <c r="U364" s="4"/>
    </row>
    <row r="365" spans="3:21">
      <c r="C365" s="4"/>
      <c r="D365" s="4"/>
      <c r="E365" s="4"/>
      <c r="F365" s="4"/>
      <c r="G365" s="4"/>
      <c r="H365" s="4"/>
      <c r="I365" s="4"/>
      <c r="J365" s="4"/>
      <c r="K365" s="4"/>
      <c r="L365" s="4"/>
      <c r="M365" s="4"/>
      <c r="N365" s="4"/>
      <c r="O365" s="4"/>
      <c r="P365" s="4"/>
      <c r="Q365" s="4"/>
      <c r="R365" s="4"/>
      <c r="S365" s="4"/>
      <c r="T365" s="4"/>
      <c r="U365" s="4"/>
    </row>
    <row r="366" spans="3:21">
      <c r="C366" s="4"/>
      <c r="D366" s="4"/>
      <c r="E366" s="4"/>
      <c r="F366" s="4"/>
      <c r="G366" s="4"/>
      <c r="H366" s="4"/>
      <c r="I366" s="4"/>
      <c r="J366" s="4"/>
      <c r="K366" s="4"/>
      <c r="L366" s="4"/>
      <c r="M366" s="4"/>
      <c r="N366" s="4"/>
      <c r="O366" s="4"/>
      <c r="P366" s="4"/>
      <c r="Q366" s="4"/>
      <c r="R366" s="4"/>
      <c r="S366" s="4"/>
      <c r="T366" s="4"/>
      <c r="U366" s="4"/>
    </row>
    <row r="367" spans="3:21">
      <c r="C367" s="4"/>
      <c r="D367" s="4"/>
      <c r="E367" s="4"/>
      <c r="F367" s="4"/>
      <c r="G367" s="4"/>
      <c r="H367" s="4"/>
      <c r="I367" s="4"/>
      <c r="J367" s="4"/>
      <c r="K367" s="4"/>
      <c r="L367" s="4"/>
      <c r="M367" s="4"/>
      <c r="N367" s="4"/>
      <c r="O367" s="4"/>
      <c r="P367" s="4"/>
      <c r="Q367" s="4"/>
      <c r="R367" s="4"/>
      <c r="S367" s="4"/>
      <c r="T367" s="4"/>
      <c r="U367" s="4"/>
    </row>
    <row r="368" spans="3:21">
      <c r="C368" s="4"/>
      <c r="D368" s="4"/>
      <c r="E368" s="4"/>
      <c r="F368" s="4"/>
      <c r="G368" s="4"/>
      <c r="H368" s="4"/>
      <c r="I368" s="4"/>
      <c r="J368" s="4"/>
      <c r="K368" s="4"/>
      <c r="L368" s="4"/>
      <c r="M368" s="4"/>
      <c r="N368" s="4"/>
      <c r="O368" s="4"/>
      <c r="P368" s="4"/>
      <c r="Q368" s="4"/>
      <c r="R368" s="4"/>
      <c r="S368" s="4"/>
      <c r="T368" s="4"/>
      <c r="U368" s="4"/>
    </row>
    <row r="369" spans="3:21">
      <c r="C369" s="4"/>
      <c r="D369" s="4"/>
      <c r="E369" s="4"/>
      <c r="F369" s="4"/>
      <c r="G369" s="4"/>
      <c r="H369" s="4"/>
      <c r="I369" s="4"/>
      <c r="J369" s="4"/>
      <c r="K369" s="4"/>
      <c r="L369" s="4"/>
      <c r="M369" s="4"/>
      <c r="N369" s="4"/>
      <c r="O369" s="4"/>
      <c r="P369" s="4"/>
      <c r="Q369" s="4"/>
      <c r="R369" s="4"/>
      <c r="S369" s="4"/>
      <c r="T369" s="4"/>
      <c r="U369" s="4"/>
    </row>
    <row r="370" spans="3:21">
      <c r="C370" s="4"/>
      <c r="D370" s="4"/>
      <c r="E370" s="4"/>
      <c r="F370" s="4"/>
      <c r="G370" s="4"/>
      <c r="H370" s="4"/>
      <c r="I370" s="4"/>
      <c r="J370" s="4"/>
      <c r="K370" s="4"/>
      <c r="L370" s="4"/>
      <c r="M370" s="4"/>
      <c r="N370" s="4"/>
      <c r="O370" s="4"/>
      <c r="P370" s="4"/>
      <c r="Q370" s="4"/>
      <c r="R370" s="4"/>
      <c r="S370" s="4"/>
      <c r="T370" s="4"/>
      <c r="U370" s="4"/>
    </row>
    <row r="371" spans="3:21">
      <c r="C371" s="4"/>
      <c r="D371" s="4"/>
      <c r="E371" s="4"/>
      <c r="F371" s="4"/>
      <c r="G371" s="4"/>
      <c r="H371" s="4"/>
      <c r="I371" s="4"/>
      <c r="J371" s="4"/>
      <c r="K371" s="4"/>
      <c r="L371" s="4"/>
      <c r="M371" s="4"/>
      <c r="N371" s="4"/>
      <c r="O371" s="4"/>
      <c r="P371" s="4"/>
      <c r="Q371" s="4"/>
      <c r="R371" s="4"/>
      <c r="S371" s="4"/>
      <c r="T371" s="4"/>
      <c r="U371" s="4"/>
    </row>
    <row r="372" spans="3:21">
      <c r="C372" s="4"/>
      <c r="D372" s="4"/>
      <c r="E372" s="4"/>
      <c r="F372" s="4"/>
      <c r="G372" s="4"/>
      <c r="H372" s="4"/>
      <c r="I372" s="4"/>
      <c r="J372" s="4"/>
      <c r="K372" s="4"/>
      <c r="L372" s="4"/>
      <c r="M372" s="4"/>
      <c r="N372" s="4"/>
      <c r="O372" s="4"/>
      <c r="P372" s="4"/>
      <c r="Q372" s="4"/>
      <c r="R372" s="4"/>
      <c r="S372" s="4"/>
      <c r="T372" s="4"/>
      <c r="U372" s="4"/>
    </row>
    <row r="373" spans="3:21">
      <c r="C373" s="4"/>
      <c r="D373" s="4"/>
      <c r="E373" s="4"/>
      <c r="F373" s="4"/>
      <c r="G373" s="4"/>
      <c r="H373" s="4"/>
      <c r="I373" s="4"/>
      <c r="J373" s="4"/>
      <c r="K373" s="4"/>
      <c r="L373" s="4"/>
      <c r="M373" s="4"/>
      <c r="N373" s="4"/>
      <c r="O373" s="4"/>
      <c r="P373" s="4"/>
      <c r="Q373" s="4"/>
      <c r="R373" s="4"/>
      <c r="S373" s="4"/>
      <c r="T373" s="4"/>
      <c r="U373" s="4"/>
    </row>
    <row r="374" spans="3:21">
      <c r="C374" s="4"/>
      <c r="D374" s="4"/>
      <c r="E374" s="4"/>
      <c r="F374" s="4"/>
      <c r="G374" s="4"/>
      <c r="H374" s="4"/>
      <c r="I374" s="4"/>
      <c r="J374" s="4"/>
      <c r="K374" s="4"/>
      <c r="L374" s="4"/>
      <c r="M374" s="4"/>
      <c r="N374" s="4"/>
      <c r="O374" s="4"/>
      <c r="P374" s="4"/>
      <c r="Q374" s="4"/>
      <c r="R374" s="4"/>
      <c r="S374" s="4"/>
      <c r="T374" s="4"/>
      <c r="U374" s="4"/>
    </row>
    <row r="375" spans="3:21">
      <c r="C375" s="4"/>
      <c r="D375" s="4"/>
      <c r="E375" s="4"/>
      <c r="F375" s="4"/>
      <c r="G375" s="4"/>
      <c r="H375" s="4"/>
      <c r="I375" s="4"/>
      <c r="J375" s="4"/>
      <c r="K375" s="4"/>
      <c r="L375" s="4"/>
      <c r="M375" s="4"/>
      <c r="N375" s="4"/>
      <c r="O375" s="4"/>
      <c r="P375" s="4"/>
      <c r="Q375" s="4"/>
      <c r="R375" s="4"/>
      <c r="S375" s="4"/>
      <c r="T375" s="4"/>
      <c r="U375" s="4"/>
    </row>
    <row r="376" spans="3:21">
      <c r="C376" s="4"/>
      <c r="D376" s="4"/>
      <c r="E376" s="4"/>
      <c r="F376" s="4"/>
      <c r="G376" s="4"/>
      <c r="H376" s="4"/>
      <c r="I376" s="4"/>
      <c r="J376" s="4"/>
      <c r="K376" s="4"/>
      <c r="L376" s="4"/>
      <c r="M376" s="4"/>
      <c r="N376" s="4"/>
      <c r="O376" s="4"/>
      <c r="P376" s="4"/>
      <c r="Q376" s="4"/>
      <c r="R376" s="4"/>
      <c r="S376" s="4"/>
      <c r="T376" s="4"/>
      <c r="U376" s="4"/>
    </row>
    <row r="377" spans="3:21">
      <c r="C377" s="4"/>
      <c r="D377" s="4"/>
      <c r="E377" s="4"/>
      <c r="F377" s="4"/>
      <c r="G377" s="4"/>
      <c r="H377" s="4"/>
      <c r="I377" s="4"/>
      <c r="J377" s="4"/>
      <c r="K377" s="4"/>
      <c r="L377" s="4"/>
      <c r="M377" s="4"/>
      <c r="N377" s="4"/>
      <c r="O377" s="4"/>
      <c r="P377" s="4"/>
      <c r="Q377" s="4"/>
      <c r="R377" s="4"/>
      <c r="S377" s="4"/>
      <c r="T377" s="4"/>
      <c r="U377" s="4"/>
    </row>
    <row r="378" spans="3:21">
      <c r="C378" s="4"/>
      <c r="D378" s="4"/>
      <c r="E378" s="4"/>
      <c r="F378" s="4"/>
      <c r="G378" s="4"/>
      <c r="H378" s="4"/>
      <c r="I378" s="4"/>
      <c r="J378" s="4"/>
      <c r="K378" s="4"/>
      <c r="L378" s="4"/>
      <c r="M378" s="4"/>
      <c r="N378" s="4"/>
      <c r="O378" s="4"/>
      <c r="P378" s="4"/>
      <c r="Q378" s="4"/>
      <c r="R378" s="4"/>
      <c r="S378" s="4"/>
      <c r="T378" s="4"/>
      <c r="U378" s="4"/>
    </row>
    <row r="379" spans="3:21">
      <c r="C379" s="4"/>
      <c r="D379" s="4"/>
      <c r="E379" s="4"/>
      <c r="F379" s="4"/>
      <c r="G379" s="4"/>
      <c r="H379" s="4"/>
      <c r="I379" s="4"/>
      <c r="J379" s="4"/>
      <c r="K379" s="4"/>
      <c r="L379" s="4"/>
      <c r="M379" s="4"/>
      <c r="N379" s="4"/>
      <c r="O379" s="4"/>
      <c r="P379" s="4"/>
      <c r="Q379" s="4"/>
      <c r="R379" s="4"/>
      <c r="S379" s="4"/>
      <c r="T379" s="4"/>
      <c r="U379" s="4"/>
    </row>
    <row r="380" spans="3:21">
      <c r="C380" s="4"/>
      <c r="D380" s="4"/>
      <c r="E380" s="4"/>
      <c r="F380" s="4"/>
      <c r="G380" s="4"/>
      <c r="H380" s="4"/>
      <c r="I380" s="4"/>
      <c r="J380" s="4"/>
      <c r="K380" s="4"/>
      <c r="L380" s="4"/>
      <c r="M380" s="4"/>
      <c r="N380" s="4"/>
      <c r="O380" s="4"/>
      <c r="P380" s="4"/>
      <c r="Q380" s="4"/>
      <c r="R380" s="4"/>
      <c r="S380" s="4"/>
      <c r="T380" s="4"/>
      <c r="U380" s="4"/>
    </row>
    <row r="381" spans="3:21">
      <c r="C381" s="4"/>
      <c r="D381" s="4"/>
      <c r="E381" s="4"/>
      <c r="F381" s="4"/>
      <c r="G381" s="4"/>
      <c r="H381" s="4"/>
      <c r="I381" s="4"/>
      <c r="J381" s="4"/>
      <c r="K381" s="4"/>
      <c r="L381" s="4"/>
      <c r="M381" s="4"/>
      <c r="N381" s="4"/>
      <c r="O381" s="4"/>
      <c r="P381" s="4"/>
      <c r="Q381" s="4"/>
      <c r="R381" s="4"/>
      <c r="S381" s="4"/>
      <c r="T381" s="4"/>
      <c r="U381" s="4"/>
    </row>
    <row r="382" spans="3:21">
      <c r="C382" s="4"/>
      <c r="D382" s="4"/>
      <c r="E382" s="4"/>
      <c r="F382" s="4"/>
      <c r="G382" s="4"/>
      <c r="H382" s="4"/>
      <c r="I382" s="4"/>
      <c r="J382" s="4"/>
      <c r="K382" s="4"/>
      <c r="L382" s="4"/>
      <c r="M382" s="4"/>
      <c r="N382" s="4"/>
      <c r="O382" s="4"/>
      <c r="P382" s="4"/>
      <c r="Q382" s="4"/>
      <c r="R382" s="4"/>
      <c r="S382" s="4"/>
      <c r="T382" s="4"/>
      <c r="U382" s="4"/>
    </row>
    <row r="383" spans="3:21">
      <c r="C383" s="4"/>
      <c r="D383" s="4"/>
      <c r="E383" s="4"/>
      <c r="F383" s="4"/>
      <c r="G383" s="4"/>
      <c r="H383" s="4"/>
      <c r="I383" s="4"/>
      <c r="J383" s="4"/>
      <c r="K383" s="4"/>
      <c r="L383" s="4"/>
      <c r="M383" s="4"/>
      <c r="N383" s="4"/>
      <c r="O383" s="4"/>
      <c r="P383" s="4"/>
      <c r="Q383" s="4"/>
      <c r="R383" s="4"/>
      <c r="S383" s="4"/>
      <c r="T383" s="4"/>
      <c r="U383" s="4"/>
    </row>
    <row r="384" spans="3:21">
      <c r="C384" s="4"/>
      <c r="D384" s="4"/>
      <c r="E384" s="4"/>
      <c r="F384" s="4"/>
      <c r="G384" s="4"/>
      <c r="H384" s="4"/>
      <c r="I384" s="4"/>
      <c r="J384" s="4"/>
      <c r="K384" s="4"/>
      <c r="L384" s="4"/>
      <c r="M384" s="4"/>
      <c r="N384" s="4"/>
      <c r="O384" s="4"/>
      <c r="P384" s="4"/>
      <c r="Q384" s="4"/>
      <c r="R384" s="4"/>
      <c r="S384" s="4"/>
      <c r="T384" s="4"/>
      <c r="U384" s="4"/>
    </row>
    <row r="385" spans="3:21">
      <c r="C385" s="4"/>
      <c r="D385" s="4"/>
      <c r="E385" s="4"/>
      <c r="F385" s="4"/>
      <c r="G385" s="4"/>
      <c r="H385" s="4"/>
      <c r="I385" s="4"/>
      <c r="J385" s="4"/>
      <c r="K385" s="4"/>
      <c r="L385" s="4"/>
      <c r="M385" s="4"/>
      <c r="N385" s="4"/>
      <c r="O385" s="4"/>
      <c r="P385" s="4"/>
      <c r="Q385" s="4"/>
      <c r="R385" s="4"/>
      <c r="S385" s="4"/>
      <c r="T385" s="4"/>
      <c r="U385" s="4"/>
    </row>
    <row r="386" spans="3:21">
      <c r="C386" s="4"/>
      <c r="D386" s="4"/>
      <c r="E386" s="4"/>
      <c r="F386" s="4"/>
      <c r="G386" s="4"/>
      <c r="H386" s="4"/>
      <c r="I386" s="4"/>
      <c r="J386" s="4"/>
      <c r="K386" s="4"/>
      <c r="L386" s="4"/>
      <c r="M386" s="4"/>
      <c r="N386" s="4"/>
      <c r="O386" s="4"/>
      <c r="P386" s="4"/>
      <c r="Q386" s="4"/>
      <c r="R386" s="4"/>
      <c r="S386" s="4"/>
      <c r="T386" s="4"/>
      <c r="U386" s="4"/>
    </row>
    <row r="387" spans="3:21">
      <c r="C387" s="4"/>
      <c r="D387" s="4"/>
      <c r="E387" s="4"/>
      <c r="F387" s="4"/>
      <c r="G387" s="4"/>
      <c r="H387" s="4"/>
      <c r="I387" s="4"/>
      <c r="J387" s="4"/>
      <c r="K387" s="4"/>
      <c r="L387" s="4"/>
      <c r="M387" s="4"/>
      <c r="N387" s="4"/>
      <c r="O387" s="4"/>
      <c r="P387" s="4"/>
      <c r="Q387" s="4"/>
      <c r="R387" s="4"/>
      <c r="S387" s="4"/>
      <c r="T387" s="4"/>
      <c r="U387" s="4"/>
    </row>
    <row r="388" spans="3:21">
      <c r="C388" s="4"/>
      <c r="D388" s="4"/>
      <c r="E388" s="4"/>
      <c r="F388" s="4"/>
      <c r="G388" s="4"/>
      <c r="H388" s="4"/>
      <c r="I388" s="4"/>
      <c r="J388" s="4"/>
      <c r="K388" s="4"/>
      <c r="L388" s="4"/>
      <c r="M388" s="4"/>
      <c r="N388" s="4"/>
      <c r="O388" s="4"/>
      <c r="P388" s="4"/>
      <c r="Q388" s="4"/>
      <c r="R388" s="4"/>
      <c r="S388" s="4"/>
      <c r="T388" s="4"/>
      <c r="U388" s="4"/>
    </row>
    <row r="389" spans="3:21">
      <c r="C389" s="4"/>
      <c r="D389" s="4"/>
      <c r="E389" s="4"/>
      <c r="F389" s="4"/>
      <c r="G389" s="4"/>
      <c r="H389" s="4"/>
      <c r="I389" s="4"/>
      <c r="J389" s="4"/>
      <c r="K389" s="4"/>
      <c r="L389" s="4"/>
      <c r="M389" s="4"/>
      <c r="N389" s="4"/>
      <c r="O389" s="4"/>
      <c r="P389" s="4"/>
      <c r="Q389" s="4"/>
      <c r="R389" s="4"/>
      <c r="S389" s="4"/>
      <c r="T389" s="4"/>
      <c r="U389" s="4"/>
    </row>
    <row r="390" spans="3:21">
      <c r="C390" s="4"/>
      <c r="D390" s="4"/>
      <c r="E390" s="4"/>
      <c r="F390" s="4"/>
      <c r="G390" s="4"/>
      <c r="H390" s="4"/>
      <c r="I390" s="4"/>
      <c r="J390" s="4"/>
      <c r="K390" s="4"/>
      <c r="L390" s="4"/>
      <c r="M390" s="4"/>
      <c r="N390" s="4"/>
      <c r="O390" s="4"/>
      <c r="P390" s="4"/>
      <c r="Q390" s="4"/>
      <c r="R390" s="4"/>
      <c r="S390" s="4"/>
      <c r="T390" s="4"/>
      <c r="U390" s="4"/>
    </row>
    <row r="391" spans="3:21">
      <c r="C391" s="4"/>
      <c r="D391" s="4"/>
      <c r="E391" s="4"/>
      <c r="F391" s="4"/>
      <c r="G391" s="4"/>
      <c r="H391" s="4"/>
      <c r="I391" s="4"/>
      <c r="J391" s="4"/>
      <c r="K391" s="4"/>
      <c r="L391" s="4"/>
      <c r="M391" s="4"/>
      <c r="N391" s="4"/>
      <c r="O391" s="4"/>
      <c r="P391" s="4"/>
      <c r="Q391" s="4"/>
      <c r="R391" s="4"/>
      <c r="S391" s="4"/>
      <c r="T391" s="4"/>
      <c r="U391" s="4"/>
    </row>
    <row r="392" spans="3:21">
      <c r="C392" s="4"/>
      <c r="D392" s="4"/>
      <c r="E392" s="4"/>
      <c r="F392" s="4"/>
      <c r="G392" s="4"/>
      <c r="H392" s="4"/>
      <c r="I392" s="4"/>
      <c r="J392" s="4"/>
      <c r="K392" s="4"/>
      <c r="L392" s="4"/>
      <c r="M392" s="4"/>
      <c r="N392" s="4"/>
      <c r="O392" s="4"/>
      <c r="P392" s="4"/>
      <c r="Q392" s="4"/>
      <c r="R392" s="4"/>
      <c r="S392" s="4"/>
      <c r="T392" s="4"/>
      <c r="U392" s="4"/>
    </row>
    <row r="393" spans="3:21">
      <c r="C393" s="4"/>
      <c r="D393" s="4"/>
      <c r="E393" s="4"/>
      <c r="F393" s="4"/>
      <c r="G393" s="4"/>
      <c r="H393" s="4"/>
      <c r="I393" s="4"/>
      <c r="J393" s="4"/>
      <c r="K393" s="4"/>
      <c r="L393" s="4"/>
      <c r="M393" s="4"/>
      <c r="N393" s="4"/>
      <c r="O393" s="4"/>
      <c r="P393" s="4"/>
      <c r="Q393" s="4"/>
      <c r="R393" s="4"/>
      <c r="S393" s="4"/>
      <c r="T393" s="4"/>
      <c r="U393" s="4"/>
    </row>
    <row r="394" spans="3:21">
      <c r="C394" s="4"/>
      <c r="D394" s="4"/>
      <c r="E394" s="4"/>
      <c r="F394" s="4"/>
      <c r="G394" s="4"/>
      <c r="H394" s="4"/>
      <c r="I394" s="4"/>
      <c r="J394" s="4"/>
      <c r="K394" s="4"/>
      <c r="L394" s="4"/>
      <c r="M394" s="4"/>
      <c r="N394" s="4"/>
      <c r="O394" s="4"/>
      <c r="P394" s="4"/>
      <c r="Q394" s="4"/>
      <c r="R394" s="4"/>
      <c r="S394" s="4"/>
      <c r="T394" s="4"/>
      <c r="U394" s="4"/>
    </row>
    <row r="395" spans="3:21">
      <c r="C395" s="4"/>
      <c r="D395" s="4"/>
      <c r="E395" s="4"/>
      <c r="F395" s="4"/>
      <c r="G395" s="4"/>
      <c r="H395" s="4"/>
      <c r="I395" s="4"/>
      <c r="J395" s="4"/>
      <c r="K395" s="4"/>
      <c r="L395" s="4"/>
      <c r="M395" s="4"/>
      <c r="N395" s="4"/>
      <c r="O395" s="4"/>
      <c r="P395" s="4"/>
      <c r="Q395" s="4"/>
      <c r="R395" s="4"/>
      <c r="S395" s="4"/>
      <c r="T395" s="4"/>
      <c r="U395" s="4"/>
    </row>
    <row r="396" spans="3:21">
      <c r="C396" s="4"/>
      <c r="D396" s="4"/>
      <c r="E396" s="4"/>
      <c r="F396" s="4"/>
      <c r="G396" s="4"/>
      <c r="H396" s="4"/>
      <c r="I396" s="4"/>
      <c r="J396" s="4"/>
      <c r="K396" s="4"/>
      <c r="L396" s="4"/>
      <c r="M396" s="4"/>
      <c r="N396" s="4"/>
      <c r="O396" s="4"/>
      <c r="P396" s="4"/>
      <c r="Q396" s="4"/>
      <c r="R396" s="4"/>
      <c r="S396" s="4"/>
      <c r="T396" s="4"/>
      <c r="U396" s="4"/>
    </row>
    <row r="397" spans="3:21">
      <c r="C397" s="4"/>
      <c r="D397" s="4"/>
      <c r="E397" s="4"/>
      <c r="F397" s="4"/>
      <c r="G397" s="4"/>
      <c r="H397" s="4"/>
      <c r="I397" s="4"/>
      <c r="J397" s="4"/>
      <c r="K397" s="4"/>
      <c r="L397" s="4"/>
      <c r="M397" s="4"/>
      <c r="N397" s="4"/>
      <c r="O397" s="4"/>
      <c r="P397" s="4"/>
      <c r="Q397" s="4"/>
      <c r="R397" s="4"/>
      <c r="S397" s="4"/>
      <c r="T397" s="4"/>
      <c r="U397" s="4"/>
    </row>
    <row r="398" spans="3:21">
      <c r="C398" s="4"/>
      <c r="D398" s="4"/>
      <c r="E398" s="4"/>
      <c r="F398" s="4"/>
      <c r="G398" s="4"/>
      <c r="H398" s="4"/>
      <c r="I398" s="4"/>
      <c r="J398" s="4"/>
      <c r="K398" s="4"/>
      <c r="L398" s="4"/>
      <c r="M398" s="4"/>
      <c r="N398" s="4"/>
      <c r="O398" s="4"/>
      <c r="P398" s="4"/>
      <c r="Q398" s="4"/>
      <c r="R398" s="4"/>
      <c r="S398" s="4"/>
      <c r="T398" s="4"/>
      <c r="U398" s="4"/>
    </row>
    <row r="399" spans="3:21">
      <c r="C399" s="4"/>
      <c r="D399" s="4"/>
      <c r="E399" s="4"/>
      <c r="F399" s="4"/>
      <c r="G399" s="4"/>
      <c r="H399" s="4"/>
      <c r="I399" s="4"/>
      <c r="J399" s="4"/>
      <c r="K399" s="4"/>
      <c r="L399" s="4"/>
      <c r="M399" s="4"/>
      <c r="N399" s="4"/>
      <c r="O399" s="4"/>
      <c r="P399" s="4"/>
      <c r="Q399" s="4"/>
      <c r="R399" s="4"/>
      <c r="S399" s="4"/>
      <c r="T399" s="4"/>
      <c r="U399" s="4"/>
    </row>
    <row r="400" spans="3:21">
      <c r="C400" s="4"/>
      <c r="D400" s="4"/>
      <c r="E400" s="4"/>
      <c r="F400" s="4"/>
      <c r="G400" s="4"/>
      <c r="H400" s="4"/>
      <c r="I400" s="4"/>
      <c r="J400" s="4"/>
      <c r="K400" s="4"/>
      <c r="L400" s="4"/>
      <c r="M400" s="4"/>
      <c r="N400" s="4"/>
      <c r="O400" s="4"/>
      <c r="P400" s="4"/>
      <c r="Q400" s="4"/>
      <c r="R400" s="4"/>
      <c r="S400" s="4"/>
      <c r="T400" s="4"/>
      <c r="U400" s="4"/>
    </row>
    <row r="401" spans="3:21">
      <c r="C401" s="4"/>
      <c r="D401" s="4"/>
      <c r="E401" s="4"/>
      <c r="F401" s="4"/>
      <c r="G401" s="4"/>
      <c r="H401" s="4"/>
      <c r="I401" s="4"/>
      <c r="J401" s="4"/>
      <c r="K401" s="4"/>
      <c r="L401" s="4"/>
      <c r="M401" s="4"/>
      <c r="N401" s="4"/>
      <c r="O401" s="4"/>
      <c r="P401" s="4"/>
      <c r="Q401" s="4"/>
      <c r="R401" s="4"/>
      <c r="S401" s="4"/>
      <c r="T401" s="4"/>
      <c r="U401" s="4"/>
    </row>
    <row r="402" spans="3:21">
      <c r="C402" s="4"/>
      <c r="D402" s="4"/>
      <c r="E402" s="4"/>
      <c r="F402" s="4"/>
      <c r="G402" s="4"/>
      <c r="H402" s="4"/>
      <c r="I402" s="4"/>
      <c r="J402" s="4"/>
      <c r="K402" s="4"/>
      <c r="L402" s="4"/>
      <c r="M402" s="4"/>
      <c r="N402" s="4"/>
      <c r="O402" s="4"/>
      <c r="P402" s="4"/>
      <c r="Q402" s="4"/>
      <c r="R402" s="4"/>
      <c r="S402" s="4"/>
      <c r="T402" s="4"/>
      <c r="U402" s="4"/>
    </row>
    <row r="403" spans="3:21">
      <c r="C403" s="4"/>
      <c r="D403" s="4"/>
      <c r="E403" s="4"/>
      <c r="F403" s="4"/>
      <c r="G403" s="4"/>
      <c r="H403" s="4"/>
      <c r="I403" s="4"/>
      <c r="J403" s="4"/>
      <c r="K403" s="4"/>
      <c r="L403" s="4"/>
      <c r="M403" s="4"/>
      <c r="N403" s="4"/>
      <c r="O403" s="4"/>
      <c r="P403" s="4"/>
      <c r="Q403" s="4"/>
      <c r="R403" s="4"/>
      <c r="S403" s="4"/>
      <c r="T403" s="4"/>
      <c r="U403" s="4"/>
    </row>
    <row r="404" spans="3:21">
      <c r="C404" s="4"/>
      <c r="D404" s="4"/>
      <c r="E404" s="4"/>
      <c r="F404" s="4"/>
      <c r="G404" s="4"/>
      <c r="H404" s="4"/>
      <c r="I404" s="4"/>
      <c r="J404" s="4"/>
      <c r="K404" s="4"/>
      <c r="L404" s="4"/>
      <c r="M404" s="4"/>
      <c r="N404" s="4"/>
      <c r="O404" s="4"/>
      <c r="P404" s="4"/>
      <c r="Q404" s="4"/>
      <c r="R404" s="4"/>
      <c r="S404" s="4"/>
      <c r="T404" s="4"/>
      <c r="U404" s="4"/>
    </row>
    <row r="405" spans="3:21">
      <c r="C405" s="4"/>
      <c r="D405" s="4"/>
      <c r="E405" s="4"/>
      <c r="F405" s="4"/>
      <c r="G405" s="4"/>
      <c r="H405" s="4"/>
      <c r="I405" s="4"/>
      <c r="J405" s="4"/>
      <c r="K405" s="4"/>
      <c r="L405" s="4"/>
      <c r="M405" s="4"/>
      <c r="N405" s="4"/>
      <c r="O405" s="4"/>
      <c r="P405" s="4"/>
      <c r="Q405" s="4"/>
      <c r="R405" s="4"/>
      <c r="S405" s="4"/>
      <c r="T405" s="4"/>
      <c r="U405" s="4"/>
    </row>
    <row r="406" spans="3:21">
      <c r="C406" s="4"/>
      <c r="D406" s="4"/>
      <c r="E406" s="4"/>
      <c r="F406" s="4"/>
      <c r="G406" s="4"/>
      <c r="H406" s="4"/>
      <c r="I406" s="4"/>
      <c r="J406" s="4"/>
      <c r="K406" s="4"/>
      <c r="L406" s="4"/>
      <c r="M406" s="4"/>
      <c r="N406" s="4"/>
      <c r="O406" s="4"/>
      <c r="P406" s="4"/>
      <c r="Q406" s="4"/>
      <c r="R406" s="4"/>
      <c r="S406" s="4"/>
      <c r="T406" s="4"/>
      <c r="U406" s="4"/>
    </row>
    <row r="407" spans="3:21">
      <c r="C407" s="4"/>
      <c r="D407" s="4"/>
      <c r="E407" s="4"/>
      <c r="F407" s="4"/>
      <c r="G407" s="4"/>
      <c r="H407" s="4"/>
      <c r="I407" s="4"/>
      <c r="J407" s="4"/>
      <c r="K407" s="4"/>
      <c r="L407" s="4"/>
      <c r="M407" s="4"/>
      <c r="N407" s="4"/>
      <c r="O407" s="4"/>
      <c r="P407" s="4"/>
      <c r="Q407" s="4"/>
      <c r="R407" s="4"/>
      <c r="S407" s="4"/>
      <c r="T407" s="4"/>
      <c r="U407" s="4"/>
    </row>
    <row r="408" spans="3:21">
      <c r="C408" s="4"/>
      <c r="D408" s="4"/>
      <c r="E408" s="4"/>
      <c r="F408" s="4"/>
      <c r="G408" s="4"/>
      <c r="H408" s="4"/>
      <c r="I408" s="4"/>
      <c r="J408" s="4"/>
      <c r="K408" s="4"/>
      <c r="L408" s="4"/>
      <c r="M408" s="4"/>
      <c r="N408" s="4"/>
      <c r="O408" s="4"/>
      <c r="P408" s="4"/>
      <c r="Q408" s="4"/>
      <c r="R408" s="4"/>
      <c r="S408" s="4"/>
      <c r="T408" s="4"/>
      <c r="U408" s="4"/>
    </row>
    <row r="409" spans="3:21">
      <c r="C409" s="4"/>
      <c r="D409" s="4"/>
      <c r="E409" s="4"/>
      <c r="F409" s="4"/>
      <c r="G409" s="4"/>
      <c r="H409" s="4"/>
      <c r="I409" s="4"/>
      <c r="J409" s="4"/>
      <c r="K409" s="4"/>
      <c r="L409" s="4"/>
      <c r="M409" s="4"/>
      <c r="N409" s="4"/>
      <c r="O409" s="4"/>
      <c r="P409" s="4"/>
      <c r="Q409" s="4"/>
      <c r="R409" s="4"/>
      <c r="S409" s="4"/>
      <c r="T409" s="4"/>
      <c r="U409" s="4"/>
    </row>
    <row r="410" spans="3:21">
      <c r="C410" s="4"/>
      <c r="D410" s="4"/>
      <c r="E410" s="4"/>
      <c r="F410" s="4"/>
      <c r="G410" s="4"/>
      <c r="H410" s="4"/>
      <c r="I410" s="4"/>
      <c r="J410" s="4"/>
      <c r="K410" s="4"/>
      <c r="L410" s="4"/>
      <c r="M410" s="4"/>
      <c r="N410" s="4"/>
      <c r="O410" s="4"/>
      <c r="P410" s="4"/>
      <c r="Q410" s="4"/>
      <c r="R410" s="4"/>
      <c r="S410" s="4"/>
      <c r="T410" s="4"/>
      <c r="U410" s="4"/>
    </row>
    <row r="411" spans="3:21">
      <c r="C411" s="4"/>
      <c r="D411" s="4"/>
      <c r="E411" s="4"/>
      <c r="F411" s="4"/>
      <c r="G411" s="4"/>
      <c r="H411" s="4"/>
      <c r="I411" s="4"/>
      <c r="J411" s="4"/>
      <c r="K411" s="4"/>
      <c r="L411" s="4"/>
      <c r="M411" s="4"/>
      <c r="N411" s="4"/>
      <c r="O411" s="4"/>
      <c r="P411" s="4"/>
      <c r="Q411" s="4"/>
      <c r="R411" s="4"/>
      <c r="S411" s="4"/>
      <c r="T411" s="4"/>
      <c r="U411" s="4"/>
    </row>
    <row r="412" spans="3:21">
      <c r="C412" s="4"/>
      <c r="D412" s="4"/>
      <c r="E412" s="4"/>
      <c r="F412" s="4"/>
      <c r="G412" s="4"/>
      <c r="H412" s="4"/>
      <c r="I412" s="4"/>
      <c r="J412" s="4"/>
      <c r="K412" s="4"/>
      <c r="L412" s="4"/>
      <c r="M412" s="4"/>
      <c r="N412" s="4"/>
      <c r="O412" s="4"/>
      <c r="P412" s="4"/>
      <c r="Q412" s="4"/>
      <c r="R412" s="4"/>
      <c r="S412" s="4"/>
      <c r="T412" s="4"/>
      <c r="U412" s="4"/>
    </row>
    <row r="413" spans="3:21">
      <c r="C413" s="4"/>
      <c r="D413" s="4"/>
      <c r="E413" s="4"/>
      <c r="F413" s="4"/>
      <c r="G413" s="4"/>
      <c r="H413" s="4"/>
      <c r="I413" s="4"/>
      <c r="J413" s="4"/>
      <c r="K413" s="4"/>
      <c r="L413" s="4"/>
      <c r="M413" s="4"/>
      <c r="N413" s="4"/>
      <c r="O413" s="4"/>
      <c r="P413" s="4"/>
      <c r="Q413" s="4"/>
      <c r="R413" s="4"/>
      <c r="S413" s="4"/>
      <c r="T413" s="4"/>
      <c r="U413" s="4"/>
    </row>
    <row r="414" spans="3:21">
      <c r="C414" s="4"/>
      <c r="D414" s="4"/>
      <c r="E414" s="4"/>
      <c r="F414" s="4"/>
      <c r="G414" s="4"/>
      <c r="H414" s="4"/>
      <c r="I414" s="4"/>
      <c r="J414" s="4"/>
      <c r="K414" s="4"/>
      <c r="L414" s="4"/>
      <c r="M414" s="4"/>
      <c r="N414" s="4"/>
      <c r="O414" s="4"/>
      <c r="P414" s="4"/>
      <c r="Q414" s="4"/>
      <c r="R414" s="4"/>
      <c r="S414" s="4"/>
      <c r="T414" s="4"/>
      <c r="U414" s="4"/>
    </row>
    <row r="415" spans="3:21">
      <c r="C415" s="4"/>
      <c r="D415" s="4"/>
      <c r="E415" s="4"/>
      <c r="F415" s="4"/>
      <c r="G415" s="4"/>
      <c r="H415" s="4"/>
      <c r="I415" s="4"/>
      <c r="J415" s="4"/>
      <c r="K415" s="4"/>
      <c r="L415" s="4"/>
      <c r="M415" s="4"/>
      <c r="N415" s="4"/>
      <c r="O415" s="4"/>
      <c r="P415" s="4"/>
      <c r="Q415" s="4"/>
      <c r="R415" s="4"/>
      <c r="S415" s="4"/>
      <c r="T415" s="4"/>
      <c r="U415" s="4"/>
    </row>
    <row r="416" spans="3:21">
      <c r="C416" s="4"/>
      <c r="D416" s="4"/>
      <c r="E416" s="4"/>
      <c r="F416" s="4"/>
      <c r="G416" s="4"/>
      <c r="H416" s="4"/>
      <c r="I416" s="4"/>
      <c r="J416" s="4"/>
      <c r="K416" s="4"/>
      <c r="L416" s="4"/>
      <c r="M416" s="4"/>
      <c r="N416" s="4"/>
      <c r="O416" s="4"/>
      <c r="P416" s="4"/>
      <c r="Q416" s="4"/>
      <c r="R416" s="4"/>
      <c r="S416" s="4"/>
      <c r="T416" s="4"/>
      <c r="U416" s="4"/>
    </row>
    <row r="417" spans="3:21">
      <c r="C417" s="4"/>
      <c r="D417" s="4"/>
      <c r="E417" s="4"/>
      <c r="F417" s="4"/>
      <c r="G417" s="4"/>
      <c r="H417" s="4"/>
      <c r="I417" s="4"/>
      <c r="J417" s="4"/>
      <c r="K417" s="4"/>
      <c r="L417" s="4"/>
      <c r="M417" s="4"/>
      <c r="N417" s="4"/>
      <c r="O417" s="4"/>
      <c r="P417" s="4"/>
      <c r="Q417" s="4"/>
      <c r="R417" s="4"/>
      <c r="S417" s="4"/>
      <c r="T417" s="4"/>
      <c r="U417" s="4"/>
    </row>
    <row r="418" spans="3:21">
      <c r="C418" s="4"/>
      <c r="D418" s="4"/>
      <c r="E418" s="4"/>
      <c r="F418" s="4"/>
      <c r="G418" s="4"/>
      <c r="H418" s="4"/>
      <c r="I418" s="4"/>
      <c r="J418" s="4"/>
      <c r="K418" s="4"/>
      <c r="L418" s="4"/>
      <c r="M418" s="4"/>
      <c r="N418" s="4"/>
      <c r="O418" s="4"/>
      <c r="P418" s="4"/>
      <c r="Q418" s="4"/>
      <c r="R418" s="4"/>
      <c r="S418" s="4"/>
      <c r="T418" s="4"/>
      <c r="U418" s="4"/>
    </row>
    <row r="419" spans="3:21">
      <c r="C419" s="4"/>
      <c r="D419" s="4"/>
      <c r="E419" s="4"/>
      <c r="F419" s="4"/>
      <c r="G419" s="4"/>
      <c r="H419" s="4"/>
      <c r="I419" s="4"/>
      <c r="J419" s="4"/>
      <c r="K419" s="4"/>
      <c r="L419" s="4"/>
      <c r="M419" s="4"/>
      <c r="N419" s="4"/>
      <c r="O419" s="4"/>
      <c r="P419" s="4"/>
      <c r="Q419" s="4"/>
      <c r="R419" s="4"/>
      <c r="S419" s="4"/>
      <c r="T419" s="4"/>
      <c r="U419" s="4"/>
    </row>
    <row r="420" spans="3:21">
      <c r="C420" s="4"/>
      <c r="D420" s="4"/>
      <c r="E420" s="4"/>
      <c r="F420" s="4"/>
      <c r="G420" s="4"/>
      <c r="H420" s="4"/>
      <c r="I420" s="4"/>
      <c r="J420" s="4"/>
      <c r="K420" s="4"/>
      <c r="L420" s="4"/>
      <c r="M420" s="4"/>
      <c r="N420" s="4"/>
      <c r="O420" s="4"/>
      <c r="P420" s="4"/>
      <c r="Q420" s="4"/>
      <c r="R420" s="4"/>
      <c r="S420" s="4"/>
      <c r="T420" s="4"/>
      <c r="U420" s="4"/>
    </row>
    <row r="421" spans="3:21">
      <c r="C421" s="4"/>
      <c r="D421" s="4"/>
      <c r="E421" s="4"/>
      <c r="F421" s="4"/>
      <c r="G421" s="4"/>
      <c r="H421" s="4"/>
      <c r="I421" s="4"/>
      <c r="J421" s="4"/>
      <c r="K421" s="4"/>
      <c r="L421" s="4"/>
      <c r="M421" s="4"/>
      <c r="N421" s="4"/>
      <c r="O421" s="4"/>
      <c r="P421" s="4"/>
      <c r="Q421" s="4"/>
      <c r="R421" s="4"/>
      <c r="S421" s="4"/>
      <c r="T421" s="4"/>
      <c r="U421" s="4"/>
    </row>
    <row r="422" spans="3:21">
      <c r="C422" s="4"/>
      <c r="D422" s="4"/>
      <c r="E422" s="4"/>
      <c r="F422" s="4"/>
      <c r="G422" s="4"/>
      <c r="H422" s="4"/>
      <c r="I422" s="4"/>
      <c r="J422" s="4"/>
      <c r="K422" s="4"/>
      <c r="L422" s="4"/>
      <c r="M422" s="4"/>
      <c r="N422" s="4"/>
      <c r="O422" s="4"/>
      <c r="P422" s="4"/>
      <c r="Q422" s="4"/>
      <c r="R422" s="4"/>
      <c r="S422" s="4"/>
      <c r="T422" s="4"/>
      <c r="U422" s="4"/>
    </row>
    <row r="423" spans="3:21">
      <c r="C423" s="4"/>
      <c r="D423" s="4"/>
      <c r="E423" s="4"/>
      <c r="F423" s="4"/>
      <c r="G423" s="4"/>
      <c r="H423" s="4"/>
      <c r="I423" s="4"/>
      <c r="J423" s="4"/>
      <c r="K423" s="4"/>
      <c r="L423" s="4"/>
      <c r="M423" s="4"/>
      <c r="N423" s="4"/>
      <c r="O423" s="4"/>
      <c r="P423" s="4"/>
      <c r="Q423" s="4"/>
      <c r="R423" s="4"/>
      <c r="S423" s="4"/>
      <c r="T423" s="4"/>
      <c r="U423" s="4"/>
    </row>
    <row r="424" spans="3:21">
      <c r="C424" s="4"/>
      <c r="D424" s="4"/>
      <c r="E424" s="4"/>
      <c r="F424" s="4"/>
      <c r="G424" s="4"/>
      <c r="H424" s="4"/>
      <c r="I424" s="4"/>
      <c r="J424" s="4"/>
      <c r="K424" s="4"/>
      <c r="L424" s="4"/>
      <c r="M424" s="4"/>
      <c r="N424" s="4"/>
      <c r="O424" s="4"/>
      <c r="P424" s="4"/>
      <c r="Q424" s="4"/>
      <c r="R424" s="4"/>
      <c r="S424" s="4"/>
      <c r="T424" s="4"/>
      <c r="U424" s="4"/>
    </row>
    <row r="425" spans="3:21">
      <c r="C425" s="4"/>
      <c r="D425" s="4"/>
      <c r="E425" s="4"/>
      <c r="F425" s="4"/>
      <c r="G425" s="4"/>
      <c r="H425" s="4"/>
      <c r="I425" s="4"/>
      <c r="J425" s="4"/>
      <c r="K425" s="4"/>
      <c r="L425" s="4"/>
      <c r="M425" s="4"/>
      <c r="N425" s="4"/>
      <c r="O425" s="4"/>
      <c r="P425" s="4"/>
      <c r="Q425" s="4"/>
      <c r="R425" s="4"/>
      <c r="S425" s="4"/>
      <c r="T425" s="4"/>
      <c r="U425" s="4"/>
    </row>
    <row r="426" spans="3:21">
      <c r="C426" s="4"/>
      <c r="D426" s="4"/>
      <c r="E426" s="4"/>
      <c r="F426" s="4"/>
      <c r="G426" s="4"/>
      <c r="H426" s="4"/>
      <c r="I426" s="4"/>
      <c r="J426" s="4"/>
      <c r="K426" s="4"/>
      <c r="L426" s="4"/>
      <c r="M426" s="4"/>
      <c r="N426" s="4"/>
      <c r="O426" s="4"/>
      <c r="P426" s="4"/>
      <c r="Q426" s="4"/>
      <c r="R426" s="4"/>
      <c r="S426" s="4"/>
      <c r="T426" s="4"/>
      <c r="U426" s="4"/>
    </row>
    <row r="427" spans="3:21">
      <c r="C427" s="4"/>
      <c r="D427" s="4"/>
      <c r="E427" s="4"/>
      <c r="F427" s="4"/>
      <c r="G427" s="4"/>
      <c r="H427" s="4"/>
      <c r="I427" s="4"/>
      <c r="J427" s="4"/>
      <c r="K427" s="4"/>
      <c r="L427" s="4"/>
      <c r="M427" s="4"/>
      <c r="N427" s="4"/>
      <c r="O427" s="4"/>
      <c r="P427" s="4"/>
      <c r="Q427" s="4"/>
      <c r="R427" s="4"/>
      <c r="S427" s="4"/>
      <c r="T427" s="4"/>
      <c r="U427" s="4"/>
    </row>
    <row r="428" spans="3:21">
      <c r="C428" s="4"/>
      <c r="D428" s="4"/>
      <c r="E428" s="4"/>
      <c r="F428" s="4"/>
      <c r="G428" s="4"/>
      <c r="H428" s="4"/>
      <c r="I428" s="4"/>
      <c r="J428" s="4"/>
      <c r="K428" s="4"/>
      <c r="L428" s="4"/>
      <c r="M428" s="4"/>
      <c r="N428" s="4"/>
      <c r="O428" s="4"/>
      <c r="P428" s="4"/>
      <c r="Q428" s="4"/>
      <c r="R428" s="4"/>
      <c r="S428" s="4"/>
      <c r="T428" s="4"/>
      <c r="U428" s="4"/>
    </row>
    <row r="429" spans="3:21">
      <c r="C429" s="4"/>
      <c r="D429" s="4"/>
      <c r="E429" s="4"/>
      <c r="F429" s="4"/>
      <c r="G429" s="4"/>
      <c r="H429" s="4"/>
      <c r="I429" s="4"/>
      <c r="J429" s="4"/>
      <c r="K429" s="4"/>
      <c r="L429" s="4"/>
      <c r="M429" s="4"/>
      <c r="N429" s="4"/>
      <c r="O429" s="4"/>
      <c r="P429" s="4"/>
      <c r="Q429" s="4"/>
      <c r="R429" s="4"/>
      <c r="S429" s="4"/>
      <c r="T429" s="4"/>
      <c r="U429" s="4"/>
    </row>
    <row r="430" spans="3:21">
      <c r="C430" s="4"/>
      <c r="D430" s="4"/>
      <c r="E430" s="4"/>
      <c r="F430" s="4"/>
      <c r="G430" s="4"/>
      <c r="H430" s="4"/>
      <c r="I430" s="4"/>
      <c r="J430" s="4"/>
      <c r="K430" s="4"/>
      <c r="L430" s="4"/>
      <c r="M430" s="4"/>
      <c r="N430" s="4"/>
      <c r="O430" s="4"/>
      <c r="P430" s="4"/>
      <c r="Q430" s="4"/>
      <c r="R430" s="4"/>
      <c r="S430" s="4"/>
      <c r="T430" s="4"/>
      <c r="U430" s="4"/>
    </row>
    <row r="431" spans="3:21">
      <c r="C431" s="4"/>
      <c r="D431" s="4"/>
      <c r="E431" s="4"/>
      <c r="F431" s="4"/>
      <c r="G431" s="4"/>
      <c r="H431" s="4"/>
      <c r="I431" s="4"/>
      <c r="J431" s="4"/>
      <c r="K431" s="4"/>
      <c r="L431" s="4"/>
      <c r="M431" s="4"/>
      <c r="N431" s="4"/>
      <c r="O431" s="4"/>
      <c r="P431" s="4"/>
      <c r="Q431" s="4"/>
      <c r="R431" s="4"/>
      <c r="S431" s="4"/>
      <c r="T431" s="4"/>
      <c r="U431" s="4"/>
    </row>
    <row r="432" spans="3:21">
      <c r="C432" s="4"/>
      <c r="D432" s="4"/>
      <c r="E432" s="4"/>
      <c r="F432" s="4"/>
      <c r="G432" s="4"/>
      <c r="H432" s="4"/>
      <c r="I432" s="4"/>
      <c r="J432" s="4"/>
      <c r="K432" s="4"/>
      <c r="L432" s="4"/>
      <c r="M432" s="4"/>
      <c r="N432" s="4"/>
      <c r="O432" s="4"/>
      <c r="P432" s="4"/>
      <c r="Q432" s="4"/>
      <c r="R432" s="4"/>
      <c r="S432" s="4"/>
      <c r="T432" s="4"/>
      <c r="U432" s="4"/>
    </row>
    <row r="433" spans="3:21">
      <c r="C433" s="4"/>
      <c r="D433" s="4"/>
      <c r="E433" s="4"/>
      <c r="F433" s="4"/>
      <c r="G433" s="4"/>
      <c r="H433" s="4"/>
      <c r="I433" s="4"/>
      <c r="J433" s="4"/>
      <c r="K433" s="4"/>
      <c r="L433" s="4"/>
      <c r="M433" s="4"/>
      <c r="N433" s="4"/>
      <c r="O433" s="4"/>
      <c r="P433" s="4"/>
      <c r="Q433" s="4"/>
      <c r="R433" s="4"/>
      <c r="S433" s="4"/>
      <c r="T433" s="4"/>
      <c r="U433" s="4"/>
    </row>
    <row r="434" spans="3:21">
      <c r="C434" s="4"/>
      <c r="D434" s="4"/>
      <c r="E434" s="4"/>
      <c r="F434" s="4"/>
      <c r="G434" s="4"/>
      <c r="H434" s="4"/>
      <c r="I434" s="4"/>
      <c r="J434" s="4"/>
      <c r="K434" s="4"/>
      <c r="L434" s="4"/>
      <c r="M434" s="4"/>
      <c r="N434" s="4"/>
      <c r="O434" s="4"/>
      <c r="P434" s="4"/>
      <c r="Q434" s="4"/>
      <c r="R434" s="4"/>
      <c r="S434" s="4"/>
      <c r="T434" s="4"/>
      <c r="U434" s="4"/>
    </row>
    <row r="435" spans="3:21">
      <c r="C435" s="4"/>
      <c r="D435" s="4"/>
      <c r="E435" s="4"/>
      <c r="F435" s="4"/>
      <c r="G435" s="4"/>
      <c r="H435" s="4"/>
      <c r="I435" s="4"/>
      <c r="J435" s="4"/>
      <c r="K435" s="4"/>
      <c r="L435" s="4"/>
      <c r="M435" s="4"/>
      <c r="N435" s="4"/>
      <c r="O435" s="4"/>
      <c r="P435" s="4"/>
      <c r="Q435" s="4"/>
      <c r="R435" s="4"/>
      <c r="S435" s="4"/>
      <c r="T435" s="4"/>
      <c r="U435" s="4"/>
    </row>
    <row r="436" spans="3:21">
      <c r="C436" s="4"/>
      <c r="D436" s="4"/>
      <c r="E436" s="4"/>
      <c r="F436" s="4"/>
      <c r="G436" s="4"/>
      <c r="H436" s="4"/>
      <c r="I436" s="4"/>
      <c r="J436" s="4"/>
      <c r="K436" s="4"/>
      <c r="L436" s="4"/>
      <c r="M436" s="4"/>
      <c r="N436" s="4"/>
      <c r="O436" s="4"/>
      <c r="P436" s="4"/>
      <c r="Q436" s="4"/>
      <c r="R436" s="4"/>
      <c r="S436" s="4"/>
      <c r="T436" s="4"/>
      <c r="U436" s="4"/>
    </row>
    <row r="437" spans="3:21">
      <c r="C437" s="4"/>
      <c r="D437" s="4"/>
      <c r="E437" s="4"/>
      <c r="F437" s="4"/>
      <c r="G437" s="4"/>
      <c r="H437" s="4"/>
      <c r="I437" s="4"/>
      <c r="J437" s="4"/>
      <c r="K437" s="4"/>
      <c r="L437" s="4"/>
      <c r="M437" s="4"/>
      <c r="N437" s="4"/>
      <c r="O437" s="4"/>
      <c r="P437" s="4"/>
      <c r="Q437" s="4"/>
      <c r="R437" s="4"/>
      <c r="S437" s="4"/>
      <c r="T437" s="4"/>
      <c r="U437" s="4"/>
    </row>
    <row r="438" spans="3:21">
      <c r="C438" s="4"/>
      <c r="D438" s="4"/>
      <c r="E438" s="4"/>
      <c r="F438" s="4"/>
      <c r="G438" s="4"/>
      <c r="H438" s="4"/>
      <c r="I438" s="4"/>
      <c r="J438" s="4"/>
      <c r="K438" s="4"/>
      <c r="L438" s="4"/>
      <c r="M438" s="4"/>
      <c r="N438" s="4"/>
      <c r="O438" s="4"/>
      <c r="P438" s="4"/>
      <c r="Q438" s="4"/>
      <c r="R438" s="4"/>
      <c r="S438" s="4"/>
      <c r="T438" s="4"/>
      <c r="U438" s="4"/>
    </row>
    <row r="439" spans="3:21">
      <c r="C439" s="4"/>
      <c r="D439" s="4"/>
      <c r="E439" s="4"/>
      <c r="F439" s="4"/>
      <c r="G439" s="4"/>
      <c r="H439" s="4"/>
      <c r="I439" s="4"/>
      <c r="J439" s="4"/>
      <c r="K439" s="4"/>
      <c r="L439" s="4"/>
      <c r="M439" s="4"/>
      <c r="N439" s="4"/>
      <c r="O439" s="4"/>
      <c r="P439" s="4"/>
      <c r="Q439" s="4"/>
      <c r="R439" s="4"/>
      <c r="S439" s="4"/>
      <c r="T439" s="4"/>
      <c r="U439" s="4"/>
    </row>
    <row r="440" spans="3:21">
      <c r="C440" s="4"/>
      <c r="D440" s="4"/>
      <c r="E440" s="4"/>
      <c r="F440" s="4"/>
      <c r="G440" s="4"/>
      <c r="H440" s="4"/>
      <c r="I440" s="4"/>
      <c r="J440" s="4"/>
      <c r="K440" s="4"/>
      <c r="L440" s="4"/>
      <c r="M440" s="4"/>
      <c r="N440" s="4"/>
      <c r="O440" s="4"/>
      <c r="P440" s="4"/>
      <c r="Q440" s="4"/>
      <c r="R440" s="4"/>
      <c r="S440" s="4"/>
      <c r="T440" s="4"/>
      <c r="U440" s="4"/>
    </row>
    <row r="441" spans="3:21">
      <c r="C441" s="4"/>
      <c r="D441" s="4"/>
      <c r="E441" s="4"/>
      <c r="F441" s="4"/>
      <c r="G441" s="4"/>
      <c r="H441" s="4"/>
      <c r="I441" s="4"/>
      <c r="J441" s="4"/>
      <c r="K441" s="4"/>
      <c r="L441" s="4"/>
      <c r="M441" s="4"/>
      <c r="N441" s="4"/>
      <c r="O441" s="4"/>
      <c r="P441" s="4"/>
      <c r="Q441" s="4"/>
      <c r="R441" s="4"/>
      <c r="S441" s="4"/>
      <c r="T441" s="4"/>
      <c r="U441" s="4"/>
    </row>
    <row r="442" spans="3:21">
      <c r="C442" s="4"/>
      <c r="D442" s="4"/>
      <c r="E442" s="4"/>
      <c r="F442" s="4"/>
      <c r="G442" s="4"/>
      <c r="H442" s="4"/>
      <c r="I442" s="4"/>
      <c r="J442" s="4"/>
      <c r="K442" s="4"/>
      <c r="L442" s="4"/>
      <c r="M442" s="4"/>
      <c r="N442" s="4"/>
      <c r="O442" s="4"/>
      <c r="P442" s="4"/>
      <c r="Q442" s="4"/>
      <c r="R442" s="4"/>
      <c r="S442" s="4"/>
      <c r="T442" s="4"/>
      <c r="U442" s="4"/>
    </row>
    <row r="443" spans="3:21">
      <c r="C443" s="4"/>
      <c r="D443" s="4"/>
      <c r="E443" s="4"/>
      <c r="F443" s="4"/>
      <c r="G443" s="4"/>
      <c r="H443" s="4"/>
      <c r="I443" s="4"/>
      <c r="J443" s="4"/>
      <c r="K443" s="4"/>
      <c r="L443" s="4"/>
      <c r="M443" s="4"/>
      <c r="N443" s="4"/>
      <c r="O443" s="4"/>
      <c r="P443" s="4"/>
      <c r="Q443" s="4"/>
      <c r="R443" s="4"/>
      <c r="S443" s="4"/>
      <c r="T443" s="4"/>
      <c r="U443" s="4"/>
    </row>
    <row r="444" spans="3:21">
      <c r="C444" s="4"/>
      <c r="D444" s="4"/>
      <c r="E444" s="4"/>
      <c r="F444" s="4"/>
      <c r="G444" s="4"/>
      <c r="H444" s="4"/>
      <c r="I444" s="4"/>
      <c r="J444" s="4"/>
      <c r="K444" s="4"/>
      <c r="L444" s="4"/>
      <c r="M444" s="4"/>
      <c r="N444" s="4"/>
      <c r="O444" s="4"/>
      <c r="P444" s="4"/>
      <c r="Q444" s="4"/>
      <c r="R444" s="4"/>
      <c r="S444" s="4"/>
      <c r="T444" s="4"/>
      <c r="U444" s="4"/>
    </row>
    <row r="445" spans="3:21">
      <c r="C445" s="4"/>
      <c r="D445" s="4"/>
      <c r="E445" s="4"/>
      <c r="F445" s="4"/>
      <c r="G445" s="4"/>
      <c r="H445" s="4"/>
      <c r="I445" s="4"/>
      <c r="J445" s="4"/>
      <c r="K445" s="4"/>
      <c r="L445" s="4"/>
      <c r="M445" s="4"/>
      <c r="N445" s="4"/>
      <c r="O445" s="4"/>
      <c r="P445" s="4"/>
      <c r="Q445" s="4"/>
      <c r="R445" s="4"/>
      <c r="S445" s="4"/>
      <c r="T445" s="4"/>
      <c r="U445" s="4"/>
    </row>
    <row r="446" spans="3:21">
      <c r="C446" s="4"/>
      <c r="D446" s="4"/>
      <c r="E446" s="4"/>
      <c r="F446" s="4"/>
      <c r="G446" s="4"/>
      <c r="H446" s="4"/>
      <c r="I446" s="4"/>
      <c r="J446" s="4"/>
      <c r="K446" s="4"/>
      <c r="L446" s="4"/>
      <c r="M446" s="4"/>
      <c r="N446" s="4"/>
      <c r="O446" s="4"/>
      <c r="P446" s="4"/>
      <c r="Q446" s="4"/>
      <c r="R446" s="4"/>
      <c r="S446" s="4"/>
      <c r="T446" s="4"/>
      <c r="U446" s="4"/>
    </row>
    <row r="447" spans="3:21">
      <c r="C447" s="4"/>
      <c r="D447" s="4"/>
      <c r="E447" s="4"/>
      <c r="F447" s="4"/>
      <c r="G447" s="4"/>
      <c r="H447" s="4"/>
      <c r="I447" s="4"/>
      <c r="J447" s="4"/>
      <c r="K447" s="4"/>
      <c r="L447" s="4"/>
      <c r="M447" s="4"/>
      <c r="N447" s="4"/>
      <c r="O447" s="4"/>
      <c r="P447" s="4"/>
      <c r="Q447" s="4"/>
      <c r="R447" s="4"/>
      <c r="S447" s="4"/>
      <c r="T447" s="4"/>
      <c r="U447" s="4"/>
    </row>
    <row r="448" spans="3:21">
      <c r="C448" s="4"/>
      <c r="D448" s="4"/>
      <c r="E448" s="4"/>
      <c r="F448" s="4"/>
      <c r="G448" s="4"/>
      <c r="H448" s="4"/>
      <c r="I448" s="4"/>
      <c r="J448" s="4"/>
      <c r="K448" s="4"/>
      <c r="L448" s="4"/>
      <c r="M448" s="4"/>
      <c r="N448" s="4"/>
      <c r="O448" s="4"/>
      <c r="P448" s="4"/>
      <c r="Q448" s="4"/>
      <c r="R448" s="4"/>
      <c r="S448" s="4"/>
      <c r="T448" s="4"/>
      <c r="U448" s="4"/>
    </row>
    <row r="449" spans="3:21">
      <c r="C449" s="4"/>
      <c r="D449" s="4"/>
      <c r="E449" s="4"/>
      <c r="F449" s="4"/>
      <c r="G449" s="4"/>
      <c r="H449" s="4"/>
      <c r="I449" s="4"/>
      <c r="J449" s="4"/>
      <c r="K449" s="4"/>
      <c r="L449" s="4"/>
      <c r="M449" s="4"/>
      <c r="N449" s="4"/>
      <c r="O449" s="4"/>
      <c r="P449" s="4"/>
      <c r="Q449" s="4"/>
      <c r="R449" s="4"/>
      <c r="S449" s="4"/>
      <c r="T449" s="4"/>
      <c r="U449" s="4"/>
    </row>
    <row r="450" spans="3:21">
      <c r="C450" s="4"/>
      <c r="D450" s="4"/>
      <c r="E450" s="4"/>
      <c r="F450" s="4"/>
      <c r="G450" s="4"/>
      <c r="H450" s="4"/>
      <c r="I450" s="4"/>
      <c r="J450" s="4"/>
      <c r="K450" s="4"/>
      <c r="L450" s="4"/>
      <c r="M450" s="4"/>
      <c r="N450" s="4"/>
      <c r="O450" s="4"/>
      <c r="P450" s="4"/>
      <c r="Q450" s="4"/>
      <c r="R450" s="4"/>
      <c r="S450" s="4"/>
      <c r="T450" s="4"/>
      <c r="U450" s="4"/>
    </row>
    <row r="451" spans="3:21">
      <c r="C451" s="4"/>
      <c r="D451" s="4"/>
      <c r="E451" s="4"/>
      <c r="F451" s="4"/>
      <c r="G451" s="4"/>
      <c r="H451" s="4"/>
      <c r="I451" s="4"/>
      <c r="J451" s="4"/>
      <c r="K451" s="4"/>
      <c r="L451" s="4"/>
      <c r="M451" s="4"/>
      <c r="N451" s="4"/>
      <c r="O451" s="4"/>
      <c r="P451" s="4"/>
      <c r="Q451" s="4"/>
      <c r="R451" s="4"/>
      <c r="S451" s="4"/>
      <c r="T451" s="4"/>
      <c r="U451" s="4"/>
    </row>
    <row r="452" spans="3:21">
      <c r="C452" s="4"/>
      <c r="D452" s="4"/>
      <c r="E452" s="4"/>
      <c r="F452" s="4"/>
      <c r="G452" s="4"/>
      <c r="H452" s="4"/>
      <c r="I452" s="4"/>
      <c r="J452" s="4"/>
      <c r="K452" s="4"/>
      <c r="L452" s="4"/>
      <c r="M452" s="4"/>
      <c r="N452" s="4"/>
      <c r="O452" s="4"/>
      <c r="P452" s="4"/>
      <c r="Q452" s="4"/>
      <c r="R452" s="4"/>
      <c r="S452" s="4"/>
      <c r="T452" s="4"/>
      <c r="U452" s="4"/>
    </row>
    <row r="453" spans="3:21">
      <c r="C453" s="4"/>
      <c r="D453" s="4"/>
      <c r="E453" s="4"/>
      <c r="F453" s="4"/>
      <c r="G453" s="4"/>
      <c r="H453" s="4"/>
      <c r="I453" s="4"/>
      <c r="J453" s="4"/>
      <c r="K453" s="4"/>
      <c r="L453" s="4"/>
      <c r="M453" s="4"/>
      <c r="N453" s="4"/>
      <c r="O453" s="4"/>
      <c r="P453" s="4"/>
      <c r="Q453" s="4"/>
      <c r="R453" s="4"/>
      <c r="S453" s="4"/>
      <c r="T453" s="4"/>
      <c r="U453" s="4"/>
    </row>
    <row r="454" spans="3:21">
      <c r="C454" s="4"/>
      <c r="D454" s="4"/>
      <c r="E454" s="4"/>
      <c r="F454" s="4"/>
      <c r="G454" s="4"/>
      <c r="H454" s="4"/>
      <c r="I454" s="4"/>
      <c r="J454" s="4"/>
      <c r="K454" s="4"/>
      <c r="L454" s="4"/>
      <c r="M454" s="4"/>
      <c r="N454" s="4"/>
      <c r="O454" s="4"/>
      <c r="P454" s="4"/>
      <c r="Q454" s="4"/>
      <c r="R454" s="4"/>
      <c r="S454" s="4"/>
      <c r="T454" s="4"/>
      <c r="U454" s="4"/>
    </row>
    <row r="455" spans="3:21">
      <c r="C455" s="4"/>
      <c r="D455" s="4"/>
      <c r="E455" s="4"/>
      <c r="F455" s="4"/>
      <c r="G455" s="4"/>
      <c r="H455" s="4"/>
      <c r="I455" s="4"/>
      <c r="J455" s="4"/>
      <c r="K455" s="4"/>
      <c r="L455" s="4"/>
      <c r="M455" s="4"/>
      <c r="N455" s="4"/>
      <c r="O455" s="4"/>
      <c r="P455" s="4"/>
      <c r="Q455" s="4"/>
      <c r="R455" s="4"/>
      <c r="S455" s="4"/>
      <c r="T455" s="4"/>
      <c r="U455" s="4"/>
    </row>
    <row r="456" spans="3:21">
      <c r="C456" s="4"/>
      <c r="D456" s="4"/>
      <c r="E456" s="4"/>
      <c r="F456" s="4"/>
      <c r="G456" s="4"/>
      <c r="H456" s="4"/>
      <c r="I456" s="4"/>
      <c r="J456" s="4"/>
      <c r="K456" s="4"/>
      <c r="L456" s="4"/>
      <c r="M456" s="4"/>
      <c r="N456" s="4"/>
      <c r="O456" s="4"/>
      <c r="P456" s="4"/>
      <c r="Q456" s="4"/>
      <c r="R456" s="4"/>
      <c r="S456" s="4"/>
      <c r="T456" s="4"/>
      <c r="U456" s="4"/>
    </row>
    <row r="457" spans="3:21">
      <c r="C457" s="4"/>
      <c r="D457" s="4"/>
      <c r="E457" s="4"/>
      <c r="F457" s="4"/>
      <c r="G457" s="4"/>
      <c r="H457" s="4"/>
      <c r="I457" s="4"/>
      <c r="J457" s="4"/>
      <c r="K457" s="4"/>
      <c r="L457" s="4"/>
      <c r="M457" s="4"/>
      <c r="N457" s="4"/>
      <c r="O457" s="4"/>
      <c r="P457" s="4"/>
      <c r="Q457" s="4"/>
      <c r="R457" s="4"/>
      <c r="S457" s="4"/>
      <c r="T457" s="4"/>
      <c r="U457" s="4"/>
    </row>
    <row r="458" spans="3:21">
      <c r="C458" s="4"/>
      <c r="D458" s="4"/>
      <c r="E458" s="4"/>
      <c r="F458" s="4"/>
      <c r="G458" s="4"/>
      <c r="H458" s="4"/>
      <c r="I458" s="4"/>
      <c r="J458" s="4"/>
      <c r="K458" s="4"/>
      <c r="L458" s="4"/>
      <c r="M458" s="4"/>
      <c r="N458" s="4"/>
      <c r="O458" s="4"/>
      <c r="P458" s="4"/>
      <c r="Q458" s="4"/>
      <c r="R458" s="4"/>
      <c r="S458" s="4"/>
      <c r="T458" s="4"/>
      <c r="U458" s="4"/>
    </row>
    <row r="459" spans="3:21">
      <c r="C459" s="4"/>
      <c r="D459" s="4"/>
      <c r="E459" s="4"/>
      <c r="F459" s="4"/>
      <c r="G459" s="4"/>
      <c r="H459" s="4"/>
      <c r="I459" s="4"/>
      <c r="J459" s="4"/>
      <c r="K459" s="4"/>
      <c r="L459" s="4"/>
      <c r="M459" s="4"/>
      <c r="N459" s="4"/>
      <c r="O459" s="4"/>
      <c r="P459" s="4"/>
      <c r="Q459" s="4"/>
      <c r="R459" s="4"/>
      <c r="S459" s="4"/>
      <c r="T459" s="4"/>
      <c r="U459" s="4"/>
    </row>
    <row r="460" spans="3:21">
      <c r="C460" s="4"/>
      <c r="D460" s="4"/>
      <c r="E460" s="4"/>
      <c r="F460" s="4"/>
      <c r="G460" s="4"/>
      <c r="H460" s="4"/>
      <c r="I460" s="4"/>
      <c r="J460" s="4"/>
      <c r="K460" s="4"/>
      <c r="L460" s="4"/>
      <c r="M460" s="4"/>
      <c r="N460" s="4"/>
      <c r="O460" s="4"/>
      <c r="P460" s="4"/>
      <c r="Q460" s="4"/>
      <c r="R460" s="4"/>
      <c r="S460" s="4"/>
      <c r="T460" s="4"/>
      <c r="U460" s="4"/>
    </row>
    <row r="461" spans="3:21">
      <c r="C461" s="4"/>
      <c r="D461" s="4"/>
      <c r="E461" s="4"/>
      <c r="F461" s="4"/>
      <c r="G461" s="4"/>
      <c r="H461" s="4"/>
      <c r="I461" s="4"/>
      <c r="J461" s="4"/>
      <c r="K461" s="4"/>
      <c r="L461" s="4"/>
      <c r="M461" s="4"/>
      <c r="N461" s="4"/>
      <c r="O461" s="4"/>
      <c r="P461" s="4"/>
      <c r="Q461" s="4"/>
      <c r="R461" s="4"/>
      <c r="S461" s="4"/>
      <c r="T461" s="4"/>
      <c r="U461" s="4"/>
    </row>
    <row r="462" spans="3:21">
      <c r="C462" s="4"/>
      <c r="D462" s="4"/>
      <c r="E462" s="4"/>
      <c r="F462" s="4"/>
      <c r="G462" s="4"/>
      <c r="H462" s="4"/>
      <c r="I462" s="4"/>
      <c r="J462" s="4"/>
      <c r="K462" s="4"/>
      <c r="L462" s="4"/>
      <c r="M462" s="4"/>
      <c r="N462" s="4"/>
      <c r="O462" s="4"/>
      <c r="P462" s="4"/>
      <c r="Q462" s="4"/>
      <c r="R462" s="4"/>
      <c r="S462" s="4"/>
      <c r="T462" s="4"/>
      <c r="U462" s="4"/>
    </row>
    <row r="463" spans="3:21">
      <c r="C463" s="4"/>
      <c r="D463" s="4"/>
      <c r="E463" s="4"/>
      <c r="F463" s="4"/>
      <c r="G463" s="4"/>
      <c r="H463" s="4"/>
      <c r="I463" s="4"/>
      <c r="J463" s="4"/>
      <c r="K463" s="4"/>
      <c r="L463" s="4"/>
      <c r="M463" s="4"/>
      <c r="N463" s="4"/>
      <c r="O463" s="4"/>
      <c r="P463" s="4"/>
      <c r="Q463" s="4"/>
      <c r="R463" s="4"/>
      <c r="S463" s="4"/>
      <c r="T463" s="4"/>
      <c r="U463" s="4"/>
    </row>
    <row r="464" spans="3:21">
      <c r="C464" s="4"/>
      <c r="D464" s="4"/>
      <c r="E464" s="4"/>
      <c r="F464" s="4"/>
      <c r="G464" s="4"/>
      <c r="H464" s="4"/>
      <c r="I464" s="4"/>
      <c r="J464" s="4"/>
      <c r="K464" s="4"/>
      <c r="L464" s="4"/>
      <c r="M464" s="4"/>
      <c r="N464" s="4"/>
      <c r="O464" s="4"/>
      <c r="P464" s="4"/>
      <c r="Q464" s="4"/>
      <c r="R464" s="4"/>
      <c r="S464" s="4"/>
      <c r="T464" s="4"/>
      <c r="U464" s="4"/>
    </row>
    <row r="465" spans="3:21">
      <c r="C465" s="4"/>
      <c r="D465" s="4"/>
      <c r="E465" s="4"/>
      <c r="F465" s="4"/>
      <c r="G465" s="4"/>
      <c r="H465" s="4"/>
      <c r="I465" s="4"/>
      <c r="J465" s="4"/>
      <c r="K465" s="4"/>
      <c r="L465" s="4"/>
      <c r="M465" s="4"/>
      <c r="N465" s="4"/>
      <c r="O465" s="4"/>
      <c r="P465" s="4"/>
      <c r="Q465" s="4"/>
      <c r="R465" s="4"/>
      <c r="S465" s="4"/>
      <c r="T465" s="4"/>
      <c r="U465" s="4"/>
    </row>
    <row r="466" spans="3:21">
      <c r="C466" s="4"/>
      <c r="D466" s="4"/>
      <c r="E466" s="4"/>
      <c r="F466" s="4"/>
      <c r="G466" s="4"/>
      <c r="H466" s="4"/>
      <c r="I466" s="4"/>
      <c r="J466" s="4"/>
      <c r="K466" s="4"/>
      <c r="L466" s="4"/>
      <c r="M466" s="4"/>
      <c r="N466" s="4"/>
      <c r="O466" s="4"/>
      <c r="P466" s="4"/>
      <c r="Q466" s="4"/>
      <c r="R466" s="4"/>
      <c r="S466" s="4"/>
      <c r="T466" s="4"/>
      <c r="U466" s="4"/>
    </row>
    <row r="467" spans="3:21">
      <c r="C467" s="4"/>
      <c r="D467" s="4"/>
      <c r="E467" s="4"/>
      <c r="F467" s="4"/>
      <c r="G467" s="4"/>
      <c r="H467" s="4"/>
      <c r="I467" s="4"/>
      <c r="J467" s="4"/>
      <c r="K467" s="4"/>
      <c r="L467" s="4"/>
      <c r="M467" s="4"/>
      <c r="N467" s="4"/>
      <c r="O467" s="4"/>
      <c r="P467" s="4"/>
      <c r="Q467" s="4"/>
      <c r="R467" s="4"/>
      <c r="S467" s="4"/>
      <c r="T467" s="4"/>
      <c r="U467" s="4"/>
    </row>
    <row r="468" spans="3:21">
      <c r="C468" s="4"/>
      <c r="D468" s="4"/>
      <c r="E468" s="4"/>
      <c r="F468" s="4"/>
      <c r="G468" s="4"/>
      <c r="H468" s="4"/>
      <c r="I468" s="4"/>
      <c r="J468" s="4"/>
      <c r="K468" s="4"/>
      <c r="L468" s="4"/>
      <c r="M468" s="4"/>
      <c r="N468" s="4"/>
      <c r="O468" s="4"/>
      <c r="P468" s="4"/>
      <c r="Q468" s="4"/>
      <c r="R468" s="4"/>
      <c r="S468" s="4"/>
      <c r="T468" s="4"/>
      <c r="U468" s="4"/>
    </row>
    <row r="469" spans="3:21">
      <c r="C469" s="4"/>
      <c r="D469" s="4"/>
      <c r="E469" s="4"/>
      <c r="F469" s="4"/>
      <c r="G469" s="4"/>
      <c r="H469" s="4"/>
      <c r="I469" s="4"/>
      <c r="J469" s="4"/>
      <c r="K469" s="4"/>
      <c r="L469" s="4"/>
      <c r="M469" s="4"/>
      <c r="N469" s="4"/>
      <c r="O469" s="4"/>
      <c r="P469" s="4"/>
      <c r="Q469" s="4"/>
      <c r="R469" s="4"/>
      <c r="S469" s="4"/>
      <c r="T469" s="4"/>
      <c r="U469" s="4"/>
    </row>
    <row r="470" spans="3:21">
      <c r="C470" s="4"/>
      <c r="D470" s="4"/>
      <c r="E470" s="4"/>
      <c r="F470" s="4"/>
      <c r="G470" s="4"/>
      <c r="H470" s="4"/>
      <c r="I470" s="4"/>
      <c r="J470" s="4"/>
      <c r="K470" s="4"/>
      <c r="L470" s="4"/>
      <c r="M470" s="4"/>
      <c r="N470" s="4"/>
      <c r="O470" s="4"/>
      <c r="P470" s="4"/>
      <c r="Q470" s="4"/>
      <c r="R470" s="4"/>
      <c r="S470" s="4"/>
      <c r="T470" s="4"/>
      <c r="U470" s="4"/>
    </row>
    <row r="471" spans="3:21">
      <c r="C471" s="4"/>
      <c r="D471" s="4"/>
      <c r="E471" s="4"/>
      <c r="F471" s="4"/>
      <c r="G471" s="4"/>
      <c r="H471" s="4"/>
      <c r="I471" s="4"/>
      <c r="J471" s="4"/>
      <c r="K471" s="4"/>
      <c r="L471" s="4"/>
      <c r="M471" s="4"/>
      <c r="N471" s="4"/>
      <c r="O471" s="4"/>
      <c r="P471" s="4"/>
      <c r="Q471" s="4"/>
      <c r="R471" s="4"/>
      <c r="S471" s="4"/>
      <c r="T471" s="4"/>
      <c r="U471" s="4"/>
    </row>
    <row r="472" spans="3:21">
      <c r="C472" s="4"/>
      <c r="D472" s="4"/>
      <c r="E472" s="4"/>
      <c r="F472" s="4"/>
      <c r="G472" s="4"/>
      <c r="H472" s="4"/>
      <c r="I472" s="4"/>
      <c r="J472" s="4"/>
      <c r="K472" s="4"/>
      <c r="L472" s="4"/>
      <c r="M472" s="4"/>
      <c r="N472" s="4"/>
      <c r="O472" s="4"/>
      <c r="P472" s="4"/>
      <c r="Q472" s="4"/>
      <c r="R472" s="4"/>
      <c r="S472" s="4"/>
      <c r="T472" s="4"/>
      <c r="U472" s="4"/>
    </row>
    <row r="473" spans="3:21">
      <c r="C473" s="4"/>
      <c r="D473" s="4"/>
      <c r="E473" s="4"/>
      <c r="F473" s="4"/>
      <c r="G473" s="4"/>
      <c r="H473" s="4"/>
      <c r="I473" s="4"/>
      <c r="J473" s="4"/>
      <c r="K473" s="4"/>
      <c r="L473" s="4"/>
      <c r="M473" s="4"/>
      <c r="N473" s="4"/>
      <c r="O473" s="4"/>
      <c r="P473" s="4"/>
      <c r="Q473" s="4"/>
      <c r="R473" s="4"/>
      <c r="S473" s="4"/>
      <c r="T473" s="4"/>
      <c r="U473" s="4"/>
    </row>
    <row r="474" spans="3:21">
      <c r="C474" s="4"/>
      <c r="D474" s="4"/>
      <c r="E474" s="4"/>
      <c r="F474" s="4"/>
      <c r="G474" s="4"/>
      <c r="H474" s="4"/>
      <c r="I474" s="4"/>
      <c r="J474" s="4"/>
      <c r="K474" s="4"/>
      <c r="L474" s="4"/>
      <c r="M474" s="4"/>
      <c r="N474" s="4"/>
      <c r="O474" s="4"/>
      <c r="P474" s="4"/>
      <c r="Q474" s="4"/>
      <c r="R474" s="4"/>
      <c r="S474" s="4"/>
      <c r="T474" s="4"/>
      <c r="U474" s="4"/>
    </row>
    <row r="475" spans="3:21">
      <c r="C475" s="4"/>
      <c r="D475" s="4"/>
      <c r="E475" s="4"/>
      <c r="F475" s="4"/>
      <c r="G475" s="4"/>
      <c r="H475" s="4"/>
      <c r="I475" s="4"/>
      <c r="J475" s="4"/>
      <c r="K475" s="4"/>
      <c r="L475" s="4"/>
      <c r="M475" s="4"/>
      <c r="N475" s="4"/>
      <c r="O475" s="4"/>
      <c r="P475" s="4"/>
      <c r="Q475" s="4"/>
      <c r="R475" s="4"/>
      <c r="S475" s="4"/>
      <c r="T475" s="4"/>
      <c r="U475" s="4"/>
    </row>
    <row r="476" spans="3:21">
      <c r="C476" s="4"/>
      <c r="D476" s="4"/>
      <c r="E476" s="4"/>
      <c r="F476" s="4"/>
      <c r="G476" s="4"/>
      <c r="H476" s="4"/>
      <c r="I476" s="4"/>
      <c r="J476" s="4"/>
      <c r="K476" s="4"/>
      <c r="L476" s="4"/>
      <c r="M476" s="4"/>
      <c r="N476" s="4"/>
      <c r="O476" s="4"/>
      <c r="P476" s="4"/>
      <c r="Q476" s="4"/>
      <c r="R476" s="4"/>
      <c r="S476" s="4"/>
      <c r="T476" s="4"/>
      <c r="U476" s="4"/>
    </row>
    <row r="477" spans="3:21">
      <c r="C477" s="4"/>
      <c r="D477" s="4"/>
      <c r="E477" s="4"/>
      <c r="F477" s="4"/>
      <c r="G477" s="4"/>
      <c r="H477" s="4"/>
      <c r="I477" s="4"/>
      <c r="J477" s="4"/>
      <c r="K477" s="4"/>
      <c r="L477" s="4"/>
      <c r="M477" s="4"/>
      <c r="N477" s="4"/>
      <c r="O477" s="4"/>
      <c r="P477" s="4"/>
      <c r="Q477" s="4"/>
      <c r="R477" s="4"/>
      <c r="S477" s="4"/>
      <c r="T477" s="4"/>
      <c r="U477" s="4"/>
    </row>
    <row r="478" spans="3:21">
      <c r="C478" s="4"/>
      <c r="D478" s="4"/>
      <c r="E478" s="4"/>
      <c r="F478" s="4"/>
      <c r="G478" s="4"/>
      <c r="H478" s="4"/>
      <c r="I478" s="4"/>
      <c r="J478" s="4"/>
      <c r="K478" s="4"/>
      <c r="L478" s="4"/>
      <c r="M478" s="4"/>
      <c r="N478" s="4"/>
      <c r="O478" s="4"/>
      <c r="P478" s="4"/>
      <c r="Q478" s="4"/>
      <c r="R478" s="4"/>
      <c r="S478" s="4"/>
      <c r="T478" s="4"/>
      <c r="U478" s="4"/>
    </row>
    <row r="479" spans="3:21">
      <c r="C479" s="4"/>
      <c r="D479" s="4"/>
      <c r="E479" s="4"/>
      <c r="F479" s="4"/>
      <c r="G479" s="4"/>
      <c r="H479" s="4"/>
      <c r="I479" s="4"/>
      <c r="J479" s="4"/>
      <c r="K479" s="4"/>
      <c r="L479" s="4"/>
      <c r="M479" s="4"/>
      <c r="N479" s="4"/>
      <c r="O479" s="4"/>
      <c r="P479" s="4"/>
      <c r="Q479" s="4"/>
      <c r="R479" s="4"/>
      <c r="S479" s="4"/>
      <c r="T479" s="4"/>
      <c r="U479" s="4"/>
    </row>
    <row r="480" spans="3:21">
      <c r="C480" s="4"/>
      <c r="D480" s="4"/>
      <c r="E480" s="4"/>
      <c r="F480" s="4"/>
      <c r="G480" s="4"/>
      <c r="H480" s="4"/>
      <c r="I480" s="4"/>
      <c r="J480" s="4"/>
      <c r="K480" s="4"/>
      <c r="L480" s="4"/>
      <c r="M480" s="4"/>
      <c r="N480" s="4"/>
      <c r="O480" s="4"/>
      <c r="P480" s="4"/>
      <c r="Q480" s="4"/>
      <c r="R480" s="4"/>
      <c r="S480" s="4"/>
      <c r="T480" s="4"/>
      <c r="U480" s="4"/>
    </row>
    <row r="481" spans="3:21">
      <c r="C481" s="4"/>
      <c r="D481" s="4"/>
      <c r="E481" s="4"/>
      <c r="F481" s="4"/>
      <c r="G481" s="4"/>
      <c r="H481" s="4"/>
      <c r="I481" s="4"/>
      <c r="J481" s="4"/>
      <c r="K481" s="4"/>
      <c r="L481" s="4"/>
      <c r="M481" s="4"/>
      <c r="N481" s="4"/>
      <c r="O481" s="4"/>
      <c r="P481" s="4"/>
      <c r="Q481" s="4"/>
      <c r="R481" s="4"/>
      <c r="S481" s="4"/>
      <c r="T481" s="4"/>
      <c r="U481" s="4"/>
    </row>
    <row r="482" spans="3:21">
      <c r="C482" s="4"/>
      <c r="D482" s="4"/>
      <c r="E482" s="4"/>
      <c r="F482" s="4"/>
      <c r="G482" s="4"/>
      <c r="H482" s="4"/>
      <c r="I482" s="4"/>
      <c r="J482" s="4"/>
      <c r="K482" s="4"/>
      <c r="L482" s="4"/>
      <c r="M482" s="4"/>
      <c r="N482" s="4"/>
      <c r="O482" s="4"/>
      <c r="P482" s="4"/>
      <c r="Q482" s="4"/>
      <c r="R482" s="4"/>
      <c r="S482" s="4"/>
      <c r="T482" s="4"/>
      <c r="U482" s="4"/>
    </row>
    <row r="483" spans="3:21">
      <c r="C483" s="4"/>
      <c r="D483" s="4"/>
      <c r="E483" s="4"/>
      <c r="F483" s="4"/>
      <c r="G483" s="4"/>
      <c r="H483" s="4"/>
      <c r="I483" s="4"/>
      <c r="J483" s="4"/>
      <c r="K483" s="4"/>
      <c r="L483" s="4"/>
      <c r="M483" s="4"/>
      <c r="N483" s="4"/>
      <c r="O483" s="4"/>
      <c r="P483" s="4"/>
      <c r="Q483" s="4"/>
      <c r="R483" s="4"/>
      <c r="S483" s="4"/>
      <c r="T483" s="4"/>
      <c r="U483" s="4"/>
    </row>
    <row r="484" spans="3:21">
      <c r="C484" s="4"/>
      <c r="D484" s="4"/>
      <c r="E484" s="4"/>
      <c r="F484" s="4"/>
      <c r="G484" s="4"/>
      <c r="H484" s="4"/>
      <c r="I484" s="4"/>
      <c r="J484" s="4"/>
      <c r="K484" s="4"/>
      <c r="L484" s="4"/>
      <c r="M484" s="4"/>
      <c r="N484" s="4"/>
      <c r="O484" s="4"/>
      <c r="P484" s="4"/>
      <c r="Q484" s="4"/>
      <c r="R484" s="4"/>
      <c r="S484" s="4"/>
      <c r="T484" s="4"/>
      <c r="U484" s="4"/>
    </row>
    <row r="485" spans="3:21">
      <c r="C485" s="4"/>
      <c r="D485" s="4"/>
      <c r="E485" s="4"/>
      <c r="F485" s="4"/>
      <c r="G485" s="4"/>
      <c r="H485" s="4"/>
      <c r="I485" s="4"/>
      <c r="J485" s="4"/>
      <c r="K485" s="4"/>
      <c r="L485" s="4"/>
      <c r="M485" s="4"/>
      <c r="N485" s="4"/>
      <c r="O485" s="4"/>
      <c r="P485" s="4"/>
      <c r="Q485" s="4"/>
      <c r="R485" s="4"/>
      <c r="S485" s="4"/>
      <c r="T485" s="4"/>
      <c r="U485" s="4"/>
    </row>
    <row r="486" spans="3:21">
      <c r="C486" s="4"/>
      <c r="D486" s="4"/>
      <c r="E486" s="4"/>
      <c r="F486" s="4"/>
      <c r="G486" s="4"/>
      <c r="H486" s="4"/>
      <c r="I486" s="4"/>
      <c r="J486" s="4"/>
      <c r="K486" s="4"/>
      <c r="L486" s="4"/>
      <c r="M486" s="4"/>
      <c r="N486" s="4"/>
      <c r="O486" s="4"/>
      <c r="P486" s="4"/>
      <c r="Q486" s="4"/>
      <c r="R486" s="4"/>
      <c r="S486" s="4"/>
      <c r="T486" s="4"/>
      <c r="U486" s="4"/>
    </row>
    <row r="487" spans="3:21">
      <c r="C487" s="4"/>
      <c r="D487" s="4"/>
      <c r="E487" s="4"/>
      <c r="F487" s="4"/>
      <c r="G487" s="4"/>
      <c r="H487" s="4"/>
      <c r="I487" s="4"/>
      <c r="J487" s="4"/>
      <c r="K487" s="4"/>
      <c r="L487" s="4"/>
      <c r="M487" s="4"/>
      <c r="N487" s="4"/>
      <c r="O487" s="4"/>
      <c r="P487" s="4"/>
      <c r="Q487" s="4"/>
      <c r="R487" s="4"/>
      <c r="S487" s="4"/>
      <c r="T487" s="4"/>
      <c r="U487" s="4"/>
    </row>
    <row r="488" spans="3:21">
      <c r="C488" s="4"/>
      <c r="D488" s="4"/>
      <c r="E488" s="4"/>
      <c r="F488" s="4"/>
      <c r="G488" s="4"/>
      <c r="H488" s="4"/>
      <c r="I488" s="4"/>
      <c r="J488" s="4"/>
      <c r="K488" s="4"/>
      <c r="L488" s="4"/>
      <c r="M488" s="4"/>
      <c r="N488" s="4"/>
      <c r="O488" s="4"/>
      <c r="P488" s="4"/>
      <c r="Q488" s="4"/>
      <c r="R488" s="4"/>
      <c r="S488" s="4"/>
      <c r="T488" s="4"/>
      <c r="U488" s="4"/>
    </row>
    <row r="489" spans="3:21">
      <c r="C489" s="4"/>
      <c r="D489" s="4"/>
      <c r="E489" s="4"/>
      <c r="F489" s="4"/>
      <c r="G489" s="4"/>
      <c r="H489" s="4"/>
      <c r="I489" s="4"/>
      <c r="J489" s="4"/>
      <c r="K489" s="4"/>
      <c r="L489" s="4"/>
      <c r="M489" s="4"/>
      <c r="N489" s="4"/>
      <c r="O489" s="4"/>
      <c r="P489" s="4"/>
      <c r="Q489" s="4"/>
      <c r="R489" s="4"/>
      <c r="S489" s="4"/>
      <c r="T489" s="4"/>
      <c r="U489" s="4"/>
    </row>
    <row r="490" spans="3:21">
      <c r="C490" s="4"/>
      <c r="D490" s="4"/>
      <c r="E490" s="4"/>
      <c r="F490" s="4"/>
      <c r="G490" s="4"/>
      <c r="H490" s="4"/>
      <c r="I490" s="4"/>
      <c r="J490" s="4"/>
      <c r="K490" s="4"/>
      <c r="L490" s="4"/>
      <c r="M490" s="4"/>
      <c r="N490" s="4"/>
      <c r="O490" s="4"/>
      <c r="P490" s="4"/>
      <c r="Q490" s="4"/>
      <c r="R490" s="4"/>
      <c r="S490" s="4"/>
      <c r="T490" s="4"/>
      <c r="U490" s="4"/>
    </row>
    <row r="491" spans="3:21">
      <c r="C491" s="4"/>
      <c r="D491" s="4"/>
      <c r="E491" s="4"/>
      <c r="F491" s="4"/>
      <c r="G491" s="4"/>
      <c r="H491" s="4"/>
      <c r="I491" s="4"/>
      <c r="J491" s="4"/>
      <c r="K491" s="4"/>
      <c r="L491" s="4"/>
      <c r="M491" s="4"/>
      <c r="N491" s="4"/>
      <c r="O491" s="4"/>
      <c r="P491" s="4"/>
      <c r="Q491" s="4"/>
      <c r="R491" s="4"/>
      <c r="S491" s="4"/>
      <c r="T491" s="4"/>
      <c r="U491" s="4"/>
    </row>
    <row r="492" spans="3:21">
      <c r="C492" s="4"/>
      <c r="D492" s="4"/>
      <c r="E492" s="4"/>
      <c r="F492" s="4"/>
      <c r="G492" s="4"/>
      <c r="H492" s="4"/>
      <c r="I492" s="4"/>
      <c r="J492" s="4"/>
      <c r="K492" s="4"/>
      <c r="L492" s="4"/>
      <c r="M492" s="4"/>
      <c r="N492" s="4"/>
      <c r="O492" s="4"/>
      <c r="P492" s="4"/>
      <c r="Q492" s="4"/>
      <c r="R492" s="4"/>
      <c r="S492" s="4"/>
      <c r="T492" s="4"/>
      <c r="U492" s="4"/>
    </row>
    <row r="493" spans="3:21">
      <c r="C493" s="4"/>
      <c r="D493" s="4"/>
      <c r="E493" s="4"/>
      <c r="F493" s="4"/>
      <c r="G493" s="4"/>
      <c r="H493" s="4"/>
      <c r="I493" s="4"/>
      <c r="J493" s="4"/>
      <c r="K493" s="4"/>
      <c r="L493" s="4"/>
      <c r="M493" s="4"/>
      <c r="N493" s="4"/>
      <c r="O493" s="4"/>
      <c r="P493" s="4"/>
      <c r="Q493" s="4"/>
      <c r="R493" s="4"/>
      <c r="S493" s="4"/>
      <c r="T493" s="4"/>
      <c r="U493" s="4"/>
    </row>
    <row r="494" spans="3:21">
      <c r="C494" s="4"/>
      <c r="D494" s="4"/>
      <c r="E494" s="4"/>
      <c r="F494" s="4"/>
      <c r="G494" s="4"/>
      <c r="H494" s="4"/>
      <c r="I494" s="4"/>
      <c r="J494" s="4"/>
      <c r="K494" s="4"/>
      <c r="L494" s="4"/>
      <c r="M494" s="4"/>
      <c r="N494" s="4"/>
      <c r="O494" s="4"/>
      <c r="P494" s="4"/>
      <c r="Q494" s="4"/>
      <c r="R494" s="4"/>
      <c r="S494" s="4"/>
      <c r="T494" s="4"/>
      <c r="U494" s="4"/>
    </row>
    <row r="495" spans="3:21">
      <c r="C495" s="4"/>
      <c r="D495" s="4"/>
      <c r="E495" s="4"/>
      <c r="F495" s="4"/>
      <c r="G495" s="4"/>
      <c r="H495" s="4"/>
      <c r="I495" s="4"/>
      <c r="J495" s="4"/>
      <c r="K495" s="4"/>
      <c r="L495" s="4"/>
      <c r="M495" s="4"/>
      <c r="N495" s="4"/>
      <c r="O495" s="4"/>
      <c r="P495" s="4"/>
      <c r="Q495" s="4"/>
      <c r="R495" s="4"/>
      <c r="S495" s="4"/>
      <c r="T495" s="4"/>
      <c r="U495" s="4"/>
    </row>
    <row r="496" spans="3:21">
      <c r="C496" s="4"/>
      <c r="D496" s="4"/>
      <c r="E496" s="4"/>
      <c r="F496" s="4"/>
      <c r="G496" s="4"/>
      <c r="H496" s="4"/>
      <c r="I496" s="4"/>
      <c r="J496" s="4"/>
      <c r="K496" s="4"/>
      <c r="L496" s="4"/>
      <c r="M496" s="4"/>
      <c r="N496" s="4"/>
      <c r="O496" s="4"/>
      <c r="P496" s="4"/>
      <c r="Q496" s="4"/>
      <c r="R496" s="4"/>
      <c r="S496" s="4"/>
      <c r="T496" s="4"/>
      <c r="U496" s="4"/>
    </row>
    <row r="497" spans="3:21">
      <c r="C497" s="4"/>
      <c r="D497" s="4"/>
      <c r="E497" s="4"/>
      <c r="F497" s="4"/>
      <c r="G497" s="4"/>
      <c r="H497" s="4"/>
      <c r="I497" s="4"/>
      <c r="J497" s="4"/>
      <c r="K497" s="4"/>
      <c r="L497" s="4"/>
      <c r="M497" s="4"/>
      <c r="N497" s="4"/>
      <c r="O497" s="4"/>
      <c r="P497" s="4"/>
      <c r="Q497" s="4"/>
      <c r="R497" s="4"/>
      <c r="S497" s="4"/>
      <c r="T497" s="4"/>
      <c r="U497" s="4"/>
    </row>
    <row r="498" spans="3:21">
      <c r="C498" s="4"/>
      <c r="D498" s="4"/>
      <c r="E498" s="4"/>
      <c r="F498" s="4"/>
      <c r="G498" s="4"/>
      <c r="H498" s="4"/>
      <c r="I498" s="4"/>
      <c r="J498" s="4"/>
      <c r="K498" s="4"/>
      <c r="L498" s="4"/>
      <c r="M498" s="4"/>
      <c r="N498" s="4"/>
      <c r="O498" s="4"/>
      <c r="P498" s="4"/>
      <c r="Q498" s="4"/>
      <c r="R498" s="4"/>
      <c r="S498" s="4"/>
      <c r="T498" s="4"/>
      <c r="U498" s="4"/>
    </row>
    <row r="499" spans="3:21">
      <c r="C499" s="4"/>
      <c r="D499" s="4"/>
      <c r="E499" s="4"/>
      <c r="F499" s="4"/>
      <c r="G499" s="4"/>
      <c r="H499" s="4"/>
      <c r="I499" s="4"/>
      <c r="J499" s="4"/>
      <c r="K499" s="4"/>
      <c r="L499" s="4"/>
      <c r="M499" s="4"/>
      <c r="N499" s="4"/>
      <c r="O499" s="4"/>
      <c r="P499" s="4"/>
      <c r="Q499" s="4"/>
      <c r="R499" s="4"/>
      <c r="S499" s="4"/>
      <c r="T499" s="4"/>
      <c r="U499" s="4"/>
    </row>
    <row r="500" spans="3:21">
      <c r="C500" s="4"/>
      <c r="D500" s="4"/>
      <c r="E500" s="4"/>
      <c r="F500" s="4"/>
      <c r="G500" s="4"/>
      <c r="H500" s="4"/>
      <c r="I500" s="4"/>
      <c r="J500" s="4"/>
      <c r="K500" s="4"/>
      <c r="L500" s="4"/>
      <c r="M500" s="4"/>
      <c r="N500" s="4"/>
      <c r="O500" s="4"/>
      <c r="P500" s="4"/>
      <c r="Q500" s="4"/>
      <c r="R500" s="4"/>
      <c r="S500" s="4"/>
      <c r="T500" s="4"/>
      <c r="U500" s="4"/>
    </row>
    <row r="501" spans="3:21">
      <c r="C501" s="4"/>
      <c r="D501" s="4"/>
      <c r="E501" s="4"/>
      <c r="F501" s="4"/>
      <c r="G501" s="4"/>
      <c r="H501" s="4"/>
      <c r="I501" s="4"/>
      <c r="J501" s="4"/>
      <c r="K501" s="4"/>
      <c r="L501" s="4"/>
      <c r="M501" s="4"/>
      <c r="N501" s="4"/>
      <c r="O501" s="4"/>
      <c r="P501" s="4"/>
      <c r="Q501" s="4"/>
      <c r="R501" s="4"/>
      <c r="S501" s="4"/>
      <c r="T501" s="4"/>
      <c r="U501" s="4"/>
    </row>
    <row r="502" spans="3:21">
      <c r="C502" s="4"/>
      <c r="D502" s="4"/>
      <c r="E502" s="4"/>
      <c r="F502" s="4"/>
      <c r="G502" s="4"/>
      <c r="H502" s="4"/>
      <c r="I502" s="4"/>
      <c r="J502" s="4"/>
      <c r="K502" s="4"/>
      <c r="L502" s="4"/>
      <c r="M502" s="4"/>
      <c r="N502" s="4"/>
      <c r="O502" s="4"/>
      <c r="P502" s="4"/>
      <c r="Q502" s="4"/>
      <c r="R502" s="4"/>
      <c r="S502" s="4"/>
      <c r="T502" s="4"/>
      <c r="U502" s="4"/>
    </row>
    <row r="503" spans="3:21">
      <c r="C503" s="4"/>
      <c r="D503" s="4"/>
      <c r="E503" s="4"/>
      <c r="F503" s="4"/>
      <c r="G503" s="4"/>
      <c r="H503" s="4"/>
      <c r="I503" s="4"/>
      <c r="J503" s="4"/>
      <c r="K503" s="4"/>
      <c r="L503" s="4"/>
      <c r="M503" s="4"/>
      <c r="N503" s="4"/>
      <c r="O503" s="4"/>
      <c r="P503" s="4"/>
      <c r="Q503" s="4"/>
      <c r="R503" s="4"/>
      <c r="S503" s="4"/>
      <c r="T503" s="4"/>
      <c r="U503" s="4"/>
    </row>
    <row r="504" spans="3:21">
      <c r="C504" s="4"/>
      <c r="D504" s="4"/>
      <c r="E504" s="4"/>
      <c r="F504" s="4"/>
      <c r="G504" s="4"/>
      <c r="H504" s="4"/>
      <c r="I504" s="4"/>
      <c r="J504" s="4"/>
      <c r="K504" s="4"/>
      <c r="L504" s="4"/>
      <c r="M504" s="4"/>
      <c r="N504" s="4"/>
      <c r="O504" s="4"/>
      <c r="P504" s="4"/>
      <c r="Q504" s="4"/>
      <c r="R504" s="4"/>
      <c r="S504" s="4"/>
      <c r="T504" s="4"/>
      <c r="U504" s="4"/>
    </row>
    <row r="505" spans="3:21">
      <c r="C505" s="4"/>
      <c r="D505" s="4"/>
      <c r="E505" s="4"/>
      <c r="F505" s="4"/>
      <c r="G505" s="4"/>
      <c r="H505" s="4"/>
      <c r="I505" s="4"/>
      <c r="J505" s="4"/>
      <c r="K505" s="4"/>
      <c r="L505" s="4"/>
      <c r="M505" s="4"/>
      <c r="N505" s="4"/>
      <c r="O505" s="4"/>
      <c r="P505" s="4"/>
      <c r="Q505" s="4"/>
      <c r="R505" s="4"/>
      <c r="S505" s="4"/>
      <c r="T505" s="4"/>
      <c r="U505" s="4"/>
    </row>
    <row r="506" spans="3:21">
      <c r="C506" s="4"/>
      <c r="D506" s="4"/>
      <c r="E506" s="4"/>
      <c r="F506" s="4"/>
      <c r="G506" s="4"/>
      <c r="H506" s="4"/>
      <c r="I506" s="4"/>
      <c r="J506" s="4"/>
      <c r="K506" s="4"/>
      <c r="L506" s="4"/>
      <c r="M506" s="4"/>
      <c r="N506" s="4"/>
      <c r="O506" s="4"/>
      <c r="P506" s="4"/>
      <c r="Q506" s="4"/>
      <c r="R506" s="4"/>
      <c r="S506" s="4"/>
      <c r="T506" s="4"/>
      <c r="U506" s="4"/>
    </row>
    <row r="507" spans="3:21">
      <c r="C507" s="4"/>
      <c r="D507" s="4"/>
      <c r="E507" s="4"/>
      <c r="F507" s="4"/>
      <c r="G507" s="4"/>
      <c r="H507" s="4"/>
      <c r="I507" s="4"/>
      <c r="J507" s="4"/>
      <c r="K507" s="4"/>
      <c r="L507" s="4"/>
      <c r="M507" s="4"/>
      <c r="N507" s="4"/>
      <c r="O507" s="4"/>
      <c r="P507" s="4"/>
      <c r="Q507" s="4"/>
      <c r="R507" s="4"/>
      <c r="S507" s="4"/>
      <c r="T507" s="4"/>
      <c r="U507" s="4"/>
    </row>
    <row r="508" spans="3:21">
      <c r="C508" s="4"/>
      <c r="D508" s="4"/>
      <c r="E508" s="4"/>
      <c r="F508" s="4"/>
      <c r="G508" s="4"/>
      <c r="H508" s="4"/>
      <c r="I508" s="4"/>
      <c r="J508" s="4"/>
      <c r="K508" s="4"/>
      <c r="L508" s="4"/>
      <c r="M508" s="4"/>
      <c r="N508" s="4"/>
      <c r="O508" s="4"/>
      <c r="P508" s="4"/>
      <c r="Q508" s="4"/>
      <c r="R508" s="4"/>
      <c r="S508" s="4"/>
      <c r="T508" s="4"/>
      <c r="U508" s="4"/>
    </row>
    <row r="509" spans="3:21">
      <c r="C509" s="4"/>
      <c r="D509" s="4"/>
      <c r="E509" s="4"/>
      <c r="F509" s="4"/>
      <c r="G509" s="4"/>
      <c r="H509" s="4"/>
      <c r="I509" s="4"/>
      <c r="J509" s="4"/>
      <c r="K509" s="4"/>
      <c r="L509" s="4"/>
      <c r="M509" s="4"/>
      <c r="N509" s="4"/>
      <c r="O509" s="4"/>
      <c r="P509" s="4"/>
      <c r="Q509" s="4"/>
      <c r="R509" s="4"/>
      <c r="S509" s="4"/>
      <c r="T509" s="4"/>
      <c r="U509" s="4"/>
    </row>
    <row r="510" spans="3:21">
      <c r="C510" s="4"/>
      <c r="D510" s="4"/>
      <c r="E510" s="4"/>
      <c r="F510" s="4"/>
      <c r="G510" s="4"/>
      <c r="H510" s="4"/>
      <c r="I510" s="4"/>
      <c r="J510" s="4"/>
      <c r="K510" s="4"/>
      <c r="L510" s="4"/>
      <c r="M510" s="4"/>
      <c r="N510" s="4"/>
      <c r="O510" s="4"/>
      <c r="P510" s="4"/>
      <c r="Q510" s="4"/>
      <c r="R510" s="4"/>
      <c r="S510" s="4"/>
      <c r="T510" s="4"/>
      <c r="U510" s="4"/>
    </row>
    <row r="511" spans="3:21">
      <c r="C511" s="4"/>
      <c r="D511" s="4"/>
      <c r="E511" s="4"/>
      <c r="F511" s="4"/>
      <c r="G511" s="4"/>
      <c r="H511" s="4"/>
      <c r="I511" s="4"/>
      <c r="J511" s="4"/>
      <c r="K511" s="4"/>
      <c r="L511" s="4"/>
      <c r="M511" s="4"/>
      <c r="N511" s="4"/>
      <c r="O511" s="4"/>
      <c r="P511" s="4"/>
      <c r="Q511" s="4"/>
      <c r="R511" s="4"/>
      <c r="S511" s="4"/>
      <c r="T511" s="4"/>
      <c r="U511" s="4"/>
    </row>
    <row r="512" spans="3:21">
      <c r="C512" s="4"/>
      <c r="D512" s="4"/>
      <c r="E512" s="4"/>
      <c r="F512" s="4"/>
      <c r="G512" s="4"/>
      <c r="H512" s="4"/>
      <c r="I512" s="4"/>
      <c r="J512" s="4"/>
      <c r="K512" s="4"/>
      <c r="L512" s="4"/>
      <c r="M512" s="4"/>
      <c r="N512" s="4"/>
      <c r="O512" s="4"/>
      <c r="P512" s="4"/>
      <c r="Q512" s="4"/>
      <c r="R512" s="4"/>
      <c r="S512" s="4"/>
      <c r="T512" s="4"/>
      <c r="U512" s="4"/>
    </row>
    <row r="513" spans="3:21">
      <c r="C513" s="4"/>
      <c r="D513" s="4"/>
      <c r="E513" s="4"/>
      <c r="F513" s="4"/>
      <c r="G513" s="4"/>
      <c r="H513" s="4"/>
      <c r="I513" s="4"/>
      <c r="J513" s="4"/>
      <c r="K513" s="4"/>
      <c r="L513" s="4"/>
      <c r="M513" s="4"/>
      <c r="N513" s="4"/>
      <c r="O513" s="4"/>
      <c r="P513" s="4"/>
      <c r="Q513" s="4"/>
      <c r="R513" s="4"/>
      <c r="S513" s="4"/>
      <c r="T513" s="4"/>
      <c r="U513" s="4"/>
    </row>
    <row r="514" spans="3:21">
      <c r="C514" s="4"/>
      <c r="D514" s="4"/>
      <c r="E514" s="4"/>
      <c r="F514" s="4"/>
      <c r="G514" s="4"/>
      <c r="H514" s="4"/>
      <c r="I514" s="4"/>
      <c r="J514" s="4"/>
      <c r="K514" s="4"/>
      <c r="L514" s="4"/>
      <c r="M514" s="4"/>
      <c r="N514" s="4"/>
      <c r="O514" s="4"/>
      <c r="P514" s="4"/>
      <c r="Q514" s="4"/>
      <c r="R514" s="4"/>
      <c r="S514" s="4"/>
      <c r="T514" s="4"/>
      <c r="U514" s="4"/>
    </row>
    <row r="515" spans="3:21">
      <c r="C515" s="4"/>
      <c r="D515" s="4"/>
      <c r="E515" s="4"/>
      <c r="F515" s="4"/>
      <c r="G515" s="4"/>
      <c r="H515" s="4"/>
      <c r="I515" s="4"/>
      <c r="J515" s="4"/>
      <c r="K515" s="4"/>
      <c r="L515" s="4"/>
      <c r="M515" s="4"/>
      <c r="N515" s="4"/>
      <c r="O515" s="4"/>
      <c r="P515" s="4"/>
      <c r="Q515" s="4"/>
      <c r="R515" s="4"/>
      <c r="S515" s="4"/>
      <c r="T515" s="4"/>
      <c r="U515" s="4"/>
    </row>
    <row r="516" spans="3:21">
      <c r="C516" s="4"/>
      <c r="D516" s="4"/>
      <c r="E516" s="4"/>
      <c r="F516" s="4"/>
      <c r="G516" s="4"/>
      <c r="H516" s="4"/>
      <c r="I516" s="4"/>
      <c r="J516" s="4"/>
      <c r="K516" s="4"/>
      <c r="L516" s="4"/>
      <c r="M516" s="4"/>
      <c r="N516" s="4"/>
      <c r="O516" s="4"/>
      <c r="P516" s="4"/>
      <c r="Q516" s="4"/>
      <c r="R516" s="4"/>
      <c r="S516" s="4"/>
      <c r="T516" s="4"/>
      <c r="U516" s="4"/>
    </row>
    <row r="517" spans="3:21">
      <c r="C517" s="4"/>
      <c r="D517" s="4"/>
      <c r="E517" s="4"/>
      <c r="F517" s="4"/>
      <c r="G517" s="4"/>
      <c r="H517" s="4"/>
      <c r="I517" s="4"/>
      <c r="J517" s="4"/>
      <c r="K517" s="4"/>
      <c r="L517" s="4"/>
      <c r="M517" s="4"/>
      <c r="N517" s="4"/>
      <c r="O517" s="4"/>
      <c r="P517" s="4"/>
      <c r="Q517" s="4"/>
      <c r="R517" s="4"/>
      <c r="S517" s="4"/>
      <c r="T517" s="4"/>
      <c r="U517" s="4"/>
    </row>
    <row r="518" spans="3:21">
      <c r="C518" s="4"/>
      <c r="D518" s="4"/>
      <c r="E518" s="4"/>
      <c r="F518" s="4"/>
      <c r="G518" s="4"/>
      <c r="H518" s="4"/>
      <c r="I518" s="4"/>
      <c r="J518" s="4"/>
      <c r="K518" s="4"/>
      <c r="L518" s="4"/>
      <c r="M518" s="4"/>
      <c r="N518" s="4"/>
      <c r="O518" s="4"/>
      <c r="P518" s="4"/>
      <c r="Q518" s="4"/>
      <c r="R518" s="4"/>
      <c r="S518" s="4"/>
      <c r="T518" s="4"/>
      <c r="U518" s="4"/>
    </row>
    <row r="519" spans="3:21">
      <c r="C519" s="4"/>
      <c r="D519" s="4"/>
      <c r="E519" s="4"/>
      <c r="F519" s="4"/>
      <c r="G519" s="4"/>
      <c r="H519" s="4"/>
      <c r="I519" s="4"/>
      <c r="J519" s="4"/>
      <c r="K519" s="4"/>
      <c r="L519" s="4"/>
      <c r="M519" s="4"/>
      <c r="N519" s="4"/>
      <c r="O519" s="4"/>
      <c r="P519" s="4"/>
      <c r="Q519" s="4"/>
      <c r="R519" s="4"/>
      <c r="S519" s="4"/>
      <c r="T519" s="4"/>
      <c r="U519" s="4"/>
    </row>
    <row r="520" spans="3:21">
      <c r="C520" s="4"/>
      <c r="D520" s="4"/>
      <c r="E520" s="4"/>
      <c r="F520" s="4"/>
      <c r="G520" s="4"/>
      <c r="H520" s="4"/>
      <c r="I520" s="4"/>
      <c r="J520" s="4"/>
      <c r="K520" s="4"/>
      <c r="L520" s="4"/>
      <c r="M520" s="4"/>
      <c r="N520" s="4"/>
      <c r="O520" s="4"/>
      <c r="P520" s="4"/>
      <c r="Q520" s="4"/>
      <c r="R520" s="4"/>
      <c r="S520" s="4"/>
      <c r="T520" s="4"/>
      <c r="U520" s="4"/>
    </row>
    <row r="521" spans="3:21">
      <c r="C521" s="4"/>
      <c r="D521" s="4"/>
      <c r="E521" s="4"/>
      <c r="F521" s="4"/>
      <c r="G521" s="4"/>
      <c r="H521" s="4"/>
      <c r="I521" s="4"/>
      <c r="J521" s="4"/>
      <c r="K521" s="4"/>
      <c r="L521" s="4"/>
      <c r="M521" s="4"/>
      <c r="N521" s="4"/>
      <c r="O521" s="4"/>
      <c r="P521" s="4"/>
      <c r="Q521" s="4"/>
      <c r="R521" s="4"/>
      <c r="S521" s="4"/>
      <c r="T521" s="4"/>
      <c r="U521" s="4"/>
    </row>
    <row r="522" spans="3:21">
      <c r="C522" s="4"/>
      <c r="D522" s="4"/>
      <c r="E522" s="4"/>
      <c r="F522" s="4"/>
      <c r="G522" s="4"/>
      <c r="H522" s="4"/>
      <c r="I522" s="4"/>
      <c r="J522" s="4"/>
      <c r="K522" s="4"/>
      <c r="L522" s="4"/>
      <c r="M522" s="4"/>
      <c r="N522" s="4"/>
      <c r="O522" s="4"/>
      <c r="P522" s="4"/>
      <c r="Q522" s="4"/>
      <c r="R522" s="4"/>
      <c r="S522" s="4"/>
      <c r="T522" s="4"/>
      <c r="U522" s="4"/>
    </row>
    <row r="523" spans="3:21">
      <c r="C523" s="4"/>
      <c r="D523" s="4"/>
      <c r="E523" s="4"/>
      <c r="F523" s="4"/>
      <c r="G523" s="4"/>
      <c r="H523" s="4"/>
      <c r="I523" s="4"/>
      <c r="J523" s="4"/>
      <c r="K523" s="4"/>
      <c r="L523" s="4"/>
      <c r="M523" s="4"/>
      <c r="N523" s="4"/>
      <c r="O523" s="4"/>
      <c r="P523" s="4"/>
      <c r="Q523" s="4"/>
      <c r="R523" s="4"/>
      <c r="S523" s="4"/>
      <c r="T523" s="4"/>
      <c r="U523" s="4"/>
    </row>
    <row r="524" spans="3:21">
      <c r="C524" s="4"/>
      <c r="D524" s="4"/>
      <c r="E524" s="4"/>
      <c r="F524" s="4"/>
      <c r="G524" s="4"/>
      <c r="H524" s="4"/>
      <c r="I524" s="4"/>
      <c r="J524" s="4"/>
      <c r="K524" s="4"/>
      <c r="L524" s="4"/>
      <c r="M524" s="4"/>
      <c r="N524" s="4"/>
      <c r="O524" s="4"/>
      <c r="P524" s="4"/>
      <c r="Q524" s="4"/>
      <c r="R524" s="4"/>
      <c r="S524" s="4"/>
      <c r="T524" s="4"/>
      <c r="U524" s="4"/>
    </row>
    <row r="525" spans="3:21">
      <c r="C525" s="4"/>
      <c r="D525" s="4"/>
      <c r="E525" s="4"/>
      <c r="F525" s="4"/>
      <c r="G525" s="4"/>
      <c r="H525" s="4"/>
      <c r="I525" s="4"/>
      <c r="J525" s="4"/>
      <c r="K525" s="4"/>
      <c r="L525" s="4"/>
      <c r="M525" s="4"/>
      <c r="N525" s="4"/>
      <c r="O525" s="4"/>
      <c r="P525" s="4"/>
      <c r="Q525" s="4"/>
      <c r="R525" s="4"/>
      <c r="S525" s="4"/>
      <c r="T525" s="4"/>
      <c r="U525" s="4"/>
    </row>
    <row r="526" spans="3:21">
      <c r="C526" s="4"/>
      <c r="D526" s="4"/>
      <c r="E526" s="4"/>
      <c r="F526" s="4"/>
      <c r="G526" s="4"/>
      <c r="H526" s="4"/>
      <c r="I526" s="4"/>
      <c r="J526" s="4"/>
      <c r="K526" s="4"/>
      <c r="L526" s="4"/>
      <c r="M526" s="4"/>
      <c r="N526" s="4"/>
      <c r="O526" s="4"/>
      <c r="P526" s="4"/>
      <c r="Q526" s="4"/>
      <c r="R526" s="4"/>
      <c r="S526" s="4"/>
      <c r="T526" s="4"/>
      <c r="U526" s="4"/>
    </row>
    <row r="527" spans="3:21">
      <c r="C527" s="4"/>
      <c r="D527" s="4"/>
      <c r="E527" s="4"/>
      <c r="F527" s="4"/>
      <c r="G527" s="4"/>
      <c r="H527" s="4"/>
      <c r="I527" s="4"/>
      <c r="J527" s="4"/>
      <c r="K527" s="4"/>
      <c r="L527" s="4"/>
      <c r="M527" s="4"/>
      <c r="N527" s="4"/>
      <c r="O527" s="4"/>
      <c r="P527" s="4"/>
      <c r="Q527" s="4"/>
      <c r="R527" s="4"/>
      <c r="S527" s="4"/>
      <c r="T527" s="4"/>
      <c r="U527" s="4"/>
    </row>
    <row r="528" spans="3:21">
      <c r="C528" s="4"/>
      <c r="D528" s="4"/>
      <c r="E528" s="4"/>
      <c r="F528" s="4"/>
      <c r="G528" s="4"/>
      <c r="H528" s="4"/>
      <c r="I528" s="4"/>
      <c r="J528" s="4"/>
      <c r="K528" s="4"/>
      <c r="L528" s="4"/>
      <c r="M528" s="4"/>
      <c r="N528" s="4"/>
      <c r="O528" s="4"/>
      <c r="P528" s="4"/>
      <c r="Q528" s="4"/>
      <c r="R528" s="4"/>
      <c r="S528" s="4"/>
      <c r="T528" s="4"/>
      <c r="U528" s="4"/>
    </row>
    <row r="529" spans="3:21">
      <c r="C529" s="4"/>
      <c r="D529" s="4"/>
      <c r="E529" s="4"/>
      <c r="F529" s="4"/>
      <c r="G529" s="4"/>
      <c r="H529" s="4"/>
      <c r="I529" s="4"/>
      <c r="J529" s="4"/>
      <c r="K529" s="4"/>
      <c r="L529" s="4"/>
      <c r="M529" s="4"/>
      <c r="N529" s="4"/>
      <c r="O529" s="4"/>
      <c r="P529" s="4"/>
      <c r="Q529" s="4"/>
      <c r="R529" s="4"/>
      <c r="S529" s="4"/>
      <c r="T529" s="4"/>
      <c r="U529" s="4"/>
    </row>
    <row r="530" spans="3:21">
      <c r="C530" s="4"/>
      <c r="D530" s="4"/>
      <c r="E530" s="4"/>
      <c r="F530" s="4"/>
      <c r="G530" s="4"/>
      <c r="H530" s="4"/>
      <c r="I530" s="4"/>
      <c r="J530" s="4"/>
      <c r="K530" s="4"/>
      <c r="L530" s="4"/>
      <c r="M530" s="4"/>
      <c r="N530" s="4"/>
      <c r="O530" s="4"/>
      <c r="P530" s="4"/>
      <c r="Q530" s="4"/>
      <c r="R530" s="4"/>
      <c r="S530" s="4"/>
      <c r="T530" s="4"/>
      <c r="U530" s="4"/>
    </row>
    <row r="531" spans="3:21">
      <c r="C531" s="4"/>
      <c r="D531" s="4"/>
      <c r="E531" s="4"/>
      <c r="F531" s="4"/>
      <c r="G531" s="4"/>
      <c r="H531" s="4"/>
      <c r="I531" s="4"/>
      <c r="J531" s="4"/>
      <c r="K531" s="4"/>
      <c r="L531" s="4"/>
      <c r="M531" s="4"/>
      <c r="N531" s="4"/>
      <c r="O531" s="4"/>
      <c r="P531" s="4"/>
      <c r="Q531" s="4"/>
      <c r="R531" s="4"/>
      <c r="S531" s="4"/>
      <c r="T531" s="4"/>
      <c r="U531" s="4"/>
    </row>
    <row r="532" spans="3:21">
      <c r="C532" s="4"/>
      <c r="D532" s="4"/>
      <c r="E532" s="4"/>
      <c r="F532" s="4"/>
      <c r="G532" s="4"/>
      <c r="H532" s="4"/>
      <c r="I532" s="4"/>
      <c r="J532" s="4"/>
      <c r="K532" s="4"/>
      <c r="L532" s="4"/>
      <c r="M532" s="4"/>
      <c r="N532" s="4"/>
      <c r="O532" s="4"/>
      <c r="P532" s="4"/>
      <c r="Q532" s="4"/>
      <c r="R532" s="4"/>
      <c r="S532" s="4"/>
      <c r="T532" s="4"/>
      <c r="U532" s="4"/>
    </row>
    <row r="533" spans="3:21">
      <c r="C533" s="4"/>
      <c r="D533" s="4"/>
      <c r="E533" s="4"/>
      <c r="F533" s="4"/>
      <c r="G533" s="4"/>
      <c r="H533" s="4"/>
      <c r="I533" s="4"/>
      <c r="J533" s="4"/>
      <c r="K533" s="4"/>
      <c r="L533" s="4"/>
      <c r="M533" s="4"/>
      <c r="N533" s="4"/>
      <c r="O533" s="4"/>
      <c r="P533" s="4"/>
      <c r="Q533" s="4"/>
      <c r="R533" s="4"/>
      <c r="S533" s="4"/>
      <c r="T533" s="4"/>
      <c r="U533" s="4"/>
    </row>
    <row r="534" spans="3:21">
      <c r="C534" s="4"/>
      <c r="D534" s="4"/>
      <c r="E534" s="4"/>
      <c r="F534" s="4"/>
      <c r="G534" s="4"/>
      <c r="H534" s="4"/>
      <c r="I534" s="4"/>
      <c r="J534" s="4"/>
      <c r="K534" s="4"/>
      <c r="L534" s="4"/>
      <c r="M534" s="4"/>
      <c r="N534" s="4"/>
      <c r="O534" s="4"/>
      <c r="P534" s="4"/>
      <c r="Q534" s="4"/>
      <c r="R534" s="4"/>
      <c r="S534" s="4"/>
      <c r="T534" s="4"/>
      <c r="U534" s="4"/>
    </row>
    <row r="535" spans="3:21">
      <c r="C535" s="4"/>
      <c r="D535" s="4"/>
      <c r="E535" s="4"/>
      <c r="F535" s="4"/>
      <c r="G535" s="4"/>
      <c r="H535" s="4"/>
      <c r="I535" s="4"/>
      <c r="J535" s="4"/>
      <c r="K535" s="4"/>
      <c r="L535" s="4"/>
      <c r="M535" s="4"/>
      <c r="N535" s="4"/>
      <c r="O535" s="4"/>
      <c r="P535" s="4"/>
      <c r="Q535" s="4"/>
      <c r="R535" s="4"/>
      <c r="S535" s="4"/>
      <c r="T535" s="4"/>
      <c r="U535" s="4"/>
    </row>
    <row r="536" spans="3:21">
      <c r="C536" s="4"/>
      <c r="D536" s="4"/>
      <c r="E536" s="4"/>
      <c r="F536" s="4"/>
      <c r="G536" s="4"/>
      <c r="H536" s="4"/>
      <c r="I536" s="4"/>
      <c r="J536" s="4"/>
      <c r="K536" s="4"/>
      <c r="L536" s="4"/>
      <c r="M536" s="4"/>
      <c r="N536" s="4"/>
      <c r="O536" s="4"/>
      <c r="P536" s="4"/>
      <c r="Q536" s="4"/>
      <c r="R536" s="4"/>
      <c r="S536" s="4"/>
      <c r="T536" s="4"/>
      <c r="U536" s="4"/>
    </row>
    <row r="537" spans="3:21">
      <c r="C537" s="4"/>
      <c r="D537" s="4"/>
      <c r="E537" s="4"/>
      <c r="F537" s="4"/>
      <c r="G537" s="4"/>
      <c r="H537" s="4"/>
      <c r="I537" s="4"/>
      <c r="J537" s="4"/>
      <c r="K537" s="4"/>
      <c r="L537" s="4"/>
      <c r="M537" s="4"/>
      <c r="N537" s="4"/>
      <c r="O537" s="4"/>
      <c r="P537" s="4"/>
      <c r="Q537" s="4"/>
      <c r="R537" s="4"/>
      <c r="S537" s="4"/>
      <c r="T537" s="4"/>
      <c r="U537" s="4"/>
    </row>
    <row r="538" spans="3:21">
      <c r="C538" s="4"/>
      <c r="D538" s="4"/>
      <c r="E538" s="4"/>
      <c r="F538" s="4"/>
      <c r="G538" s="4"/>
      <c r="H538" s="4"/>
      <c r="I538" s="4"/>
      <c r="J538" s="4"/>
      <c r="K538" s="4"/>
      <c r="L538" s="4"/>
      <c r="M538" s="4"/>
      <c r="N538" s="4"/>
      <c r="O538" s="4"/>
      <c r="P538" s="4"/>
      <c r="Q538" s="4"/>
      <c r="R538" s="4"/>
      <c r="S538" s="4"/>
      <c r="T538" s="4"/>
      <c r="U538" s="4"/>
    </row>
    <row r="539" spans="3:21">
      <c r="C539" s="4"/>
      <c r="D539" s="4"/>
      <c r="E539" s="4"/>
      <c r="F539" s="4"/>
      <c r="G539" s="4"/>
      <c r="H539" s="4"/>
      <c r="I539" s="4"/>
      <c r="J539" s="4"/>
      <c r="K539" s="4"/>
      <c r="L539" s="4"/>
      <c r="M539" s="4"/>
      <c r="N539" s="4"/>
      <c r="O539" s="4"/>
      <c r="P539" s="4"/>
      <c r="Q539" s="4"/>
      <c r="R539" s="4"/>
      <c r="S539" s="4"/>
      <c r="T539" s="4"/>
      <c r="U539" s="4"/>
    </row>
    <row r="540" spans="3:21">
      <c r="C540" s="4"/>
      <c r="D540" s="4"/>
      <c r="E540" s="4"/>
      <c r="F540" s="4"/>
      <c r="G540" s="4"/>
      <c r="H540" s="4"/>
      <c r="I540" s="4"/>
      <c r="J540" s="4"/>
      <c r="K540" s="4"/>
      <c r="L540" s="4"/>
      <c r="M540" s="4"/>
      <c r="N540" s="4"/>
      <c r="O540" s="4"/>
      <c r="P540" s="4"/>
      <c r="Q540" s="4"/>
      <c r="R540" s="4"/>
      <c r="S540" s="4"/>
      <c r="T540" s="4"/>
      <c r="U540" s="4"/>
    </row>
    <row r="541" spans="3:21">
      <c r="C541" s="4"/>
      <c r="D541" s="4"/>
      <c r="E541" s="4"/>
      <c r="F541" s="4"/>
      <c r="G541" s="4"/>
      <c r="H541" s="4"/>
      <c r="I541" s="4"/>
      <c r="J541" s="4"/>
      <c r="K541" s="4"/>
      <c r="L541" s="4"/>
      <c r="M541" s="4"/>
      <c r="N541" s="4"/>
      <c r="O541" s="4"/>
      <c r="P541" s="4"/>
      <c r="Q541" s="4"/>
      <c r="R541" s="4"/>
      <c r="S541" s="4"/>
      <c r="T541" s="4"/>
      <c r="U541" s="4"/>
    </row>
    <row r="542" spans="3:21">
      <c r="C542" s="4"/>
      <c r="D542" s="4"/>
      <c r="E542" s="4"/>
      <c r="F542" s="4"/>
      <c r="G542" s="4"/>
      <c r="H542" s="4"/>
      <c r="I542" s="4"/>
      <c r="J542" s="4"/>
      <c r="K542" s="4"/>
      <c r="L542" s="4"/>
      <c r="M542" s="4"/>
      <c r="N542" s="4"/>
      <c r="O542" s="4"/>
      <c r="P542" s="4"/>
      <c r="Q542" s="4"/>
      <c r="R542" s="4"/>
      <c r="S542" s="4"/>
      <c r="T542" s="4"/>
      <c r="U542" s="4"/>
    </row>
    <row r="543" spans="3:21">
      <c r="C543" s="4"/>
      <c r="D543" s="4"/>
      <c r="E543" s="4"/>
      <c r="F543" s="4"/>
      <c r="G543" s="4"/>
      <c r="H543" s="4"/>
      <c r="I543" s="4"/>
      <c r="J543" s="4"/>
      <c r="K543" s="4"/>
      <c r="L543" s="4"/>
      <c r="M543" s="4"/>
      <c r="N543" s="4"/>
      <c r="O543" s="4"/>
      <c r="P543" s="4"/>
      <c r="Q543" s="4"/>
      <c r="R543" s="4"/>
      <c r="S543" s="4"/>
      <c r="T543" s="4"/>
      <c r="U543" s="4"/>
    </row>
    <row r="544" spans="3:21">
      <c r="C544" s="4"/>
      <c r="D544" s="4"/>
      <c r="E544" s="4"/>
      <c r="F544" s="4"/>
      <c r="G544" s="4"/>
      <c r="H544" s="4"/>
      <c r="I544" s="4"/>
      <c r="J544" s="4"/>
      <c r="K544" s="4"/>
      <c r="L544" s="4"/>
      <c r="M544" s="4"/>
      <c r="N544" s="4"/>
      <c r="O544" s="4"/>
      <c r="P544" s="4"/>
      <c r="Q544" s="4"/>
      <c r="R544" s="4"/>
      <c r="S544" s="4"/>
      <c r="T544" s="4"/>
      <c r="U544" s="4"/>
    </row>
    <row r="545" spans="3:21">
      <c r="C545" s="4"/>
      <c r="D545" s="4"/>
      <c r="E545" s="4"/>
      <c r="F545" s="4"/>
      <c r="G545" s="4"/>
      <c r="H545" s="4"/>
      <c r="I545" s="4"/>
      <c r="J545" s="4"/>
      <c r="K545" s="4"/>
      <c r="L545" s="4"/>
      <c r="M545" s="4"/>
      <c r="N545" s="4"/>
      <c r="O545" s="4"/>
      <c r="P545" s="4"/>
      <c r="Q545" s="4"/>
      <c r="R545" s="4"/>
      <c r="S545" s="4"/>
      <c r="T545" s="4"/>
      <c r="U545" s="4"/>
    </row>
    <row r="546" spans="3:21">
      <c r="C546" s="4"/>
      <c r="D546" s="4"/>
      <c r="E546" s="4"/>
      <c r="F546" s="4"/>
      <c r="G546" s="4"/>
      <c r="H546" s="4"/>
      <c r="I546" s="4"/>
      <c r="J546" s="4"/>
      <c r="K546" s="4"/>
      <c r="L546" s="4"/>
      <c r="M546" s="4"/>
      <c r="N546" s="4"/>
      <c r="O546" s="4"/>
      <c r="P546" s="4"/>
      <c r="Q546" s="4"/>
      <c r="R546" s="4"/>
      <c r="S546" s="4"/>
      <c r="T546" s="4"/>
      <c r="U546" s="4"/>
    </row>
    <row r="547" spans="3:21">
      <c r="C547" s="4"/>
      <c r="D547" s="4"/>
      <c r="E547" s="4"/>
      <c r="F547" s="4"/>
      <c r="G547" s="4"/>
      <c r="H547" s="4"/>
      <c r="I547" s="4"/>
      <c r="J547" s="4"/>
      <c r="K547" s="4"/>
      <c r="L547" s="4"/>
      <c r="M547" s="4"/>
      <c r="N547" s="4"/>
      <c r="O547" s="4"/>
      <c r="P547" s="4"/>
      <c r="Q547" s="4"/>
      <c r="R547" s="4"/>
      <c r="S547" s="4"/>
      <c r="T547" s="4"/>
      <c r="U547" s="4"/>
    </row>
    <row r="548" spans="3:21">
      <c r="C548" s="4"/>
      <c r="D548" s="4"/>
      <c r="E548" s="4"/>
      <c r="F548" s="4"/>
      <c r="G548" s="4"/>
      <c r="H548" s="4"/>
      <c r="I548" s="4"/>
      <c r="J548" s="4"/>
      <c r="K548" s="4"/>
      <c r="L548" s="4"/>
      <c r="M548" s="4"/>
      <c r="N548" s="4"/>
      <c r="O548" s="4"/>
      <c r="P548" s="4"/>
      <c r="Q548" s="4"/>
      <c r="R548" s="4"/>
      <c r="S548" s="4"/>
      <c r="T548" s="4"/>
      <c r="U548" s="4"/>
    </row>
    <row r="549" spans="3:21">
      <c r="C549" s="4"/>
      <c r="D549" s="4"/>
      <c r="E549" s="4"/>
      <c r="F549" s="4"/>
      <c r="G549" s="4"/>
      <c r="H549" s="4"/>
      <c r="I549" s="4"/>
      <c r="J549" s="4"/>
      <c r="K549" s="4"/>
      <c r="L549" s="4"/>
      <c r="M549" s="4"/>
      <c r="N549" s="4"/>
      <c r="O549" s="4"/>
      <c r="P549" s="4"/>
      <c r="Q549" s="4"/>
      <c r="R549" s="4"/>
      <c r="S549" s="4"/>
      <c r="T549" s="4"/>
      <c r="U549" s="4"/>
    </row>
    <row r="550" spans="3:21">
      <c r="C550" s="4"/>
      <c r="D550" s="4"/>
      <c r="E550" s="4"/>
      <c r="F550" s="4"/>
      <c r="G550" s="4"/>
      <c r="H550" s="4"/>
      <c r="I550" s="4"/>
      <c r="J550" s="4"/>
      <c r="K550" s="4"/>
      <c r="L550" s="4"/>
      <c r="M550" s="4"/>
      <c r="N550" s="4"/>
      <c r="O550" s="4"/>
      <c r="P550" s="4"/>
      <c r="Q550" s="4"/>
      <c r="R550" s="4"/>
      <c r="S550" s="4"/>
      <c r="T550" s="4"/>
      <c r="U550" s="4"/>
    </row>
    <row r="551" spans="3:21">
      <c r="C551" s="4"/>
      <c r="D551" s="4"/>
      <c r="E551" s="4"/>
      <c r="F551" s="4"/>
      <c r="G551" s="4"/>
      <c r="H551" s="4"/>
      <c r="I551" s="4"/>
      <c r="J551" s="4"/>
      <c r="K551" s="4"/>
      <c r="L551" s="4"/>
      <c r="M551" s="4"/>
      <c r="N551" s="4"/>
      <c r="O551" s="4"/>
      <c r="P551" s="4"/>
      <c r="Q551" s="4"/>
      <c r="R551" s="4"/>
      <c r="S551" s="4"/>
      <c r="T551" s="4"/>
      <c r="U551" s="4"/>
    </row>
    <row r="552" spans="3:21">
      <c r="C552" s="4"/>
      <c r="D552" s="4"/>
      <c r="E552" s="4"/>
      <c r="F552" s="4"/>
      <c r="G552" s="4"/>
      <c r="H552" s="4"/>
      <c r="I552" s="4"/>
      <c r="J552" s="4"/>
      <c r="K552" s="4"/>
      <c r="L552" s="4"/>
      <c r="M552" s="4"/>
      <c r="N552" s="4"/>
      <c r="O552" s="4"/>
      <c r="P552" s="4"/>
      <c r="Q552" s="4"/>
      <c r="R552" s="4"/>
      <c r="S552" s="4"/>
      <c r="T552" s="4"/>
      <c r="U552" s="4"/>
    </row>
    <row r="553" spans="3:21">
      <c r="C553" s="4"/>
      <c r="D553" s="4"/>
      <c r="E553" s="4"/>
      <c r="F553" s="4"/>
      <c r="G553" s="4"/>
      <c r="H553" s="4"/>
      <c r="I553" s="4"/>
      <c r="J553" s="4"/>
      <c r="K553" s="4"/>
      <c r="L553" s="4"/>
      <c r="M553" s="4"/>
      <c r="N553" s="4"/>
      <c r="O553" s="4"/>
      <c r="P553" s="4"/>
      <c r="Q553" s="4"/>
      <c r="R553" s="4"/>
      <c r="S553" s="4"/>
      <c r="T553" s="4"/>
      <c r="U553" s="4"/>
    </row>
    <row r="554" spans="3:21">
      <c r="C554" s="4"/>
      <c r="D554" s="4"/>
      <c r="E554" s="4"/>
      <c r="F554" s="4"/>
      <c r="G554" s="4"/>
      <c r="H554" s="4"/>
      <c r="I554" s="4"/>
      <c r="J554" s="4"/>
      <c r="K554" s="4"/>
      <c r="L554" s="4"/>
      <c r="M554" s="4"/>
      <c r="N554" s="4"/>
      <c r="O554" s="4"/>
      <c r="P554" s="4"/>
      <c r="Q554" s="4"/>
      <c r="R554" s="4"/>
      <c r="S554" s="4"/>
      <c r="T554" s="4"/>
      <c r="U554" s="4"/>
    </row>
    <row r="555" spans="3:21">
      <c r="C555" s="4"/>
      <c r="D555" s="4"/>
      <c r="E555" s="4"/>
      <c r="F555" s="4"/>
      <c r="G555" s="4"/>
      <c r="H555" s="4"/>
      <c r="I555" s="4"/>
      <c r="J555" s="4"/>
      <c r="K555" s="4"/>
      <c r="L555" s="4"/>
      <c r="M555" s="4"/>
      <c r="N555" s="4"/>
      <c r="O555" s="4"/>
      <c r="P555" s="4"/>
      <c r="Q555" s="4"/>
      <c r="R555" s="4"/>
      <c r="S555" s="4"/>
      <c r="T555" s="4"/>
      <c r="U555" s="4"/>
    </row>
    <row r="556" spans="3:21">
      <c r="C556" s="4"/>
      <c r="D556" s="4"/>
      <c r="E556" s="4"/>
      <c r="F556" s="4"/>
      <c r="G556" s="4"/>
      <c r="H556" s="4"/>
      <c r="I556" s="4"/>
      <c r="J556" s="4"/>
      <c r="K556" s="4"/>
      <c r="L556" s="4"/>
      <c r="M556" s="4"/>
      <c r="N556" s="4"/>
      <c r="O556" s="4"/>
      <c r="P556" s="4"/>
      <c r="Q556" s="4"/>
      <c r="R556" s="4"/>
      <c r="S556" s="4"/>
      <c r="T556" s="4"/>
      <c r="U556" s="4"/>
    </row>
    <row r="557" spans="3:21">
      <c r="C557" s="4"/>
      <c r="D557" s="4"/>
      <c r="E557" s="4"/>
      <c r="F557" s="4"/>
      <c r="G557" s="4"/>
      <c r="H557" s="4"/>
      <c r="I557" s="4"/>
      <c r="J557" s="4"/>
      <c r="K557" s="4"/>
      <c r="L557" s="4"/>
      <c r="M557" s="4"/>
      <c r="N557" s="4"/>
      <c r="O557" s="4"/>
      <c r="P557" s="4"/>
      <c r="Q557" s="4"/>
      <c r="R557" s="4"/>
      <c r="S557" s="4"/>
      <c r="T557" s="4"/>
      <c r="U557" s="4"/>
    </row>
    <row r="558" spans="3:21">
      <c r="C558" s="4"/>
      <c r="D558" s="4"/>
      <c r="E558" s="4"/>
      <c r="F558" s="4"/>
      <c r="G558" s="4"/>
      <c r="H558" s="4"/>
      <c r="I558" s="4"/>
      <c r="J558" s="4"/>
      <c r="K558" s="4"/>
      <c r="L558" s="4"/>
      <c r="M558" s="4"/>
      <c r="N558" s="4"/>
      <c r="O558" s="4"/>
      <c r="P558" s="4"/>
      <c r="Q558" s="4"/>
      <c r="R558" s="4"/>
      <c r="S558" s="4"/>
      <c r="T558" s="4"/>
      <c r="U558" s="4"/>
    </row>
    <row r="559" spans="3:21">
      <c r="C559" s="4"/>
      <c r="D559" s="4"/>
      <c r="E559" s="4"/>
      <c r="F559" s="4"/>
      <c r="G559" s="4"/>
      <c r="H559" s="4"/>
      <c r="I559" s="4"/>
      <c r="J559" s="4"/>
      <c r="K559" s="4"/>
      <c r="L559" s="4"/>
      <c r="M559" s="4"/>
      <c r="N559" s="4"/>
      <c r="O559" s="4"/>
      <c r="P559" s="4"/>
      <c r="Q559" s="4"/>
      <c r="R559" s="4"/>
      <c r="S559" s="4"/>
      <c r="T559" s="4"/>
      <c r="U559" s="4"/>
    </row>
    <row r="560" spans="3:21">
      <c r="C560" s="4"/>
      <c r="D560" s="4"/>
      <c r="E560" s="4"/>
      <c r="F560" s="4"/>
      <c r="G560" s="4"/>
      <c r="H560" s="4"/>
      <c r="I560" s="4"/>
      <c r="J560" s="4"/>
      <c r="K560" s="4"/>
      <c r="L560" s="4"/>
      <c r="M560" s="4"/>
      <c r="N560" s="4"/>
      <c r="O560" s="4"/>
      <c r="P560" s="4"/>
      <c r="Q560" s="4"/>
      <c r="R560" s="4"/>
      <c r="S560" s="4"/>
      <c r="T560" s="4"/>
      <c r="U560" s="4"/>
    </row>
    <row r="561" spans="3:21">
      <c r="C561" s="4"/>
      <c r="D561" s="4"/>
      <c r="E561" s="4"/>
      <c r="F561" s="4"/>
      <c r="G561" s="4"/>
      <c r="H561" s="4"/>
      <c r="I561" s="4"/>
      <c r="J561" s="4"/>
      <c r="K561" s="4"/>
      <c r="L561" s="4"/>
      <c r="M561" s="4"/>
      <c r="N561" s="4"/>
      <c r="O561" s="4"/>
      <c r="P561" s="4"/>
      <c r="Q561" s="4"/>
      <c r="R561" s="4"/>
      <c r="S561" s="4"/>
      <c r="T561" s="4"/>
      <c r="U561" s="4"/>
    </row>
    <row r="562" spans="3:21">
      <c r="C562" s="4"/>
      <c r="D562" s="4"/>
      <c r="E562" s="4"/>
      <c r="F562" s="4"/>
      <c r="G562" s="4"/>
      <c r="H562" s="4"/>
      <c r="I562" s="4"/>
      <c r="J562" s="4"/>
      <c r="K562" s="4"/>
      <c r="L562" s="4"/>
      <c r="M562" s="4"/>
      <c r="N562" s="4"/>
      <c r="O562" s="4"/>
      <c r="P562" s="4"/>
      <c r="Q562" s="4"/>
      <c r="R562" s="4"/>
      <c r="S562" s="4"/>
      <c r="T562" s="4"/>
      <c r="U562" s="4"/>
    </row>
    <row r="563" spans="3:21">
      <c r="C563" s="4"/>
      <c r="D563" s="4"/>
      <c r="E563" s="4"/>
      <c r="F563" s="4"/>
      <c r="G563" s="4"/>
      <c r="H563" s="4"/>
      <c r="I563" s="4"/>
      <c r="J563" s="4"/>
      <c r="K563" s="4"/>
      <c r="L563" s="4"/>
      <c r="M563" s="4"/>
      <c r="N563" s="4"/>
      <c r="O563" s="4"/>
      <c r="P563" s="4"/>
      <c r="Q563" s="4"/>
      <c r="R563" s="4"/>
      <c r="S563" s="4"/>
      <c r="T563" s="4"/>
      <c r="U563" s="4"/>
    </row>
    <row r="564" spans="3:21">
      <c r="C564" s="4"/>
      <c r="D564" s="4"/>
      <c r="E564" s="4"/>
      <c r="F564" s="4"/>
      <c r="G564" s="4"/>
      <c r="H564" s="4"/>
      <c r="I564" s="4"/>
      <c r="J564" s="4"/>
      <c r="K564" s="4"/>
      <c r="L564" s="4"/>
      <c r="M564" s="4"/>
      <c r="N564" s="4"/>
      <c r="O564" s="4"/>
      <c r="P564" s="4"/>
      <c r="Q564" s="4"/>
      <c r="R564" s="4"/>
      <c r="S564" s="4"/>
      <c r="T564" s="4"/>
      <c r="U564" s="4"/>
    </row>
    <row r="565" spans="3:21">
      <c r="C565" s="4"/>
      <c r="D565" s="4"/>
      <c r="E565" s="4"/>
      <c r="F565" s="4"/>
      <c r="G565" s="4"/>
      <c r="H565" s="4"/>
      <c r="I565" s="4"/>
      <c r="J565" s="4"/>
      <c r="K565" s="4"/>
      <c r="L565" s="4"/>
      <c r="M565" s="4"/>
      <c r="N565" s="4"/>
      <c r="O565" s="4"/>
      <c r="P565" s="4"/>
      <c r="Q565" s="4"/>
      <c r="R565" s="4"/>
      <c r="S565" s="4"/>
      <c r="T565" s="4"/>
      <c r="U565" s="4"/>
    </row>
    <row r="566" spans="3:21">
      <c r="C566" s="4"/>
      <c r="D566" s="4"/>
      <c r="E566" s="4"/>
      <c r="F566" s="4"/>
      <c r="G566" s="4"/>
      <c r="H566" s="4"/>
      <c r="I566" s="4"/>
      <c r="J566" s="4"/>
      <c r="K566" s="4"/>
      <c r="L566" s="4"/>
      <c r="M566" s="4"/>
      <c r="N566" s="4"/>
      <c r="O566" s="4"/>
      <c r="P566" s="4"/>
      <c r="Q566" s="4"/>
      <c r="R566" s="4"/>
      <c r="S566" s="4"/>
      <c r="T566" s="4"/>
      <c r="U566" s="4"/>
    </row>
    <row r="567" spans="3:21">
      <c r="C567" s="4"/>
      <c r="D567" s="4"/>
      <c r="E567" s="4"/>
      <c r="F567" s="4"/>
      <c r="G567" s="4"/>
      <c r="H567" s="4"/>
      <c r="I567" s="4"/>
      <c r="J567" s="4"/>
      <c r="K567" s="4"/>
      <c r="L567" s="4"/>
      <c r="M567" s="4"/>
      <c r="N567" s="4"/>
      <c r="O567" s="4"/>
      <c r="P567" s="4"/>
      <c r="Q567" s="4"/>
      <c r="R567" s="4"/>
      <c r="S567" s="4"/>
      <c r="T567" s="4"/>
      <c r="U567" s="4"/>
    </row>
    <row r="568" spans="3:21">
      <c r="C568" s="4"/>
      <c r="D568" s="4"/>
      <c r="E568" s="4"/>
      <c r="F568" s="4"/>
      <c r="G568" s="4"/>
      <c r="H568" s="4"/>
      <c r="I568" s="4"/>
      <c r="J568" s="4"/>
      <c r="K568" s="4"/>
      <c r="L568" s="4"/>
      <c r="M568" s="4"/>
      <c r="N568" s="4"/>
      <c r="O568" s="4"/>
      <c r="P568" s="4"/>
      <c r="Q568" s="4"/>
      <c r="R568" s="4"/>
      <c r="S568" s="4"/>
      <c r="T568" s="4"/>
      <c r="U568" s="4"/>
    </row>
    <row r="569" spans="3:21">
      <c r="C569" s="4"/>
      <c r="D569" s="4"/>
      <c r="E569" s="4"/>
      <c r="F569" s="4"/>
      <c r="G569" s="4"/>
      <c r="H569" s="4"/>
      <c r="I569" s="4"/>
      <c r="J569" s="4"/>
      <c r="K569" s="4"/>
      <c r="L569" s="4"/>
      <c r="M569" s="4"/>
      <c r="N569" s="4"/>
      <c r="O569" s="4"/>
      <c r="P569" s="4"/>
      <c r="Q569" s="4"/>
      <c r="R569" s="4"/>
      <c r="S569" s="4"/>
      <c r="T569" s="4"/>
      <c r="U569" s="4"/>
    </row>
    <row r="570" spans="3:21">
      <c r="C570" s="4"/>
      <c r="D570" s="4"/>
      <c r="E570" s="4"/>
      <c r="F570" s="4"/>
      <c r="G570" s="4"/>
      <c r="H570" s="4"/>
      <c r="I570" s="4"/>
      <c r="J570" s="4"/>
      <c r="K570" s="4"/>
      <c r="L570" s="4"/>
      <c r="M570" s="4"/>
      <c r="N570" s="4"/>
      <c r="O570" s="4"/>
      <c r="P570" s="4"/>
      <c r="Q570" s="4"/>
      <c r="R570" s="4"/>
      <c r="S570" s="4"/>
      <c r="T570" s="4"/>
      <c r="U570" s="4"/>
    </row>
    <row r="571" spans="3:21">
      <c r="C571" s="4"/>
      <c r="D571" s="4"/>
      <c r="E571" s="4"/>
      <c r="F571" s="4"/>
      <c r="G571" s="4"/>
      <c r="H571" s="4"/>
      <c r="I571" s="4"/>
      <c r="J571" s="4"/>
      <c r="K571" s="4"/>
      <c r="L571" s="4"/>
      <c r="M571" s="4"/>
      <c r="N571" s="4"/>
      <c r="O571" s="4"/>
      <c r="P571" s="4"/>
      <c r="Q571" s="4"/>
      <c r="R571" s="4"/>
      <c r="S571" s="4"/>
      <c r="T571" s="4"/>
      <c r="U571" s="4"/>
    </row>
    <row r="572" spans="3:21">
      <c r="C572" s="4"/>
      <c r="D572" s="4"/>
      <c r="E572" s="4"/>
      <c r="F572" s="4"/>
      <c r="G572" s="4"/>
      <c r="H572" s="4"/>
      <c r="I572" s="4"/>
      <c r="J572" s="4"/>
      <c r="K572" s="4"/>
      <c r="L572" s="4"/>
      <c r="M572" s="4"/>
      <c r="N572" s="4"/>
      <c r="O572" s="4"/>
      <c r="P572" s="4"/>
      <c r="Q572" s="4"/>
      <c r="R572" s="4"/>
      <c r="S572" s="4"/>
      <c r="T572" s="4"/>
      <c r="U572" s="4"/>
    </row>
    <row r="573" spans="3:21">
      <c r="C573" s="4"/>
      <c r="D573" s="4"/>
      <c r="E573" s="4"/>
      <c r="F573" s="4"/>
      <c r="G573" s="4"/>
      <c r="H573" s="4"/>
      <c r="I573" s="4"/>
      <c r="J573" s="4"/>
      <c r="K573" s="4"/>
      <c r="L573" s="4"/>
      <c r="M573" s="4"/>
      <c r="N573" s="4"/>
      <c r="O573" s="4"/>
      <c r="P573" s="4"/>
      <c r="Q573" s="4"/>
      <c r="R573" s="4"/>
      <c r="S573" s="4"/>
      <c r="T573" s="4"/>
      <c r="U573" s="4"/>
    </row>
    <row r="574" spans="3:21">
      <c r="C574" s="4"/>
      <c r="D574" s="4"/>
      <c r="E574" s="4"/>
      <c r="F574" s="4"/>
      <c r="G574" s="4"/>
      <c r="H574" s="4"/>
      <c r="I574" s="4"/>
      <c r="J574" s="4"/>
      <c r="K574" s="4"/>
      <c r="L574" s="4"/>
      <c r="M574" s="4"/>
      <c r="N574" s="4"/>
      <c r="O574" s="4"/>
      <c r="P574" s="4"/>
      <c r="Q574" s="4"/>
      <c r="R574" s="4"/>
      <c r="S574" s="4"/>
      <c r="T574" s="4"/>
      <c r="U574" s="4"/>
    </row>
    <row r="575" spans="3:21">
      <c r="C575" s="4"/>
      <c r="D575" s="4"/>
      <c r="E575" s="4"/>
      <c r="F575" s="4"/>
      <c r="G575" s="4"/>
      <c r="H575" s="4"/>
      <c r="I575" s="4"/>
      <c r="J575" s="4"/>
      <c r="K575" s="4"/>
      <c r="L575" s="4"/>
      <c r="M575" s="4"/>
      <c r="N575" s="4"/>
      <c r="O575" s="4"/>
      <c r="P575" s="4"/>
      <c r="Q575" s="4"/>
      <c r="R575" s="4"/>
      <c r="S575" s="4"/>
      <c r="T575" s="4"/>
      <c r="U575" s="4"/>
    </row>
    <row r="576" spans="3:21">
      <c r="C576" s="4"/>
      <c r="D576" s="4"/>
      <c r="E576" s="4"/>
      <c r="F576" s="4"/>
      <c r="G576" s="4"/>
      <c r="H576" s="4"/>
      <c r="I576" s="4"/>
      <c r="J576" s="4"/>
      <c r="K576" s="4"/>
      <c r="L576" s="4"/>
      <c r="M576" s="4"/>
      <c r="N576" s="4"/>
      <c r="O576" s="4"/>
      <c r="P576" s="4"/>
      <c r="Q576" s="4"/>
      <c r="R576" s="4"/>
      <c r="S576" s="4"/>
      <c r="T576" s="4"/>
      <c r="U576" s="4"/>
    </row>
    <row r="577" spans="3:21">
      <c r="C577" s="4"/>
      <c r="D577" s="4"/>
      <c r="E577" s="4"/>
      <c r="F577" s="4"/>
      <c r="G577" s="4"/>
      <c r="H577" s="4"/>
      <c r="I577" s="4"/>
      <c r="J577" s="4"/>
      <c r="K577" s="4"/>
      <c r="L577" s="4"/>
      <c r="M577" s="4"/>
      <c r="N577" s="4"/>
      <c r="O577" s="4"/>
      <c r="P577" s="4"/>
      <c r="Q577" s="4"/>
      <c r="R577" s="4"/>
      <c r="S577" s="4"/>
      <c r="T577" s="4"/>
      <c r="U577" s="4"/>
    </row>
    <row r="578" spans="3:21">
      <c r="C578" s="4"/>
      <c r="D578" s="4"/>
      <c r="E578" s="4"/>
      <c r="F578" s="4"/>
      <c r="G578" s="4"/>
      <c r="H578" s="4"/>
      <c r="I578" s="4"/>
      <c r="J578" s="4"/>
      <c r="K578" s="4"/>
      <c r="L578" s="4"/>
      <c r="M578" s="4"/>
      <c r="N578" s="4"/>
      <c r="O578" s="4"/>
      <c r="P578" s="4"/>
      <c r="Q578" s="4"/>
      <c r="R578" s="4"/>
      <c r="S578" s="4"/>
      <c r="T578" s="4"/>
      <c r="U578" s="4"/>
    </row>
    <row r="579" spans="3:21">
      <c r="C579" s="4"/>
      <c r="D579" s="4"/>
      <c r="E579" s="4"/>
      <c r="F579" s="4"/>
      <c r="G579" s="4"/>
      <c r="H579" s="4"/>
      <c r="I579" s="4"/>
      <c r="J579" s="4"/>
      <c r="K579" s="4"/>
      <c r="L579" s="4"/>
      <c r="M579" s="4"/>
      <c r="N579" s="4"/>
      <c r="O579" s="4"/>
      <c r="P579" s="4"/>
      <c r="Q579" s="4"/>
      <c r="R579" s="4"/>
      <c r="S579" s="4"/>
      <c r="T579" s="4"/>
      <c r="U579" s="4"/>
    </row>
    <row r="580" spans="3:21">
      <c r="C580" s="4"/>
      <c r="D580" s="4"/>
      <c r="E580" s="4"/>
      <c r="F580" s="4"/>
      <c r="G580" s="4"/>
      <c r="H580" s="4"/>
      <c r="I580" s="4"/>
      <c r="J580" s="4"/>
      <c r="K580" s="4"/>
      <c r="L580" s="4"/>
      <c r="M580" s="4"/>
      <c r="N580" s="4"/>
      <c r="O580" s="4"/>
      <c r="P580" s="4"/>
      <c r="Q580" s="4"/>
      <c r="R580" s="4"/>
      <c r="S580" s="4"/>
      <c r="T580" s="4"/>
      <c r="U580" s="4"/>
    </row>
    <row r="581" spans="3:21">
      <c r="C581" s="4"/>
      <c r="D581" s="4"/>
      <c r="E581" s="4"/>
      <c r="F581" s="4"/>
      <c r="G581" s="4"/>
      <c r="H581" s="4"/>
      <c r="I581" s="4"/>
      <c r="J581" s="4"/>
      <c r="K581" s="4"/>
      <c r="L581" s="4"/>
      <c r="M581" s="4"/>
      <c r="N581" s="4"/>
      <c r="O581" s="4"/>
      <c r="P581" s="4"/>
      <c r="Q581" s="4"/>
      <c r="R581" s="4"/>
      <c r="S581" s="4"/>
      <c r="T581" s="4"/>
      <c r="U581" s="4"/>
    </row>
    <row r="582" spans="3:21">
      <c r="C582" s="4"/>
      <c r="D582" s="4"/>
      <c r="E582" s="4"/>
      <c r="F582" s="4"/>
      <c r="G582" s="4"/>
      <c r="H582" s="4"/>
      <c r="I582" s="4"/>
      <c r="J582" s="4"/>
      <c r="K582" s="4"/>
      <c r="L582" s="4"/>
      <c r="M582" s="4"/>
      <c r="N582" s="4"/>
      <c r="O582" s="4"/>
      <c r="P582" s="4"/>
      <c r="Q582" s="4"/>
      <c r="R582" s="4"/>
      <c r="S582" s="4"/>
      <c r="T582" s="4"/>
      <c r="U582" s="4"/>
    </row>
    <row r="583" spans="3:21">
      <c r="C583" s="4"/>
      <c r="D583" s="4"/>
      <c r="E583" s="4"/>
      <c r="F583" s="4"/>
      <c r="G583" s="4"/>
      <c r="H583" s="4"/>
      <c r="I583" s="4"/>
      <c r="J583" s="4"/>
      <c r="K583" s="4"/>
      <c r="L583" s="4"/>
      <c r="M583" s="4"/>
      <c r="N583" s="4"/>
      <c r="O583" s="4"/>
      <c r="P583" s="4"/>
      <c r="Q583" s="4"/>
      <c r="R583" s="4"/>
      <c r="S583" s="4"/>
      <c r="T583" s="4"/>
      <c r="U583" s="4"/>
    </row>
    <row r="584" spans="3:21">
      <c r="C584" s="4"/>
      <c r="D584" s="4"/>
      <c r="E584" s="4"/>
      <c r="F584" s="4"/>
      <c r="G584" s="4"/>
      <c r="H584" s="4"/>
      <c r="I584" s="4"/>
      <c r="J584" s="4"/>
      <c r="K584" s="4"/>
      <c r="L584" s="4"/>
      <c r="M584" s="4"/>
      <c r="N584" s="4"/>
      <c r="O584" s="4"/>
      <c r="P584" s="4"/>
      <c r="Q584" s="4"/>
      <c r="R584" s="4"/>
      <c r="S584" s="4"/>
      <c r="T584" s="4"/>
      <c r="U584" s="4"/>
    </row>
    <row r="585" spans="3:21">
      <c r="C585" s="4"/>
      <c r="D585" s="4"/>
      <c r="E585" s="4"/>
      <c r="F585" s="4"/>
      <c r="G585" s="4"/>
      <c r="H585" s="4"/>
      <c r="I585" s="4"/>
      <c r="J585" s="4"/>
      <c r="K585" s="4"/>
      <c r="L585" s="4"/>
      <c r="M585" s="4"/>
      <c r="N585" s="4"/>
      <c r="O585" s="4"/>
      <c r="P585" s="4"/>
      <c r="Q585" s="4"/>
      <c r="R585" s="4"/>
      <c r="S585" s="4"/>
      <c r="T585" s="4"/>
      <c r="U585" s="4"/>
    </row>
    <row r="586" spans="3:21">
      <c r="C586" s="4"/>
      <c r="D586" s="4"/>
      <c r="E586" s="4"/>
      <c r="F586" s="4"/>
      <c r="G586" s="4"/>
      <c r="H586" s="4"/>
      <c r="I586" s="4"/>
      <c r="J586" s="4"/>
      <c r="K586" s="4"/>
      <c r="L586" s="4"/>
      <c r="M586" s="4"/>
      <c r="N586" s="4"/>
      <c r="O586" s="4"/>
      <c r="P586" s="4"/>
      <c r="Q586" s="4"/>
      <c r="R586" s="4"/>
      <c r="S586" s="4"/>
      <c r="T586" s="4"/>
      <c r="U586" s="4"/>
    </row>
    <row r="587" spans="3:21">
      <c r="C587" s="4"/>
      <c r="D587" s="4"/>
      <c r="E587" s="4"/>
      <c r="F587" s="4"/>
      <c r="G587" s="4"/>
      <c r="H587" s="4"/>
      <c r="I587" s="4"/>
      <c r="J587" s="4"/>
      <c r="K587" s="4"/>
      <c r="L587" s="4"/>
      <c r="M587" s="4"/>
      <c r="N587" s="4"/>
      <c r="O587" s="4"/>
      <c r="P587" s="4"/>
      <c r="Q587" s="4"/>
      <c r="R587" s="4"/>
      <c r="S587" s="4"/>
      <c r="T587" s="4"/>
      <c r="U587" s="4"/>
    </row>
    <row r="588" spans="3:21">
      <c r="C588" s="4"/>
      <c r="D588" s="4"/>
      <c r="E588" s="4"/>
      <c r="F588" s="4"/>
      <c r="G588" s="4"/>
      <c r="H588" s="4"/>
      <c r="I588" s="4"/>
      <c r="J588" s="4"/>
      <c r="K588" s="4"/>
      <c r="L588" s="4"/>
      <c r="M588" s="4"/>
      <c r="N588" s="4"/>
      <c r="O588" s="4"/>
      <c r="P588" s="4"/>
      <c r="Q588" s="4"/>
      <c r="R588" s="4"/>
      <c r="S588" s="4"/>
      <c r="T588" s="4"/>
      <c r="U588" s="4"/>
    </row>
    <row r="589" spans="3:21">
      <c r="C589" s="4"/>
      <c r="D589" s="4"/>
      <c r="E589" s="4"/>
      <c r="F589" s="4"/>
      <c r="G589" s="4"/>
      <c r="H589" s="4"/>
      <c r="I589" s="4"/>
      <c r="J589" s="4"/>
      <c r="K589" s="4"/>
      <c r="L589" s="4"/>
      <c r="M589" s="4"/>
      <c r="N589" s="4"/>
      <c r="O589" s="4"/>
      <c r="P589" s="4"/>
      <c r="Q589" s="4"/>
      <c r="R589" s="4"/>
      <c r="S589" s="4"/>
      <c r="T589" s="4"/>
      <c r="U589" s="4"/>
    </row>
    <row r="590" spans="3:21">
      <c r="C590" s="4"/>
      <c r="D590" s="4"/>
      <c r="E590" s="4"/>
      <c r="F590" s="4"/>
      <c r="G590" s="4"/>
      <c r="H590" s="4"/>
      <c r="I590" s="4"/>
      <c r="J590" s="4"/>
      <c r="K590" s="4"/>
      <c r="L590" s="4"/>
      <c r="M590" s="4"/>
      <c r="N590" s="4"/>
      <c r="O590" s="4"/>
      <c r="P590" s="4"/>
      <c r="Q590" s="4"/>
      <c r="R590" s="4"/>
      <c r="S590" s="4"/>
      <c r="T590" s="4"/>
      <c r="U590" s="4"/>
    </row>
    <row r="591" spans="3:21">
      <c r="C591" s="4"/>
      <c r="D591" s="4"/>
      <c r="E591" s="4"/>
      <c r="F591" s="4"/>
      <c r="G591" s="4"/>
      <c r="H591" s="4"/>
      <c r="I591" s="4"/>
      <c r="J591" s="4"/>
      <c r="K591" s="4"/>
      <c r="L591" s="4"/>
      <c r="M591" s="4"/>
      <c r="N591" s="4"/>
      <c r="O591" s="4"/>
      <c r="P591" s="4"/>
      <c r="Q591" s="4"/>
      <c r="R591" s="4"/>
      <c r="S591" s="4"/>
      <c r="T591" s="4"/>
      <c r="U591" s="4"/>
    </row>
    <row r="592" spans="3:21">
      <c r="C592" s="4"/>
      <c r="D592" s="4"/>
      <c r="E592" s="4"/>
      <c r="F592" s="4"/>
      <c r="G592" s="4"/>
      <c r="H592" s="4"/>
      <c r="I592" s="4"/>
      <c r="J592" s="4"/>
      <c r="K592" s="4"/>
      <c r="L592" s="4"/>
      <c r="M592" s="4"/>
      <c r="N592" s="4"/>
      <c r="O592" s="4"/>
      <c r="P592" s="4"/>
      <c r="Q592" s="4"/>
      <c r="R592" s="4"/>
      <c r="S592" s="4"/>
      <c r="T592" s="4"/>
      <c r="U592" s="4"/>
    </row>
    <row r="593" spans="3:21">
      <c r="C593" s="4"/>
      <c r="D593" s="4"/>
      <c r="E593" s="4"/>
      <c r="F593" s="4"/>
      <c r="G593" s="4"/>
      <c r="H593" s="4"/>
      <c r="I593" s="4"/>
      <c r="J593" s="4"/>
      <c r="K593" s="4"/>
      <c r="L593" s="4"/>
      <c r="M593" s="4"/>
      <c r="N593" s="4"/>
      <c r="O593" s="4"/>
      <c r="P593" s="4"/>
      <c r="Q593" s="4"/>
      <c r="R593" s="4"/>
      <c r="S593" s="4"/>
      <c r="T593" s="4"/>
      <c r="U593" s="4"/>
    </row>
    <row r="594" spans="3:21">
      <c r="C594" s="4"/>
      <c r="D594" s="4"/>
      <c r="E594" s="4"/>
      <c r="F594" s="4"/>
      <c r="G594" s="4"/>
      <c r="H594" s="4"/>
      <c r="I594" s="4"/>
      <c r="J594" s="4"/>
      <c r="K594" s="4"/>
      <c r="L594" s="4"/>
      <c r="M594" s="4"/>
      <c r="N594" s="4"/>
      <c r="O594" s="4"/>
      <c r="P594" s="4"/>
      <c r="Q594" s="4"/>
      <c r="R594" s="4"/>
      <c r="S594" s="4"/>
      <c r="T594" s="4"/>
      <c r="U594" s="4"/>
    </row>
    <row r="595" spans="3:21">
      <c r="C595" s="4"/>
      <c r="D595" s="4"/>
      <c r="E595" s="4"/>
      <c r="F595" s="4"/>
      <c r="G595" s="4"/>
      <c r="H595" s="4"/>
      <c r="I595" s="4"/>
      <c r="J595" s="4"/>
      <c r="K595" s="4"/>
      <c r="L595" s="4"/>
      <c r="M595" s="4"/>
      <c r="N595" s="4"/>
      <c r="O595" s="4"/>
      <c r="P595" s="4"/>
      <c r="Q595" s="4"/>
      <c r="R595" s="4"/>
      <c r="S595" s="4"/>
      <c r="T595" s="4"/>
      <c r="U595" s="4"/>
    </row>
    <row r="596" spans="3:21">
      <c r="C596" s="4"/>
      <c r="D596" s="4"/>
      <c r="E596" s="4"/>
      <c r="F596" s="4"/>
      <c r="G596" s="4"/>
      <c r="H596" s="4"/>
      <c r="I596" s="4"/>
      <c r="J596" s="4"/>
      <c r="K596" s="4"/>
      <c r="L596" s="4"/>
      <c r="M596" s="4"/>
      <c r="N596" s="4"/>
      <c r="O596" s="4"/>
      <c r="P596" s="4"/>
      <c r="Q596" s="4"/>
      <c r="R596" s="4"/>
      <c r="S596" s="4"/>
      <c r="T596" s="4"/>
      <c r="U596" s="4"/>
    </row>
    <row r="597" spans="3:21">
      <c r="C597" s="4"/>
      <c r="D597" s="4"/>
      <c r="E597" s="4"/>
      <c r="F597" s="4"/>
      <c r="G597" s="4"/>
      <c r="H597" s="4"/>
      <c r="I597" s="4"/>
      <c r="J597" s="4"/>
      <c r="K597" s="4"/>
      <c r="L597" s="4"/>
      <c r="M597" s="4"/>
      <c r="N597" s="4"/>
      <c r="O597" s="4"/>
      <c r="P597" s="4"/>
      <c r="Q597" s="4"/>
      <c r="R597" s="4"/>
      <c r="S597" s="4"/>
      <c r="T597" s="4"/>
      <c r="U597" s="4"/>
    </row>
    <row r="598" spans="3:21">
      <c r="C598" s="4"/>
      <c r="D598" s="4"/>
      <c r="E598" s="4"/>
      <c r="F598" s="4"/>
      <c r="G598" s="4"/>
      <c r="H598" s="4"/>
      <c r="I598" s="4"/>
      <c r="J598" s="4"/>
      <c r="K598" s="4"/>
      <c r="L598" s="4"/>
      <c r="M598" s="4"/>
      <c r="N598" s="4"/>
      <c r="O598" s="4"/>
      <c r="P598" s="4"/>
      <c r="Q598" s="4"/>
      <c r="R598" s="4"/>
      <c r="S598" s="4"/>
      <c r="T598" s="4"/>
      <c r="U598" s="4"/>
    </row>
    <row r="599" spans="3:21">
      <c r="C599" s="4"/>
      <c r="D599" s="4"/>
      <c r="E599" s="4"/>
      <c r="F599" s="4"/>
      <c r="G599" s="4"/>
      <c r="H599" s="4"/>
      <c r="I599" s="4"/>
      <c r="J599" s="4"/>
      <c r="K599" s="4"/>
      <c r="L599" s="4"/>
      <c r="M599" s="4"/>
      <c r="N599" s="4"/>
      <c r="O599" s="4"/>
      <c r="P599" s="4"/>
      <c r="Q599" s="4"/>
      <c r="R599" s="4"/>
      <c r="S599" s="4"/>
      <c r="T599" s="4"/>
      <c r="U599" s="4"/>
    </row>
    <row r="600" spans="3:21">
      <c r="C600" s="4"/>
      <c r="D600" s="4"/>
      <c r="E600" s="4"/>
      <c r="F600" s="4"/>
      <c r="G600" s="4"/>
      <c r="H600" s="4"/>
      <c r="I600" s="4"/>
      <c r="J600" s="4"/>
      <c r="K600" s="4"/>
      <c r="L600" s="4"/>
      <c r="M600" s="4"/>
      <c r="N600" s="4"/>
      <c r="O600" s="4"/>
      <c r="P600" s="4"/>
      <c r="Q600" s="4"/>
      <c r="R600" s="4"/>
      <c r="S600" s="4"/>
      <c r="T600" s="4"/>
      <c r="U600" s="4"/>
    </row>
    <row r="601" spans="3:21">
      <c r="C601" s="4"/>
      <c r="D601" s="4"/>
      <c r="E601" s="4"/>
      <c r="F601" s="4"/>
      <c r="G601" s="4"/>
      <c r="H601" s="4"/>
      <c r="I601" s="4"/>
      <c r="J601" s="4"/>
      <c r="K601" s="4"/>
      <c r="L601" s="4"/>
      <c r="M601" s="4"/>
      <c r="N601" s="4"/>
      <c r="O601" s="4"/>
      <c r="P601" s="4"/>
      <c r="Q601" s="4"/>
      <c r="R601" s="4"/>
      <c r="S601" s="4"/>
      <c r="T601" s="4"/>
      <c r="U601" s="4"/>
    </row>
    <row r="602" spans="3:21">
      <c r="C602" s="4"/>
      <c r="D602" s="4"/>
      <c r="E602" s="4"/>
      <c r="F602" s="4"/>
      <c r="G602" s="4"/>
      <c r="H602" s="4"/>
      <c r="I602" s="4"/>
      <c r="J602" s="4"/>
      <c r="K602" s="4"/>
      <c r="L602" s="4"/>
      <c r="M602" s="4"/>
      <c r="N602" s="4"/>
      <c r="O602" s="4"/>
      <c r="P602" s="4"/>
      <c r="Q602" s="4"/>
      <c r="R602" s="4"/>
      <c r="S602" s="4"/>
      <c r="T602" s="4"/>
      <c r="U602" s="4"/>
    </row>
    <row r="603" spans="3:21">
      <c r="C603" s="4"/>
      <c r="D603" s="4"/>
      <c r="E603" s="4"/>
      <c r="F603" s="4"/>
      <c r="G603" s="4"/>
      <c r="H603" s="4"/>
      <c r="I603" s="4"/>
      <c r="J603" s="4"/>
      <c r="K603" s="4"/>
      <c r="L603" s="4"/>
      <c r="M603" s="4"/>
      <c r="N603" s="4"/>
      <c r="O603" s="4"/>
      <c r="P603" s="4"/>
      <c r="Q603" s="4"/>
      <c r="R603" s="4"/>
      <c r="S603" s="4"/>
      <c r="T603" s="4"/>
      <c r="U603" s="4"/>
    </row>
    <row r="604" spans="3:21">
      <c r="C604" s="4"/>
      <c r="D604" s="4"/>
      <c r="E604" s="4"/>
      <c r="F604" s="4"/>
      <c r="G604" s="4"/>
      <c r="H604" s="4"/>
      <c r="I604" s="4"/>
      <c r="J604" s="4"/>
      <c r="K604" s="4"/>
      <c r="L604" s="4"/>
      <c r="M604" s="4"/>
      <c r="N604" s="4"/>
      <c r="O604" s="4"/>
      <c r="P604" s="4"/>
      <c r="Q604" s="4"/>
      <c r="R604" s="4"/>
      <c r="S604" s="4"/>
      <c r="T604" s="4"/>
      <c r="U604" s="4"/>
    </row>
    <row r="605" spans="3:21">
      <c r="C605" s="4"/>
      <c r="D605" s="4"/>
      <c r="E605" s="4"/>
      <c r="F605" s="4"/>
      <c r="G605" s="4"/>
      <c r="H605" s="4"/>
      <c r="I605" s="4"/>
      <c r="J605" s="4"/>
      <c r="K605" s="4"/>
      <c r="L605" s="4"/>
      <c r="M605" s="4"/>
      <c r="N605" s="4"/>
      <c r="O605" s="4"/>
      <c r="P605" s="4"/>
      <c r="Q605" s="4"/>
      <c r="R605" s="4"/>
      <c r="S605" s="4"/>
      <c r="T605" s="4"/>
      <c r="U605" s="4"/>
    </row>
    <row r="606" spans="3:21">
      <c r="C606" s="4"/>
      <c r="D606" s="4"/>
      <c r="E606" s="4"/>
      <c r="F606" s="4"/>
      <c r="G606" s="4"/>
      <c r="H606" s="4"/>
      <c r="I606" s="4"/>
      <c r="J606" s="4"/>
      <c r="K606" s="4"/>
      <c r="L606" s="4"/>
      <c r="M606" s="4"/>
      <c r="N606" s="4"/>
      <c r="O606" s="4"/>
      <c r="P606" s="4"/>
      <c r="Q606" s="4"/>
      <c r="R606" s="4"/>
      <c r="S606" s="4"/>
      <c r="T606" s="4"/>
      <c r="U606" s="4"/>
    </row>
    <row r="607" spans="3:21">
      <c r="C607" s="4"/>
      <c r="D607" s="4"/>
      <c r="E607" s="4"/>
      <c r="F607" s="4"/>
      <c r="G607" s="4"/>
      <c r="H607" s="4"/>
      <c r="I607" s="4"/>
      <c r="J607" s="4"/>
      <c r="K607" s="4"/>
      <c r="L607" s="4"/>
      <c r="M607" s="4"/>
      <c r="N607" s="4"/>
      <c r="O607" s="4"/>
      <c r="P607" s="4"/>
      <c r="Q607" s="4"/>
      <c r="R607" s="4"/>
      <c r="S607" s="4"/>
      <c r="T607" s="4"/>
      <c r="U607" s="4"/>
    </row>
    <row r="608" spans="3:21">
      <c r="C608" s="4"/>
      <c r="D608" s="4"/>
      <c r="E608" s="4"/>
      <c r="F608" s="4"/>
      <c r="G608" s="4"/>
      <c r="H608" s="4"/>
      <c r="I608" s="4"/>
      <c r="J608" s="4"/>
      <c r="K608" s="4"/>
      <c r="L608" s="4"/>
      <c r="M608" s="4"/>
      <c r="N608" s="4"/>
      <c r="O608" s="4"/>
      <c r="P608" s="4"/>
      <c r="Q608" s="4"/>
      <c r="R608" s="4"/>
      <c r="S608" s="4"/>
      <c r="T608" s="4"/>
      <c r="U608" s="4"/>
    </row>
    <row r="609" spans="3:21">
      <c r="C609" s="4"/>
      <c r="D609" s="4"/>
      <c r="E609" s="4"/>
      <c r="F609" s="4"/>
      <c r="G609" s="4"/>
      <c r="H609" s="4"/>
      <c r="I609" s="4"/>
      <c r="J609" s="4"/>
      <c r="K609" s="4"/>
      <c r="L609" s="4"/>
      <c r="M609" s="4"/>
      <c r="N609" s="4"/>
      <c r="O609" s="4"/>
      <c r="P609" s="4"/>
      <c r="Q609" s="4"/>
      <c r="R609" s="4"/>
      <c r="S609" s="4"/>
      <c r="T609" s="4"/>
      <c r="U609" s="4"/>
    </row>
    <row r="610" spans="3:21">
      <c r="C610" s="4"/>
      <c r="D610" s="4"/>
      <c r="E610" s="4"/>
      <c r="F610" s="4"/>
      <c r="G610" s="4"/>
      <c r="H610" s="4"/>
      <c r="I610" s="4"/>
      <c r="J610" s="4"/>
      <c r="K610" s="4"/>
      <c r="L610" s="4"/>
      <c r="M610" s="4"/>
      <c r="N610" s="4"/>
      <c r="O610" s="4"/>
      <c r="P610" s="4"/>
      <c r="Q610" s="4"/>
      <c r="R610" s="4"/>
      <c r="S610" s="4"/>
      <c r="T610" s="4"/>
      <c r="U610" s="4"/>
    </row>
    <row r="611" spans="3:21">
      <c r="C611" s="4"/>
      <c r="D611" s="4"/>
      <c r="E611" s="4"/>
      <c r="F611" s="4"/>
      <c r="G611" s="4"/>
      <c r="H611" s="4"/>
      <c r="I611" s="4"/>
      <c r="J611" s="4"/>
      <c r="K611" s="4"/>
      <c r="L611" s="4"/>
      <c r="M611" s="4"/>
      <c r="N611" s="4"/>
      <c r="O611" s="4"/>
      <c r="P611" s="4"/>
      <c r="Q611" s="4"/>
      <c r="R611" s="4"/>
      <c r="S611" s="4"/>
      <c r="T611" s="4"/>
      <c r="U611" s="4"/>
    </row>
    <row r="612" spans="3:21">
      <c r="C612" s="4"/>
      <c r="D612" s="4"/>
      <c r="E612" s="4"/>
      <c r="F612" s="4"/>
      <c r="G612" s="4"/>
      <c r="H612" s="4"/>
      <c r="I612" s="4"/>
      <c r="J612" s="4"/>
      <c r="K612" s="4"/>
      <c r="L612" s="4"/>
      <c r="M612" s="4"/>
      <c r="N612" s="4"/>
      <c r="O612" s="4"/>
      <c r="P612" s="4"/>
      <c r="Q612" s="4"/>
      <c r="R612" s="4"/>
      <c r="S612" s="4"/>
      <c r="T612" s="4"/>
      <c r="U612" s="4"/>
    </row>
    <row r="613" spans="3:21">
      <c r="C613" s="4"/>
      <c r="D613" s="4"/>
      <c r="E613" s="4"/>
      <c r="F613" s="4"/>
      <c r="G613" s="4"/>
      <c r="H613" s="4"/>
      <c r="I613" s="4"/>
      <c r="J613" s="4"/>
      <c r="K613" s="4"/>
      <c r="L613" s="4"/>
      <c r="M613" s="4"/>
      <c r="N613" s="4"/>
      <c r="O613" s="4"/>
      <c r="P613" s="4"/>
      <c r="Q613" s="4"/>
      <c r="R613" s="4"/>
      <c r="S613" s="4"/>
      <c r="T613" s="4"/>
      <c r="U613" s="4"/>
    </row>
    <row r="614" spans="3:21">
      <c r="C614" s="4"/>
      <c r="D614" s="4"/>
      <c r="E614" s="4"/>
      <c r="F614" s="4"/>
      <c r="G614" s="4"/>
      <c r="H614" s="4"/>
      <c r="I614" s="4"/>
      <c r="J614" s="4"/>
      <c r="K614" s="4"/>
      <c r="L614" s="4"/>
      <c r="M614" s="4"/>
      <c r="N614" s="4"/>
      <c r="O614" s="4"/>
      <c r="P614" s="4"/>
      <c r="Q614" s="4"/>
      <c r="R614" s="4"/>
      <c r="S614" s="4"/>
      <c r="T614" s="4"/>
      <c r="U614" s="4"/>
    </row>
    <row r="615" spans="3:21">
      <c r="C615" s="4"/>
      <c r="D615" s="4"/>
      <c r="E615" s="4"/>
      <c r="F615" s="4"/>
      <c r="G615" s="4"/>
      <c r="H615" s="4"/>
      <c r="I615" s="4"/>
      <c r="J615" s="4"/>
      <c r="K615" s="4"/>
      <c r="L615" s="4"/>
      <c r="M615" s="4"/>
      <c r="N615" s="4"/>
      <c r="O615" s="4"/>
      <c r="P615" s="4"/>
      <c r="Q615" s="4"/>
      <c r="R615" s="4"/>
      <c r="S615" s="4"/>
      <c r="T615" s="4"/>
      <c r="U615" s="4"/>
    </row>
    <row r="616" spans="3:21">
      <c r="C616" s="4"/>
      <c r="D616" s="4"/>
      <c r="E616" s="4"/>
      <c r="F616" s="4"/>
      <c r="G616" s="4"/>
      <c r="H616" s="4"/>
      <c r="I616" s="4"/>
      <c r="J616" s="4"/>
      <c r="K616" s="4"/>
      <c r="L616" s="4"/>
      <c r="M616" s="4"/>
      <c r="N616" s="4"/>
      <c r="O616" s="4"/>
      <c r="P616" s="4"/>
      <c r="Q616" s="4"/>
      <c r="R616" s="4"/>
      <c r="S616" s="4"/>
      <c r="T616" s="4"/>
      <c r="U616" s="4"/>
    </row>
    <row r="617" spans="3:21">
      <c r="C617" s="4"/>
      <c r="D617" s="4"/>
      <c r="E617" s="4"/>
      <c r="F617" s="4"/>
      <c r="G617" s="4"/>
      <c r="H617" s="4"/>
      <c r="I617" s="4"/>
      <c r="J617" s="4"/>
      <c r="K617" s="4"/>
      <c r="L617" s="4"/>
      <c r="M617" s="4"/>
      <c r="N617" s="4"/>
      <c r="O617" s="4"/>
      <c r="P617" s="4"/>
      <c r="Q617" s="4"/>
      <c r="R617" s="4"/>
      <c r="S617" s="4"/>
      <c r="T617" s="4"/>
      <c r="U617" s="4"/>
    </row>
    <row r="618" spans="3:21">
      <c r="C618" s="4"/>
      <c r="D618" s="4"/>
      <c r="E618" s="4"/>
      <c r="F618" s="4"/>
      <c r="G618" s="4"/>
      <c r="H618" s="4"/>
      <c r="I618" s="4"/>
      <c r="J618" s="4"/>
      <c r="K618" s="4"/>
      <c r="L618" s="4"/>
      <c r="M618" s="4"/>
      <c r="N618" s="4"/>
      <c r="O618" s="4"/>
      <c r="P618" s="4"/>
      <c r="Q618" s="4"/>
      <c r="R618" s="4"/>
      <c r="S618" s="4"/>
      <c r="T618" s="4"/>
      <c r="U618" s="4"/>
    </row>
    <row r="619" spans="3:21">
      <c r="C619" s="4"/>
      <c r="D619" s="4"/>
      <c r="E619" s="4"/>
      <c r="F619" s="4"/>
      <c r="G619" s="4"/>
      <c r="H619" s="4"/>
      <c r="I619" s="4"/>
      <c r="J619" s="4"/>
      <c r="K619" s="4"/>
      <c r="L619" s="4"/>
      <c r="M619" s="4"/>
      <c r="N619" s="4"/>
      <c r="O619" s="4"/>
      <c r="P619" s="4"/>
      <c r="Q619" s="4"/>
      <c r="R619" s="4"/>
      <c r="S619" s="4"/>
      <c r="T619" s="4"/>
      <c r="U619" s="4"/>
    </row>
    <row r="620" spans="3:21">
      <c r="C620" s="4"/>
      <c r="D620" s="4"/>
      <c r="E620" s="4"/>
      <c r="F620" s="4"/>
      <c r="G620" s="4"/>
      <c r="H620" s="4"/>
      <c r="I620" s="4"/>
      <c r="J620" s="4"/>
      <c r="K620" s="4"/>
      <c r="L620" s="4"/>
      <c r="M620" s="4"/>
      <c r="N620" s="4"/>
      <c r="O620" s="4"/>
      <c r="P620" s="4"/>
      <c r="Q620" s="4"/>
      <c r="R620" s="4"/>
      <c r="S620" s="4"/>
      <c r="T620" s="4"/>
      <c r="U620" s="4"/>
    </row>
    <row r="621" spans="3:21">
      <c r="C621" s="4"/>
      <c r="D621" s="4"/>
      <c r="E621" s="4"/>
      <c r="F621" s="4"/>
      <c r="G621" s="4"/>
      <c r="H621" s="4"/>
      <c r="I621" s="4"/>
      <c r="J621" s="4"/>
      <c r="K621" s="4"/>
      <c r="L621" s="4"/>
      <c r="M621" s="4"/>
      <c r="N621" s="4"/>
      <c r="O621" s="4"/>
      <c r="P621" s="4"/>
      <c r="Q621" s="4"/>
      <c r="R621" s="4"/>
      <c r="S621" s="4"/>
      <c r="T621" s="4"/>
      <c r="U621" s="4"/>
    </row>
    <row r="622" spans="3:21">
      <c r="C622" s="4"/>
      <c r="D622" s="4"/>
      <c r="E622" s="4"/>
      <c r="F622" s="4"/>
      <c r="G622" s="4"/>
      <c r="H622" s="4"/>
      <c r="I622" s="4"/>
      <c r="J622" s="4"/>
      <c r="K622" s="4"/>
      <c r="L622" s="4"/>
      <c r="M622" s="4"/>
      <c r="N622" s="4"/>
      <c r="O622" s="4"/>
      <c r="P622" s="4"/>
      <c r="Q622" s="4"/>
      <c r="R622" s="4"/>
      <c r="S622" s="4"/>
      <c r="T622" s="4"/>
      <c r="U622" s="4"/>
    </row>
    <row r="623" spans="3:21">
      <c r="C623" s="4"/>
      <c r="D623" s="4"/>
      <c r="E623" s="4"/>
      <c r="F623" s="4"/>
      <c r="G623" s="4"/>
      <c r="H623" s="4"/>
      <c r="I623" s="4"/>
      <c r="J623" s="4"/>
      <c r="K623" s="4"/>
      <c r="L623" s="4"/>
      <c r="M623" s="4"/>
      <c r="N623" s="4"/>
      <c r="O623" s="4"/>
      <c r="P623" s="4"/>
      <c r="Q623" s="4"/>
      <c r="R623" s="4"/>
      <c r="S623" s="4"/>
      <c r="T623" s="4"/>
      <c r="U623" s="4"/>
    </row>
    <row r="624" spans="3:21">
      <c r="C624" s="4"/>
      <c r="D624" s="4"/>
      <c r="E624" s="4"/>
      <c r="F624" s="4"/>
      <c r="G624" s="4"/>
      <c r="H624" s="4"/>
      <c r="I624" s="4"/>
      <c r="J624" s="4"/>
      <c r="K624" s="4"/>
      <c r="L624" s="4"/>
      <c r="M624" s="4"/>
      <c r="N624" s="4"/>
      <c r="O624" s="4"/>
      <c r="P624" s="4"/>
      <c r="Q624" s="4"/>
      <c r="R624" s="4"/>
      <c r="S624" s="4"/>
      <c r="T624" s="4"/>
      <c r="U624" s="4"/>
    </row>
    <row r="625" spans="3:21">
      <c r="C625" s="4"/>
      <c r="D625" s="4"/>
      <c r="E625" s="4"/>
      <c r="F625" s="4"/>
      <c r="G625" s="4"/>
      <c r="H625" s="4"/>
      <c r="I625" s="4"/>
      <c r="J625" s="4"/>
      <c r="K625" s="4"/>
      <c r="L625" s="4"/>
      <c r="M625" s="4"/>
      <c r="N625" s="4"/>
      <c r="O625" s="4"/>
      <c r="P625" s="4"/>
      <c r="Q625" s="4"/>
      <c r="R625" s="4"/>
      <c r="S625" s="4"/>
      <c r="T625" s="4"/>
      <c r="U625" s="4"/>
    </row>
    <row r="626" spans="3:21">
      <c r="C626" s="4"/>
      <c r="D626" s="4"/>
      <c r="E626" s="4"/>
      <c r="F626" s="4"/>
      <c r="G626" s="4"/>
      <c r="H626" s="4"/>
      <c r="I626" s="4"/>
      <c r="J626" s="4"/>
      <c r="K626" s="4"/>
      <c r="L626" s="4"/>
      <c r="M626" s="4"/>
      <c r="N626" s="4"/>
      <c r="O626" s="4"/>
      <c r="P626" s="4"/>
      <c r="Q626" s="4"/>
      <c r="R626" s="4"/>
      <c r="S626" s="4"/>
      <c r="T626" s="4"/>
      <c r="U626" s="4"/>
    </row>
    <row r="627" spans="3:21">
      <c r="C627" s="4"/>
      <c r="D627" s="4"/>
      <c r="E627" s="4"/>
      <c r="F627" s="4"/>
      <c r="G627" s="4"/>
      <c r="H627" s="4"/>
      <c r="I627" s="4"/>
      <c r="J627" s="4"/>
      <c r="K627" s="4"/>
      <c r="L627" s="4"/>
      <c r="M627" s="4"/>
      <c r="N627" s="4"/>
      <c r="O627" s="4"/>
      <c r="P627" s="4"/>
      <c r="Q627" s="4"/>
      <c r="R627" s="4"/>
      <c r="S627" s="4"/>
      <c r="T627" s="4"/>
      <c r="U627" s="4"/>
    </row>
    <row r="628" spans="3:21">
      <c r="C628" s="4"/>
      <c r="D628" s="4"/>
      <c r="E628" s="4"/>
      <c r="F628" s="4"/>
      <c r="G628" s="4"/>
      <c r="H628" s="4"/>
      <c r="I628" s="4"/>
      <c r="J628" s="4"/>
      <c r="K628" s="4"/>
      <c r="L628" s="4"/>
      <c r="M628" s="4"/>
      <c r="N628" s="4"/>
      <c r="O628" s="4"/>
      <c r="P628" s="4"/>
      <c r="Q628" s="4"/>
      <c r="R628" s="4"/>
      <c r="S628" s="4"/>
      <c r="T628" s="4"/>
      <c r="U628" s="4"/>
    </row>
    <row r="629" spans="3:21">
      <c r="C629" s="4"/>
      <c r="D629" s="4"/>
      <c r="E629" s="4"/>
      <c r="F629" s="4"/>
      <c r="G629" s="4"/>
      <c r="H629" s="4"/>
      <c r="I629" s="4"/>
      <c r="J629" s="4"/>
      <c r="K629" s="4"/>
      <c r="L629" s="4"/>
      <c r="M629" s="4"/>
      <c r="N629" s="4"/>
      <c r="O629" s="4"/>
      <c r="P629" s="4"/>
      <c r="Q629" s="4"/>
      <c r="R629" s="4"/>
      <c r="S629" s="4"/>
      <c r="T629" s="4"/>
      <c r="U629" s="4"/>
    </row>
    <row r="630" spans="3:21">
      <c r="C630" s="4"/>
      <c r="D630" s="4"/>
      <c r="E630" s="4"/>
      <c r="F630" s="4"/>
      <c r="G630" s="4"/>
      <c r="H630" s="4"/>
      <c r="I630" s="4"/>
      <c r="J630" s="4"/>
      <c r="K630" s="4"/>
      <c r="L630" s="4"/>
      <c r="M630" s="4"/>
      <c r="N630" s="4"/>
      <c r="O630" s="4"/>
      <c r="P630" s="4"/>
      <c r="Q630" s="4"/>
      <c r="R630" s="4"/>
      <c r="S630" s="4"/>
      <c r="T630" s="4"/>
      <c r="U630" s="4"/>
    </row>
    <row r="631" spans="3:21">
      <c r="C631" s="4"/>
      <c r="D631" s="4"/>
      <c r="E631" s="4"/>
      <c r="F631" s="4"/>
      <c r="G631" s="4"/>
      <c r="H631" s="4"/>
      <c r="I631" s="4"/>
      <c r="J631" s="4"/>
      <c r="K631" s="4"/>
      <c r="L631" s="4"/>
      <c r="M631" s="4"/>
      <c r="N631" s="4"/>
      <c r="O631" s="4"/>
      <c r="P631" s="4"/>
      <c r="Q631" s="4"/>
      <c r="R631" s="4"/>
      <c r="S631" s="4"/>
      <c r="T631" s="4"/>
      <c r="U631" s="4"/>
    </row>
    <row r="632" spans="3:21">
      <c r="C632" s="4"/>
      <c r="D632" s="4"/>
      <c r="E632" s="4"/>
      <c r="F632" s="4"/>
      <c r="G632" s="4"/>
      <c r="H632" s="4"/>
      <c r="I632" s="4"/>
      <c r="J632" s="4"/>
      <c r="K632" s="4"/>
      <c r="L632" s="4"/>
      <c r="M632" s="4"/>
      <c r="N632" s="4"/>
      <c r="O632" s="4"/>
      <c r="P632" s="4"/>
      <c r="Q632" s="4"/>
      <c r="R632" s="4"/>
      <c r="S632" s="4"/>
      <c r="T632" s="4"/>
      <c r="U632" s="4"/>
    </row>
    <row r="633" spans="3:21">
      <c r="C633" s="4"/>
      <c r="D633" s="4"/>
      <c r="E633" s="4"/>
      <c r="F633" s="4"/>
      <c r="G633" s="4"/>
      <c r="H633" s="4"/>
      <c r="I633" s="4"/>
      <c r="J633" s="4"/>
      <c r="K633" s="4"/>
      <c r="L633" s="4"/>
      <c r="M633" s="4"/>
      <c r="N633" s="4"/>
      <c r="O633" s="4"/>
      <c r="P633" s="4"/>
      <c r="Q633" s="4"/>
      <c r="R633" s="4"/>
      <c r="S633" s="4"/>
      <c r="T633" s="4"/>
      <c r="U633" s="4"/>
    </row>
    <row r="634" spans="3:21">
      <c r="C634" s="4"/>
      <c r="D634" s="4"/>
      <c r="E634" s="4"/>
      <c r="F634" s="4"/>
      <c r="G634" s="4"/>
      <c r="H634" s="4"/>
      <c r="I634" s="4"/>
      <c r="J634" s="4"/>
      <c r="K634" s="4"/>
      <c r="L634" s="4"/>
      <c r="M634" s="4"/>
      <c r="N634" s="4"/>
      <c r="O634" s="4"/>
      <c r="P634" s="4"/>
      <c r="Q634" s="4"/>
      <c r="R634" s="4"/>
      <c r="S634" s="4"/>
      <c r="T634" s="4"/>
      <c r="U634" s="4"/>
    </row>
    <row r="635" spans="3:21">
      <c r="C635" s="4"/>
      <c r="D635" s="4"/>
      <c r="E635" s="4"/>
      <c r="F635" s="4"/>
      <c r="G635" s="4"/>
      <c r="H635" s="4"/>
      <c r="I635" s="4"/>
      <c r="J635" s="4"/>
      <c r="K635" s="4"/>
      <c r="L635" s="4"/>
      <c r="M635" s="4"/>
      <c r="N635" s="4"/>
      <c r="O635" s="4"/>
      <c r="P635" s="4"/>
      <c r="Q635" s="4"/>
      <c r="R635" s="4"/>
      <c r="S635" s="4"/>
      <c r="T635" s="4"/>
      <c r="U635" s="4"/>
    </row>
    <row r="636" spans="3:21">
      <c r="C636" s="4"/>
      <c r="D636" s="4"/>
      <c r="E636" s="4"/>
      <c r="F636" s="4"/>
      <c r="G636" s="4"/>
      <c r="H636" s="4"/>
      <c r="I636" s="4"/>
      <c r="J636" s="4"/>
      <c r="K636" s="4"/>
      <c r="L636" s="4"/>
      <c r="M636" s="4"/>
      <c r="N636" s="4"/>
      <c r="O636" s="4"/>
      <c r="P636" s="4"/>
      <c r="Q636" s="4"/>
      <c r="R636" s="4"/>
      <c r="S636" s="4"/>
      <c r="T636" s="4"/>
      <c r="U636" s="4"/>
    </row>
    <row r="637" spans="3:21">
      <c r="C637" s="4"/>
      <c r="D637" s="4"/>
      <c r="E637" s="4"/>
      <c r="F637" s="4"/>
      <c r="G637" s="4"/>
      <c r="H637" s="4"/>
      <c r="I637" s="4"/>
      <c r="J637" s="4"/>
      <c r="K637" s="4"/>
      <c r="L637" s="4"/>
      <c r="M637" s="4"/>
      <c r="N637" s="4"/>
      <c r="O637" s="4"/>
      <c r="P637" s="4"/>
      <c r="Q637" s="4"/>
      <c r="R637" s="4"/>
      <c r="S637" s="4"/>
      <c r="T637" s="4"/>
      <c r="U637" s="4"/>
    </row>
    <row r="638" spans="3:21">
      <c r="C638" s="4"/>
      <c r="D638" s="4"/>
      <c r="E638" s="4"/>
      <c r="F638" s="4"/>
      <c r="G638" s="4"/>
      <c r="H638" s="4"/>
      <c r="I638" s="4"/>
      <c r="J638" s="4"/>
      <c r="K638" s="4"/>
      <c r="L638" s="4"/>
      <c r="M638" s="4"/>
      <c r="N638" s="4"/>
      <c r="O638" s="4"/>
      <c r="P638" s="4"/>
      <c r="Q638" s="4"/>
      <c r="R638" s="4"/>
      <c r="S638" s="4"/>
      <c r="T638" s="4"/>
      <c r="U638" s="4"/>
    </row>
    <row r="639" spans="3:21">
      <c r="C639" s="4"/>
      <c r="D639" s="4"/>
      <c r="E639" s="4"/>
      <c r="F639" s="4"/>
      <c r="G639" s="4"/>
      <c r="H639" s="4"/>
      <c r="I639" s="4"/>
      <c r="J639" s="4"/>
      <c r="K639" s="4"/>
      <c r="L639" s="4"/>
      <c r="M639" s="4"/>
      <c r="N639" s="4"/>
      <c r="O639" s="4"/>
      <c r="P639" s="4"/>
      <c r="Q639" s="4"/>
      <c r="R639" s="4"/>
      <c r="S639" s="4"/>
      <c r="T639" s="4"/>
      <c r="U639" s="4"/>
    </row>
    <row r="640" spans="3:21">
      <c r="C640" s="4"/>
      <c r="D640" s="4"/>
      <c r="E640" s="4"/>
      <c r="F640" s="4"/>
      <c r="G640" s="4"/>
      <c r="H640" s="4"/>
      <c r="I640" s="4"/>
      <c r="J640" s="4"/>
      <c r="K640" s="4"/>
      <c r="L640" s="4"/>
      <c r="M640" s="4"/>
      <c r="N640" s="4"/>
      <c r="O640" s="4"/>
      <c r="P640" s="4"/>
      <c r="Q640" s="4"/>
      <c r="R640" s="4"/>
      <c r="S640" s="4"/>
      <c r="T640" s="4"/>
      <c r="U640" s="4"/>
    </row>
    <row r="641" spans="3:21">
      <c r="C641" s="4"/>
      <c r="D641" s="4"/>
      <c r="E641" s="4"/>
      <c r="F641" s="4"/>
      <c r="G641" s="4"/>
      <c r="H641" s="4"/>
      <c r="I641" s="4"/>
      <c r="J641" s="4"/>
      <c r="K641" s="4"/>
      <c r="L641" s="4"/>
      <c r="M641" s="4"/>
      <c r="N641" s="4"/>
      <c r="O641" s="4"/>
      <c r="P641" s="4"/>
      <c r="Q641" s="4"/>
      <c r="R641" s="4"/>
      <c r="S641" s="4"/>
      <c r="T641" s="4"/>
      <c r="U641" s="4"/>
    </row>
    <row r="642" spans="3:21">
      <c r="C642" s="4"/>
      <c r="D642" s="4"/>
      <c r="E642" s="4"/>
      <c r="F642" s="4"/>
      <c r="G642" s="4"/>
      <c r="H642" s="4"/>
      <c r="I642" s="4"/>
      <c r="J642" s="4"/>
      <c r="K642" s="4"/>
      <c r="L642" s="4"/>
      <c r="M642" s="4"/>
      <c r="N642" s="4"/>
      <c r="O642" s="4"/>
      <c r="P642" s="4"/>
      <c r="Q642" s="4"/>
      <c r="R642" s="4"/>
      <c r="S642" s="4"/>
      <c r="T642" s="4"/>
      <c r="U642" s="4"/>
    </row>
    <row r="643" spans="3:21">
      <c r="C643" s="4"/>
      <c r="D643" s="4"/>
      <c r="E643" s="4"/>
      <c r="F643" s="4"/>
      <c r="G643" s="4"/>
      <c r="H643" s="4"/>
      <c r="I643" s="4"/>
      <c r="J643" s="4"/>
      <c r="K643" s="4"/>
      <c r="L643" s="4"/>
      <c r="M643" s="4"/>
      <c r="N643" s="4"/>
      <c r="O643" s="4"/>
      <c r="P643" s="4"/>
      <c r="Q643" s="4"/>
      <c r="R643" s="4"/>
      <c r="S643" s="4"/>
      <c r="T643" s="4"/>
      <c r="U643" s="4"/>
    </row>
    <row r="644" spans="3:21">
      <c r="C644" s="4"/>
      <c r="D644" s="4"/>
      <c r="E644" s="4"/>
      <c r="F644" s="4"/>
      <c r="G644" s="4"/>
      <c r="H644" s="4"/>
      <c r="I644" s="4"/>
      <c r="J644" s="4"/>
      <c r="K644" s="4"/>
      <c r="L644" s="4"/>
      <c r="M644" s="4"/>
      <c r="N644" s="4"/>
      <c r="O644" s="4"/>
      <c r="P644" s="4"/>
      <c r="Q644" s="4"/>
      <c r="R644" s="4"/>
      <c r="S644" s="4"/>
      <c r="T644" s="4"/>
      <c r="U644" s="4"/>
    </row>
    <row r="645" spans="3:21">
      <c r="C645" s="4"/>
      <c r="D645" s="4"/>
      <c r="E645" s="4"/>
      <c r="F645" s="4"/>
      <c r="G645" s="4"/>
      <c r="H645" s="4"/>
      <c r="I645" s="4"/>
      <c r="J645" s="4"/>
      <c r="K645" s="4"/>
      <c r="L645" s="4"/>
      <c r="M645" s="4"/>
      <c r="N645" s="4"/>
      <c r="O645" s="4"/>
      <c r="P645" s="4"/>
      <c r="Q645" s="4"/>
      <c r="R645" s="4"/>
      <c r="S645" s="4"/>
      <c r="T645" s="4"/>
      <c r="U645" s="4"/>
    </row>
    <row r="646" spans="3:21">
      <c r="C646" s="4"/>
      <c r="D646" s="4"/>
      <c r="E646" s="4"/>
      <c r="F646" s="4"/>
      <c r="G646" s="4"/>
      <c r="H646" s="4"/>
      <c r="I646" s="4"/>
      <c r="J646" s="4"/>
      <c r="K646" s="4"/>
      <c r="L646" s="4"/>
      <c r="M646" s="4"/>
      <c r="N646" s="4"/>
      <c r="O646" s="4"/>
      <c r="P646" s="4"/>
      <c r="Q646" s="4"/>
      <c r="R646" s="4"/>
      <c r="S646" s="4"/>
      <c r="T646" s="4"/>
      <c r="U646" s="4"/>
    </row>
    <row r="647" spans="3:21">
      <c r="C647" s="4"/>
      <c r="D647" s="4"/>
      <c r="E647" s="4"/>
      <c r="F647" s="4"/>
      <c r="G647" s="4"/>
      <c r="H647" s="4"/>
      <c r="I647" s="4"/>
      <c r="J647" s="4"/>
      <c r="K647" s="4"/>
      <c r="L647" s="4"/>
      <c r="M647" s="4"/>
      <c r="N647" s="4"/>
      <c r="O647" s="4"/>
      <c r="P647" s="4"/>
      <c r="Q647" s="4"/>
      <c r="R647" s="4"/>
      <c r="S647" s="4"/>
      <c r="T647" s="4"/>
      <c r="U647" s="4"/>
    </row>
    <row r="648" spans="3:21">
      <c r="C648" s="4"/>
      <c r="D648" s="4"/>
      <c r="E648" s="4"/>
      <c r="F648" s="4"/>
      <c r="G648" s="4"/>
      <c r="H648" s="4"/>
      <c r="I648" s="4"/>
      <c r="J648" s="4"/>
      <c r="K648" s="4"/>
      <c r="L648" s="4"/>
      <c r="M648" s="4"/>
      <c r="N648" s="4"/>
      <c r="O648" s="4"/>
      <c r="P648" s="4"/>
      <c r="Q648" s="4"/>
      <c r="R648" s="4"/>
      <c r="S648" s="4"/>
      <c r="T648" s="4"/>
      <c r="U648" s="4"/>
    </row>
    <row r="649" spans="3:21">
      <c r="C649" s="4"/>
      <c r="D649" s="4"/>
      <c r="E649" s="4"/>
      <c r="F649" s="4"/>
      <c r="G649" s="4"/>
      <c r="H649" s="4"/>
      <c r="I649" s="4"/>
      <c r="J649" s="4"/>
      <c r="K649" s="4"/>
      <c r="L649" s="4"/>
      <c r="M649" s="4"/>
      <c r="N649" s="4"/>
      <c r="O649" s="4"/>
      <c r="P649" s="4"/>
      <c r="Q649" s="4"/>
      <c r="R649" s="4"/>
      <c r="S649" s="4"/>
      <c r="T649" s="4"/>
      <c r="U649" s="4"/>
    </row>
    <row r="650" spans="3:21">
      <c r="C650" s="4"/>
      <c r="D650" s="4"/>
      <c r="E650" s="4"/>
      <c r="F650" s="4"/>
      <c r="G650" s="4"/>
      <c r="H650" s="4"/>
      <c r="I650" s="4"/>
      <c r="J650" s="4"/>
      <c r="K650" s="4"/>
      <c r="L650" s="4"/>
      <c r="M650" s="4"/>
      <c r="N650" s="4"/>
      <c r="O650" s="4"/>
      <c r="P650" s="4"/>
      <c r="Q650" s="4"/>
      <c r="R650" s="4"/>
      <c r="S650" s="4"/>
      <c r="T650" s="4"/>
      <c r="U650" s="4"/>
    </row>
    <row r="651" spans="3:21">
      <c r="C651" s="4"/>
      <c r="D651" s="4"/>
      <c r="E651" s="4"/>
      <c r="F651" s="4"/>
      <c r="G651" s="4"/>
      <c r="H651" s="4"/>
      <c r="I651" s="4"/>
      <c r="J651" s="4"/>
      <c r="K651" s="4"/>
      <c r="L651" s="4"/>
      <c r="M651" s="4"/>
      <c r="N651" s="4"/>
      <c r="O651" s="4"/>
      <c r="P651" s="4"/>
      <c r="Q651" s="4"/>
      <c r="R651" s="4"/>
      <c r="S651" s="4"/>
      <c r="T651" s="4"/>
      <c r="U651" s="4"/>
    </row>
    <row r="652" spans="3:21">
      <c r="C652" s="4"/>
      <c r="D652" s="4"/>
      <c r="E652" s="4"/>
      <c r="F652" s="4"/>
      <c r="G652" s="4"/>
      <c r="H652" s="4"/>
      <c r="I652" s="4"/>
      <c r="J652" s="4"/>
      <c r="K652" s="4"/>
      <c r="L652" s="4"/>
      <c r="M652" s="4"/>
      <c r="N652" s="4"/>
      <c r="O652" s="4"/>
      <c r="P652" s="4"/>
      <c r="Q652" s="4"/>
      <c r="R652" s="4"/>
      <c r="S652" s="4"/>
      <c r="T652" s="4"/>
      <c r="U652" s="4"/>
    </row>
    <row r="653" spans="3:21">
      <c r="C653" s="4"/>
      <c r="D653" s="4"/>
      <c r="E653" s="4"/>
      <c r="F653" s="4"/>
      <c r="G653" s="4"/>
      <c r="H653" s="4"/>
      <c r="I653" s="4"/>
      <c r="J653" s="4"/>
      <c r="K653" s="4"/>
      <c r="L653" s="4"/>
      <c r="M653" s="4"/>
      <c r="N653" s="4"/>
      <c r="O653" s="4"/>
      <c r="P653" s="4"/>
      <c r="Q653" s="4"/>
      <c r="R653" s="4"/>
      <c r="S653" s="4"/>
      <c r="T653" s="4"/>
      <c r="U653" s="4"/>
    </row>
    <row r="654" spans="3:21">
      <c r="C654" s="4"/>
      <c r="D654" s="4"/>
      <c r="E654" s="4"/>
      <c r="F654" s="4"/>
      <c r="G654" s="4"/>
      <c r="H654" s="4"/>
      <c r="I654" s="4"/>
      <c r="J654" s="4"/>
      <c r="K654" s="4"/>
      <c r="L654" s="4"/>
      <c r="M654" s="4"/>
      <c r="N654" s="4"/>
      <c r="O654" s="4"/>
      <c r="P654" s="4"/>
      <c r="Q654" s="4"/>
      <c r="R654" s="4"/>
      <c r="S654" s="4"/>
      <c r="T654" s="4"/>
      <c r="U654" s="4"/>
    </row>
    <row r="655" spans="3:21">
      <c r="C655" s="4"/>
      <c r="D655" s="4"/>
      <c r="E655" s="4"/>
      <c r="F655" s="4"/>
      <c r="G655" s="4"/>
      <c r="H655" s="4"/>
      <c r="I655" s="4"/>
      <c r="J655" s="4"/>
      <c r="K655" s="4"/>
      <c r="L655" s="4"/>
      <c r="M655" s="4"/>
      <c r="N655" s="4"/>
      <c r="O655" s="4"/>
      <c r="P655" s="4"/>
      <c r="Q655" s="4"/>
      <c r="R655" s="4"/>
      <c r="S655" s="4"/>
      <c r="T655" s="4"/>
      <c r="U655" s="4"/>
    </row>
    <row r="656" spans="3:21">
      <c r="C656" s="4"/>
      <c r="D656" s="4"/>
      <c r="E656" s="4"/>
      <c r="F656" s="4"/>
      <c r="G656" s="4"/>
      <c r="H656" s="4"/>
      <c r="I656" s="4"/>
      <c r="J656" s="4"/>
      <c r="K656" s="4"/>
      <c r="L656" s="4"/>
      <c r="M656" s="4"/>
      <c r="N656" s="4"/>
      <c r="O656" s="4"/>
      <c r="P656" s="4"/>
      <c r="Q656" s="4"/>
      <c r="R656" s="4"/>
      <c r="S656" s="4"/>
      <c r="T656" s="4"/>
      <c r="U656" s="4"/>
    </row>
    <row r="657" spans="3:21">
      <c r="C657" s="4"/>
      <c r="D657" s="4"/>
      <c r="E657" s="4"/>
      <c r="F657" s="4"/>
      <c r="G657" s="4"/>
      <c r="H657" s="4"/>
      <c r="I657" s="4"/>
      <c r="J657" s="4"/>
      <c r="K657" s="4"/>
      <c r="L657" s="4"/>
      <c r="M657" s="4"/>
      <c r="N657" s="4"/>
      <c r="O657" s="4"/>
      <c r="P657" s="4"/>
      <c r="Q657" s="4"/>
      <c r="R657" s="4"/>
      <c r="S657" s="4"/>
      <c r="T657" s="4"/>
      <c r="U657" s="4"/>
    </row>
    <row r="658" spans="3:21">
      <c r="C658" s="4"/>
      <c r="D658" s="4"/>
      <c r="E658" s="4"/>
      <c r="F658" s="4"/>
      <c r="G658" s="4"/>
      <c r="H658" s="4"/>
      <c r="I658" s="4"/>
      <c r="J658" s="4"/>
      <c r="K658" s="4"/>
      <c r="L658" s="4"/>
      <c r="M658" s="4"/>
      <c r="N658" s="4"/>
      <c r="O658" s="4"/>
      <c r="P658" s="4"/>
      <c r="Q658" s="4"/>
      <c r="R658" s="4"/>
      <c r="S658" s="4"/>
      <c r="T658" s="4"/>
      <c r="U658" s="4"/>
    </row>
    <row r="659" spans="3:21">
      <c r="C659" s="4"/>
      <c r="D659" s="4"/>
      <c r="E659" s="4"/>
      <c r="F659" s="4"/>
      <c r="G659" s="4"/>
      <c r="H659" s="4"/>
      <c r="I659" s="4"/>
      <c r="J659" s="4"/>
      <c r="K659" s="4"/>
      <c r="L659" s="4"/>
      <c r="M659" s="4"/>
      <c r="N659" s="4"/>
      <c r="O659" s="4"/>
      <c r="P659" s="4"/>
      <c r="Q659" s="4"/>
      <c r="R659" s="4"/>
      <c r="S659" s="4"/>
      <c r="T659" s="4"/>
      <c r="U659" s="4"/>
    </row>
    <row r="660" spans="3:21">
      <c r="C660" s="4"/>
      <c r="D660" s="4"/>
      <c r="E660" s="4"/>
      <c r="F660" s="4"/>
      <c r="G660" s="4"/>
      <c r="H660" s="4"/>
      <c r="I660" s="4"/>
      <c r="J660" s="4"/>
      <c r="K660" s="4"/>
      <c r="L660" s="4"/>
      <c r="M660" s="4"/>
      <c r="N660" s="4"/>
      <c r="O660" s="4"/>
      <c r="P660" s="4"/>
      <c r="Q660" s="4"/>
      <c r="R660" s="4"/>
      <c r="S660" s="4"/>
      <c r="T660" s="4"/>
      <c r="U660" s="4"/>
    </row>
    <row r="661" spans="3:21">
      <c r="C661" s="4"/>
      <c r="D661" s="4"/>
      <c r="E661" s="4"/>
      <c r="F661" s="4"/>
      <c r="G661" s="4"/>
      <c r="H661" s="4"/>
      <c r="I661" s="4"/>
      <c r="J661" s="4"/>
      <c r="K661" s="4"/>
      <c r="L661" s="4"/>
      <c r="M661" s="4"/>
      <c r="N661" s="4"/>
      <c r="O661" s="4"/>
      <c r="P661" s="4"/>
      <c r="Q661" s="4"/>
      <c r="R661" s="4"/>
      <c r="S661" s="4"/>
      <c r="T661" s="4"/>
      <c r="U661" s="4"/>
    </row>
    <row r="662" spans="3:21">
      <c r="C662" s="4"/>
      <c r="D662" s="4"/>
      <c r="E662" s="4"/>
      <c r="F662" s="4"/>
      <c r="G662" s="4"/>
      <c r="H662" s="4"/>
      <c r="I662" s="4"/>
      <c r="J662" s="4"/>
      <c r="K662" s="4"/>
      <c r="L662" s="4"/>
      <c r="M662" s="4"/>
      <c r="N662" s="4"/>
      <c r="O662" s="4"/>
      <c r="P662" s="4"/>
      <c r="Q662" s="4"/>
      <c r="R662" s="4"/>
      <c r="S662" s="4"/>
      <c r="T662" s="4"/>
      <c r="U662" s="4"/>
    </row>
    <row r="663" spans="3:21">
      <c r="C663" s="4"/>
      <c r="D663" s="4"/>
      <c r="E663" s="4"/>
      <c r="F663" s="4"/>
      <c r="G663" s="4"/>
      <c r="H663" s="4"/>
      <c r="I663" s="4"/>
      <c r="J663" s="4"/>
      <c r="K663" s="4"/>
      <c r="L663" s="4"/>
      <c r="M663" s="4"/>
      <c r="N663" s="4"/>
      <c r="O663" s="4"/>
      <c r="P663" s="4"/>
      <c r="Q663" s="4"/>
      <c r="R663" s="4"/>
      <c r="S663" s="4"/>
      <c r="T663" s="4"/>
      <c r="U663" s="4"/>
    </row>
    <row r="664" spans="3:21">
      <c r="C664" s="4"/>
      <c r="D664" s="4"/>
      <c r="E664" s="4"/>
      <c r="F664" s="4"/>
      <c r="G664" s="4"/>
      <c r="H664" s="4"/>
      <c r="I664" s="4"/>
      <c r="J664" s="4"/>
      <c r="K664" s="4"/>
      <c r="L664" s="4"/>
      <c r="M664" s="4"/>
      <c r="N664" s="4"/>
      <c r="O664" s="4"/>
      <c r="P664" s="4"/>
      <c r="Q664" s="4"/>
      <c r="R664" s="4"/>
      <c r="S664" s="4"/>
      <c r="T664" s="4"/>
      <c r="U664" s="4"/>
    </row>
    <row r="665" spans="3:21">
      <c r="C665" s="4"/>
      <c r="D665" s="4"/>
      <c r="E665" s="4"/>
      <c r="F665" s="4"/>
      <c r="G665" s="4"/>
      <c r="H665" s="4"/>
      <c r="I665" s="4"/>
      <c r="J665" s="4"/>
      <c r="K665" s="4"/>
      <c r="L665" s="4"/>
      <c r="M665" s="4"/>
      <c r="N665" s="4"/>
      <c r="O665" s="4"/>
      <c r="P665" s="4"/>
      <c r="Q665" s="4"/>
      <c r="R665" s="4"/>
      <c r="S665" s="4"/>
      <c r="T665" s="4"/>
      <c r="U665" s="4"/>
    </row>
    <row r="666" spans="3:21">
      <c r="C666" s="4"/>
      <c r="D666" s="4"/>
      <c r="E666" s="4"/>
      <c r="F666" s="4"/>
      <c r="G666" s="4"/>
      <c r="H666" s="4"/>
      <c r="I666" s="4"/>
      <c r="J666" s="4"/>
      <c r="K666" s="4"/>
      <c r="L666" s="4"/>
      <c r="M666" s="4"/>
      <c r="N666" s="4"/>
      <c r="O666" s="4"/>
      <c r="P666" s="4"/>
      <c r="Q666" s="4"/>
      <c r="R666" s="4"/>
      <c r="S666" s="4"/>
      <c r="T666" s="4"/>
      <c r="U666" s="4"/>
    </row>
    <row r="667" spans="3:21">
      <c r="C667" s="4"/>
      <c r="D667" s="4"/>
      <c r="E667" s="4"/>
      <c r="F667" s="4"/>
      <c r="G667" s="4"/>
      <c r="H667" s="4"/>
      <c r="I667" s="4"/>
      <c r="J667" s="4"/>
      <c r="K667" s="4"/>
      <c r="L667" s="4"/>
      <c r="M667" s="4"/>
      <c r="N667" s="4"/>
      <c r="O667" s="4"/>
      <c r="P667" s="4"/>
      <c r="Q667" s="4"/>
      <c r="R667" s="4"/>
      <c r="S667" s="4"/>
      <c r="T667" s="4"/>
      <c r="U667" s="4"/>
    </row>
    <row r="668" spans="3:21">
      <c r="C668" s="4"/>
      <c r="D668" s="4"/>
      <c r="E668" s="4"/>
      <c r="F668" s="4"/>
      <c r="G668" s="4"/>
      <c r="H668" s="4"/>
      <c r="I668" s="4"/>
      <c r="J668" s="4"/>
      <c r="K668" s="4"/>
      <c r="L668" s="4"/>
      <c r="M668" s="4"/>
      <c r="N668" s="4"/>
      <c r="O668" s="4"/>
      <c r="P668" s="4"/>
      <c r="Q668" s="4"/>
      <c r="R668" s="4"/>
      <c r="S668" s="4"/>
      <c r="T668" s="4"/>
      <c r="U668" s="4"/>
    </row>
    <row r="669" spans="3:21">
      <c r="C669" s="4"/>
      <c r="D669" s="4"/>
      <c r="E669" s="4"/>
      <c r="F669" s="4"/>
      <c r="G669" s="4"/>
      <c r="H669" s="4"/>
      <c r="I669" s="4"/>
      <c r="J669" s="4"/>
      <c r="K669" s="4"/>
      <c r="L669" s="4"/>
      <c r="M669" s="4"/>
      <c r="N669" s="4"/>
      <c r="O669" s="4"/>
      <c r="P669" s="4"/>
      <c r="Q669" s="4"/>
      <c r="R669" s="4"/>
      <c r="S669" s="4"/>
      <c r="T669" s="4"/>
      <c r="U669" s="4"/>
    </row>
    <row r="670" spans="3:21">
      <c r="C670" s="4"/>
      <c r="D670" s="4"/>
      <c r="E670" s="4"/>
      <c r="F670" s="4"/>
      <c r="G670" s="4"/>
      <c r="H670" s="4"/>
      <c r="I670" s="4"/>
      <c r="J670" s="4"/>
      <c r="K670" s="4"/>
      <c r="L670" s="4"/>
      <c r="M670" s="4"/>
      <c r="N670" s="4"/>
      <c r="O670" s="4"/>
      <c r="P670" s="4"/>
      <c r="Q670" s="4"/>
      <c r="R670" s="4"/>
      <c r="S670" s="4"/>
      <c r="T670" s="4"/>
      <c r="U670" s="4"/>
    </row>
    <row r="671" spans="3:21">
      <c r="C671" s="4"/>
      <c r="D671" s="4"/>
      <c r="E671" s="4"/>
      <c r="F671" s="4"/>
      <c r="G671" s="4"/>
      <c r="H671" s="4"/>
      <c r="I671" s="4"/>
      <c r="J671" s="4"/>
      <c r="K671" s="4"/>
      <c r="L671" s="4"/>
      <c r="M671" s="4"/>
      <c r="N671" s="4"/>
      <c r="O671" s="4"/>
      <c r="P671" s="4"/>
      <c r="Q671" s="4"/>
      <c r="R671" s="4"/>
      <c r="S671" s="4"/>
      <c r="T671" s="4"/>
      <c r="U671" s="4"/>
    </row>
    <row r="672" spans="3:21">
      <c r="C672" s="4"/>
      <c r="D672" s="4"/>
      <c r="E672" s="4"/>
      <c r="F672" s="4"/>
      <c r="G672" s="4"/>
      <c r="H672" s="4"/>
      <c r="I672" s="4"/>
      <c r="J672" s="4"/>
      <c r="K672" s="4"/>
      <c r="L672" s="4"/>
      <c r="M672" s="4"/>
      <c r="N672" s="4"/>
      <c r="O672" s="4"/>
      <c r="P672" s="4"/>
      <c r="Q672" s="4"/>
      <c r="R672" s="4"/>
      <c r="S672" s="4"/>
      <c r="T672" s="4"/>
      <c r="U672" s="4"/>
    </row>
    <row r="673" spans="3:21">
      <c r="C673" s="4"/>
      <c r="D673" s="4"/>
      <c r="E673" s="4"/>
      <c r="F673" s="4"/>
      <c r="G673" s="4"/>
      <c r="H673" s="4"/>
      <c r="I673" s="4"/>
      <c r="J673" s="4"/>
      <c r="K673" s="4"/>
      <c r="L673" s="4"/>
      <c r="M673" s="4"/>
      <c r="N673" s="4"/>
      <c r="O673" s="4"/>
      <c r="P673" s="4"/>
      <c r="Q673" s="4"/>
      <c r="R673" s="4"/>
      <c r="S673" s="4"/>
      <c r="T673" s="4"/>
      <c r="U673" s="4"/>
    </row>
    <row r="674" spans="3:21">
      <c r="C674" s="4"/>
      <c r="D674" s="4"/>
      <c r="E674" s="4"/>
      <c r="F674" s="4"/>
      <c r="G674" s="4"/>
      <c r="H674" s="4"/>
      <c r="I674" s="4"/>
      <c r="J674" s="4"/>
      <c r="K674" s="4"/>
      <c r="L674" s="4"/>
      <c r="M674" s="4"/>
      <c r="N674" s="4"/>
      <c r="O674" s="4"/>
      <c r="P674" s="4"/>
      <c r="Q674" s="4"/>
      <c r="R674" s="4"/>
      <c r="S674" s="4"/>
      <c r="T674" s="4"/>
      <c r="U674" s="4"/>
    </row>
    <row r="675" spans="3:21">
      <c r="C675" s="4"/>
      <c r="D675" s="4"/>
      <c r="E675" s="4"/>
      <c r="F675" s="4"/>
      <c r="G675" s="4"/>
      <c r="H675" s="4"/>
      <c r="I675" s="4"/>
      <c r="J675" s="4"/>
      <c r="K675" s="4"/>
      <c r="L675" s="4"/>
      <c r="M675" s="4"/>
      <c r="N675" s="4"/>
      <c r="O675" s="4"/>
      <c r="P675" s="4"/>
      <c r="Q675" s="4"/>
      <c r="R675" s="4"/>
      <c r="S675" s="4"/>
      <c r="T675" s="4"/>
      <c r="U675" s="4"/>
    </row>
    <row r="676" spans="3:21">
      <c r="C676" s="4"/>
      <c r="D676" s="4"/>
      <c r="E676" s="4"/>
      <c r="F676" s="4"/>
      <c r="G676" s="4"/>
      <c r="H676" s="4"/>
      <c r="I676" s="4"/>
      <c r="J676" s="4"/>
      <c r="K676" s="4"/>
      <c r="L676" s="4"/>
      <c r="M676" s="4"/>
      <c r="N676" s="4"/>
      <c r="O676" s="4"/>
      <c r="P676" s="4"/>
      <c r="Q676" s="4"/>
      <c r="R676" s="4"/>
      <c r="S676" s="4"/>
      <c r="T676" s="4"/>
      <c r="U676" s="4"/>
    </row>
    <row r="677" spans="3:21">
      <c r="C677" s="4"/>
      <c r="D677" s="4"/>
      <c r="E677" s="4"/>
      <c r="F677" s="4"/>
      <c r="G677" s="4"/>
      <c r="H677" s="4"/>
      <c r="I677" s="4"/>
      <c r="J677" s="4"/>
      <c r="K677" s="4"/>
      <c r="L677" s="4"/>
      <c r="M677" s="4"/>
      <c r="N677" s="4"/>
      <c r="O677" s="4"/>
      <c r="P677" s="4"/>
      <c r="Q677" s="4"/>
      <c r="R677" s="4"/>
      <c r="S677" s="4"/>
      <c r="T677" s="4"/>
      <c r="U677" s="4"/>
    </row>
    <row r="678" spans="3:21">
      <c r="C678" s="4"/>
      <c r="D678" s="4"/>
      <c r="E678" s="4"/>
      <c r="F678" s="4"/>
      <c r="G678" s="4"/>
      <c r="H678" s="4"/>
      <c r="I678" s="4"/>
      <c r="J678" s="4"/>
      <c r="K678" s="4"/>
      <c r="L678" s="4"/>
      <c r="M678" s="4"/>
      <c r="N678" s="4"/>
      <c r="O678" s="4"/>
      <c r="P678" s="4"/>
      <c r="Q678" s="4"/>
      <c r="R678" s="4"/>
      <c r="S678" s="4"/>
      <c r="T678" s="4"/>
      <c r="U678" s="4"/>
    </row>
    <row r="679" spans="3:21">
      <c r="C679" s="4"/>
      <c r="D679" s="4"/>
      <c r="E679" s="4"/>
      <c r="F679" s="4"/>
      <c r="G679" s="4"/>
      <c r="H679" s="4"/>
      <c r="I679" s="4"/>
      <c r="J679" s="4"/>
      <c r="K679" s="4"/>
      <c r="L679" s="4"/>
      <c r="M679" s="4"/>
      <c r="N679" s="4"/>
      <c r="O679" s="4"/>
      <c r="P679" s="4"/>
      <c r="Q679" s="4"/>
      <c r="R679" s="4"/>
      <c r="S679" s="4"/>
      <c r="T679" s="4"/>
      <c r="U679" s="4"/>
    </row>
    <row r="680" spans="3:21">
      <c r="C680" s="4"/>
      <c r="D680" s="4"/>
      <c r="E680" s="4"/>
      <c r="F680" s="4"/>
      <c r="G680" s="4"/>
      <c r="H680" s="4"/>
      <c r="I680" s="4"/>
      <c r="J680" s="4"/>
      <c r="K680" s="4"/>
      <c r="L680" s="4"/>
      <c r="M680" s="4"/>
      <c r="N680" s="4"/>
      <c r="O680" s="4"/>
      <c r="P680" s="4"/>
      <c r="Q680" s="4"/>
      <c r="R680" s="4"/>
      <c r="S680" s="4"/>
      <c r="T680" s="4"/>
      <c r="U680" s="4"/>
    </row>
    <row r="681" spans="3:21">
      <c r="C681" s="4"/>
      <c r="D681" s="4"/>
      <c r="E681" s="4"/>
      <c r="F681" s="4"/>
      <c r="G681" s="4"/>
      <c r="H681" s="4"/>
      <c r="I681" s="4"/>
      <c r="J681" s="4"/>
      <c r="K681" s="4"/>
      <c r="L681" s="4"/>
      <c r="M681" s="4"/>
      <c r="N681" s="4"/>
      <c r="O681" s="4"/>
      <c r="P681" s="4"/>
      <c r="Q681" s="4"/>
      <c r="R681" s="4"/>
      <c r="S681" s="4"/>
      <c r="T681" s="4"/>
      <c r="U681" s="4"/>
    </row>
    <row r="682" spans="3:21">
      <c r="C682" s="4"/>
      <c r="D682" s="4"/>
      <c r="E682" s="4"/>
      <c r="F682" s="4"/>
      <c r="G682" s="4"/>
      <c r="H682" s="4"/>
      <c r="I682" s="4"/>
      <c r="J682" s="4"/>
      <c r="K682" s="4"/>
      <c r="L682" s="4"/>
      <c r="M682" s="4"/>
      <c r="N682" s="4"/>
      <c r="O682" s="4"/>
      <c r="P682" s="4"/>
      <c r="Q682" s="4"/>
      <c r="R682" s="4"/>
      <c r="S682" s="4"/>
      <c r="T682" s="4"/>
      <c r="U682" s="4"/>
    </row>
    <row r="683" spans="3:21">
      <c r="C683" s="4"/>
      <c r="D683" s="4"/>
      <c r="E683" s="4"/>
      <c r="F683" s="4"/>
      <c r="G683" s="4"/>
      <c r="H683" s="4"/>
      <c r="I683" s="4"/>
      <c r="J683" s="4"/>
      <c r="K683" s="4"/>
      <c r="L683" s="4"/>
      <c r="M683" s="4"/>
      <c r="N683" s="4"/>
      <c r="O683" s="4"/>
      <c r="P683" s="4"/>
      <c r="Q683" s="4"/>
      <c r="R683" s="4"/>
      <c r="S683" s="4"/>
      <c r="T683" s="4"/>
      <c r="U683" s="4"/>
    </row>
    <row r="684" spans="3:21">
      <c r="C684" s="4"/>
      <c r="D684" s="4"/>
      <c r="E684" s="4"/>
      <c r="F684" s="4"/>
      <c r="G684" s="4"/>
      <c r="H684" s="4"/>
      <c r="I684" s="4"/>
      <c r="J684" s="4"/>
      <c r="K684" s="4"/>
      <c r="L684" s="4"/>
      <c r="M684" s="4"/>
      <c r="N684" s="4"/>
      <c r="O684" s="4"/>
      <c r="P684" s="4"/>
      <c r="Q684" s="4"/>
      <c r="R684" s="4"/>
      <c r="S684" s="4"/>
      <c r="T684" s="4"/>
      <c r="U684" s="4"/>
    </row>
    <row r="685" spans="3:21">
      <c r="C685" s="4"/>
      <c r="D685" s="4"/>
      <c r="E685" s="4"/>
      <c r="F685" s="4"/>
      <c r="G685" s="4"/>
      <c r="H685" s="4"/>
      <c r="I685" s="4"/>
      <c r="J685" s="4"/>
      <c r="K685" s="4"/>
      <c r="L685" s="4"/>
      <c r="M685" s="4"/>
      <c r="N685" s="4"/>
      <c r="O685" s="4"/>
      <c r="P685" s="4"/>
      <c r="Q685" s="4"/>
      <c r="R685" s="4"/>
      <c r="S685" s="4"/>
      <c r="T685" s="4"/>
      <c r="U685" s="4"/>
    </row>
    <row r="686" spans="3:21">
      <c r="C686" s="4"/>
      <c r="D686" s="4"/>
      <c r="E686" s="4"/>
      <c r="F686" s="4"/>
      <c r="G686" s="4"/>
      <c r="H686" s="4"/>
      <c r="I686" s="4"/>
      <c r="J686" s="4"/>
      <c r="K686" s="4"/>
      <c r="L686" s="4"/>
      <c r="M686" s="4"/>
      <c r="N686" s="4"/>
      <c r="O686" s="4"/>
      <c r="P686" s="4"/>
      <c r="Q686" s="4"/>
      <c r="R686" s="4"/>
      <c r="S686" s="4"/>
      <c r="T686" s="4"/>
      <c r="U686" s="4"/>
    </row>
    <row r="687" spans="3:21">
      <c r="C687" s="4"/>
      <c r="D687" s="4"/>
      <c r="E687" s="4"/>
      <c r="F687" s="4"/>
      <c r="G687" s="4"/>
      <c r="H687" s="4"/>
      <c r="I687" s="4"/>
      <c r="J687" s="4"/>
      <c r="K687" s="4"/>
      <c r="L687" s="4"/>
      <c r="M687" s="4"/>
      <c r="N687" s="4"/>
      <c r="O687" s="4"/>
      <c r="P687" s="4"/>
      <c r="Q687" s="4"/>
      <c r="R687" s="4"/>
      <c r="S687" s="4"/>
      <c r="T687" s="4"/>
      <c r="U687" s="4"/>
    </row>
    <row r="688" spans="3:21">
      <c r="C688" s="4"/>
      <c r="D688" s="4"/>
      <c r="E688" s="4"/>
      <c r="F688" s="4"/>
      <c r="G688" s="4"/>
      <c r="H688" s="4"/>
      <c r="I688" s="4"/>
      <c r="J688" s="4"/>
      <c r="K688" s="4"/>
      <c r="L688" s="4"/>
      <c r="M688" s="4"/>
      <c r="N688" s="4"/>
      <c r="O688" s="4"/>
      <c r="P688" s="4"/>
      <c r="Q688" s="4"/>
      <c r="R688" s="4"/>
      <c r="S688" s="4"/>
      <c r="T688" s="4"/>
      <c r="U688" s="4"/>
    </row>
    <row r="689" spans="3:21">
      <c r="C689" s="4"/>
      <c r="D689" s="4"/>
      <c r="E689" s="4"/>
      <c r="F689" s="4"/>
      <c r="G689" s="4"/>
      <c r="H689" s="4"/>
      <c r="I689" s="4"/>
      <c r="J689" s="4"/>
      <c r="K689" s="4"/>
      <c r="L689" s="4"/>
      <c r="M689" s="4"/>
      <c r="N689" s="4"/>
      <c r="O689" s="4"/>
      <c r="P689" s="4"/>
      <c r="Q689" s="4"/>
      <c r="R689" s="4"/>
      <c r="S689" s="4"/>
      <c r="T689" s="4"/>
      <c r="U689" s="4"/>
    </row>
    <row r="690" spans="3:21">
      <c r="C690" s="4"/>
      <c r="D690" s="4"/>
      <c r="E690" s="4"/>
      <c r="F690" s="4"/>
      <c r="G690" s="4"/>
      <c r="H690" s="4"/>
      <c r="I690" s="4"/>
      <c r="J690" s="4"/>
      <c r="K690" s="4"/>
      <c r="L690" s="4"/>
      <c r="M690" s="4"/>
      <c r="N690" s="4"/>
      <c r="O690" s="4"/>
      <c r="P690" s="4"/>
      <c r="Q690" s="4"/>
      <c r="R690" s="4"/>
      <c r="S690" s="4"/>
      <c r="T690" s="4"/>
      <c r="U690" s="4"/>
    </row>
    <row r="691" spans="3:21">
      <c r="C691" s="4"/>
      <c r="D691" s="4"/>
      <c r="E691" s="4"/>
      <c r="F691" s="4"/>
      <c r="G691" s="4"/>
      <c r="H691" s="4"/>
      <c r="I691" s="4"/>
      <c r="J691" s="4"/>
      <c r="K691" s="4"/>
      <c r="L691" s="4"/>
      <c r="M691" s="4"/>
      <c r="N691" s="4"/>
      <c r="O691" s="4"/>
      <c r="P691" s="4"/>
      <c r="Q691" s="4"/>
      <c r="R691" s="4"/>
      <c r="S691" s="4"/>
      <c r="T691" s="4"/>
      <c r="U691" s="4"/>
    </row>
    <row r="692" spans="3:21">
      <c r="C692" s="4"/>
      <c r="D692" s="4"/>
      <c r="E692" s="4"/>
      <c r="F692" s="4"/>
      <c r="G692" s="4"/>
      <c r="H692" s="4"/>
      <c r="I692" s="4"/>
      <c r="J692" s="4"/>
      <c r="K692" s="4"/>
      <c r="L692" s="4"/>
      <c r="M692" s="4"/>
      <c r="N692" s="4"/>
      <c r="O692" s="4"/>
      <c r="P692" s="4"/>
      <c r="Q692" s="4"/>
      <c r="R692" s="4"/>
      <c r="S692" s="4"/>
      <c r="T692" s="4"/>
      <c r="U692" s="4"/>
    </row>
    <row r="693" spans="3:21">
      <c r="C693" s="4"/>
      <c r="D693" s="4"/>
      <c r="E693" s="4"/>
      <c r="F693" s="4"/>
      <c r="G693" s="4"/>
      <c r="H693" s="4"/>
      <c r="I693" s="4"/>
      <c r="J693" s="4"/>
      <c r="K693" s="4"/>
      <c r="L693" s="4"/>
      <c r="M693" s="4"/>
      <c r="N693" s="4"/>
      <c r="O693" s="4"/>
      <c r="P693" s="4"/>
      <c r="Q693" s="4"/>
      <c r="R693" s="4"/>
      <c r="S693" s="4"/>
      <c r="T693" s="4"/>
      <c r="U693" s="4"/>
    </row>
    <row r="694" spans="3:21">
      <c r="C694" s="4"/>
      <c r="D694" s="4"/>
      <c r="E694" s="4"/>
      <c r="F694" s="4"/>
      <c r="G694" s="4"/>
      <c r="H694" s="4"/>
      <c r="I694" s="4"/>
      <c r="J694" s="4"/>
      <c r="K694" s="4"/>
      <c r="L694" s="4"/>
      <c r="M694" s="4"/>
      <c r="N694" s="4"/>
      <c r="O694" s="4"/>
      <c r="P694" s="4"/>
      <c r="Q694" s="4"/>
      <c r="R694" s="4"/>
      <c r="S694" s="4"/>
      <c r="T694" s="4"/>
      <c r="U694" s="4"/>
    </row>
    <row r="695" spans="3:21">
      <c r="C695" s="4"/>
      <c r="D695" s="4"/>
      <c r="E695" s="4"/>
      <c r="F695" s="4"/>
      <c r="G695" s="4"/>
      <c r="H695" s="4"/>
      <c r="I695" s="4"/>
      <c r="J695" s="4"/>
      <c r="K695" s="4"/>
      <c r="L695" s="4"/>
      <c r="M695" s="4"/>
      <c r="N695" s="4"/>
      <c r="O695" s="4"/>
      <c r="P695" s="4"/>
      <c r="Q695" s="4"/>
      <c r="R695" s="4"/>
      <c r="S695" s="4"/>
      <c r="T695" s="4"/>
      <c r="U695" s="4"/>
    </row>
    <row r="696" spans="3:21">
      <c r="C696" s="4"/>
      <c r="D696" s="4"/>
      <c r="E696" s="4"/>
      <c r="F696" s="4"/>
      <c r="G696" s="4"/>
      <c r="H696" s="4"/>
      <c r="I696" s="4"/>
      <c r="J696" s="4"/>
      <c r="K696" s="4"/>
      <c r="L696" s="4"/>
      <c r="M696" s="4"/>
      <c r="N696" s="4"/>
      <c r="O696" s="4"/>
      <c r="P696" s="4"/>
      <c r="Q696" s="4"/>
      <c r="R696" s="4"/>
      <c r="S696" s="4"/>
      <c r="T696" s="4"/>
      <c r="U696" s="4"/>
    </row>
    <row r="697" spans="3:21">
      <c r="C697" s="4"/>
      <c r="D697" s="4"/>
      <c r="E697" s="4"/>
      <c r="F697" s="4"/>
      <c r="G697" s="4"/>
      <c r="H697" s="4"/>
      <c r="I697" s="4"/>
      <c r="J697" s="4"/>
      <c r="K697" s="4"/>
      <c r="L697" s="4"/>
      <c r="M697" s="4"/>
      <c r="N697" s="4"/>
      <c r="O697" s="4"/>
      <c r="P697" s="4"/>
      <c r="Q697" s="4"/>
      <c r="R697" s="4"/>
      <c r="S697" s="4"/>
      <c r="T697" s="4"/>
      <c r="U697" s="4"/>
    </row>
    <row r="698" spans="3:21">
      <c r="C698" s="4"/>
      <c r="D698" s="4"/>
      <c r="E698" s="4"/>
      <c r="F698" s="4"/>
      <c r="G698" s="4"/>
      <c r="H698" s="4"/>
      <c r="I698" s="4"/>
      <c r="J698" s="4"/>
      <c r="K698" s="4"/>
      <c r="L698" s="4"/>
      <c r="M698" s="4"/>
      <c r="N698" s="4"/>
      <c r="O698" s="4"/>
      <c r="P698" s="4"/>
      <c r="Q698" s="4"/>
      <c r="R698" s="4"/>
      <c r="S698" s="4"/>
      <c r="T698" s="4"/>
      <c r="U698" s="4"/>
    </row>
    <row r="699" spans="3:21">
      <c r="C699" s="4"/>
      <c r="D699" s="4"/>
      <c r="E699" s="4"/>
      <c r="F699" s="4"/>
      <c r="G699" s="4"/>
      <c r="H699" s="4"/>
      <c r="I699" s="4"/>
      <c r="J699" s="4"/>
      <c r="K699" s="4"/>
      <c r="L699" s="4"/>
      <c r="M699" s="4"/>
      <c r="N699" s="4"/>
      <c r="O699" s="4"/>
      <c r="P699" s="4"/>
      <c r="Q699" s="4"/>
      <c r="R699" s="4"/>
      <c r="S699" s="4"/>
      <c r="T699" s="4"/>
      <c r="U699" s="4"/>
    </row>
    <row r="700" spans="3:21">
      <c r="C700" s="4"/>
      <c r="D700" s="4"/>
      <c r="E700" s="4"/>
      <c r="F700" s="4"/>
      <c r="G700" s="4"/>
      <c r="H700" s="4"/>
      <c r="I700" s="4"/>
      <c r="J700" s="4"/>
      <c r="K700" s="4"/>
      <c r="L700" s="4"/>
      <c r="M700" s="4"/>
      <c r="N700" s="4"/>
      <c r="O700" s="4"/>
      <c r="P700" s="4"/>
      <c r="Q700" s="4"/>
      <c r="R700" s="4"/>
      <c r="S700" s="4"/>
      <c r="T700" s="4"/>
      <c r="U700" s="4"/>
    </row>
    <row r="701" spans="3:21">
      <c r="C701" s="4"/>
      <c r="D701" s="4"/>
      <c r="E701" s="4"/>
      <c r="F701" s="4"/>
      <c r="G701" s="4"/>
      <c r="H701" s="4"/>
      <c r="I701" s="4"/>
      <c r="J701" s="4"/>
      <c r="K701" s="4"/>
      <c r="L701" s="4"/>
      <c r="M701" s="4"/>
      <c r="N701" s="4"/>
      <c r="O701" s="4"/>
      <c r="P701" s="4"/>
      <c r="Q701" s="4"/>
      <c r="R701" s="4"/>
      <c r="S701" s="4"/>
      <c r="T701" s="4"/>
      <c r="U701" s="4"/>
    </row>
    <row r="702" spans="3:21">
      <c r="C702" s="4"/>
      <c r="D702" s="4"/>
      <c r="E702" s="4"/>
      <c r="F702" s="4"/>
      <c r="G702" s="4"/>
      <c r="H702" s="4"/>
      <c r="I702" s="4"/>
      <c r="J702" s="4"/>
      <c r="K702" s="4"/>
      <c r="L702" s="4"/>
      <c r="M702" s="4"/>
      <c r="N702" s="4"/>
      <c r="O702" s="4"/>
      <c r="P702" s="4"/>
      <c r="Q702" s="4"/>
      <c r="R702" s="4"/>
      <c r="S702" s="4"/>
      <c r="T702" s="4"/>
      <c r="U702" s="4"/>
    </row>
    <row r="703" spans="3:21">
      <c r="C703" s="4"/>
      <c r="D703" s="4"/>
      <c r="E703" s="4"/>
      <c r="F703" s="4"/>
      <c r="G703" s="4"/>
      <c r="H703" s="4"/>
      <c r="I703" s="4"/>
      <c r="J703" s="4"/>
      <c r="K703" s="4"/>
      <c r="L703" s="4"/>
      <c r="M703" s="4"/>
      <c r="N703" s="4"/>
      <c r="O703" s="4"/>
      <c r="P703" s="4"/>
      <c r="Q703" s="4"/>
      <c r="R703" s="4"/>
      <c r="S703" s="4"/>
      <c r="T703" s="4"/>
      <c r="U703" s="4"/>
    </row>
    <row r="704" spans="3:21">
      <c r="C704" s="4"/>
      <c r="D704" s="4"/>
      <c r="E704" s="4"/>
      <c r="F704" s="4"/>
      <c r="G704" s="4"/>
      <c r="H704" s="4"/>
      <c r="I704" s="4"/>
      <c r="J704" s="4"/>
      <c r="K704" s="4"/>
      <c r="L704" s="4"/>
      <c r="M704" s="4"/>
      <c r="N704" s="4"/>
      <c r="O704" s="4"/>
      <c r="P704" s="4"/>
      <c r="Q704" s="4"/>
      <c r="R704" s="4"/>
      <c r="S704" s="4"/>
      <c r="T704" s="4"/>
      <c r="U704" s="4"/>
    </row>
    <row r="705" spans="3:21">
      <c r="C705" s="4"/>
      <c r="D705" s="4"/>
      <c r="E705" s="4"/>
      <c r="F705" s="4"/>
      <c r="G705" s="4"/>
      <c r="H705" s="4"/>
      <c r="I705" s="4"/>
      <c r="J705" s="4"/>
      <c r="K705" s="4"/>
      <c r="L705" s="4"/>
      <c r="M705" s="4"/>
      <c r="N705" s="4"/>
      <c r="O705" s="4"/>
      <c r="P705" s="4"/>
      <c r="Q705" s="4"/>
      <c r="R705" s="4"/>
      <c r="S705" s="4"/>
      <c r="T705" s="4"/>
      <c r="U705" s="4"/>
    </row>
    <row r="706" spans="3:21">
      <c r="C706" s="4"/>
      <c r="D706" s="4"/>
      <c r="E706" s="4"/>
      <c r="F706" s="4"/>
      <c r="G706" s="4"/>
      <c r="H706" s="4"/>
      <c r="I706" s="4"/>
      <c r="J706" s="4"/>
      <c r="K706" s="4"/>
      <c r="L706" s="4"/>
      <c r="M706" s="4"/>
      <c r="N706" s="4"/>
      <c r="O706" s="4"/>
      <c r="P706" s="4"/>
      <c r="Q706" s="4"/>
      <c r="R706" s="4"/>
      <c r="S706" s="4"/>
      <c r="T706" s="4"/>
      <c r="U706" s="4"/>
    </row>
    <row r="707" spans="3:21">
      <c r="C707" s="4"/>
      <c r="D707" s="4"/>
      <c r="E707" s="4"/>
      <c r="F707" s="4"/>
      <c r="G707" s="4"/>
      <c r="H707" s="4"/>
      <c r="I707" s="4"/>
      <c r="J707" s="4"/>
      <c r="K707" s="4"/>
      <c r="L707" s="4"/>
      <c r="M707" s="4"/>
      <c r="N707" s="4"/>
      <c r="O707" s="4"/>
      <c r="P707" s="4"/>
      <c r="Q707" s="4"/>
      <c r="R707" s="4"/>
      <c r="S707" s="4"/>
      <c r="T707" s="4"/>
      <c r="U707" s="4"/>
    </row>
    <row r="708" spans="3:21">
      <c r="C708" s="4"/>
      <c r="D708" s="4"/>
      <c r="E708" s="4"/>
      <c r="F708" s="4"/>
      <c r="G708" s="4"/>
      <c r="H708" s="4"/>
      <c r="I708" s="4"/>
      <c r="J708" s="4"/>
      <c r="K708" s="4"/>
      <c r="L708" s="4"/>
      <c r="M708" s="4"/>
      <c r="N708" s="4"/>
      <c r="O708" s="4"/>
      <c r="P708" s="4"/>
      <c r="Q708" s="4"/>
      <c r="R708" s="4"/>
      <c r="S708" s="4"/>
      <c r="T708" s="4"/>
      <c r="U708" s="4"/>
    </row>
    <row r="709" spans="3:21">
      <c r="C709" s="4"/>
      <c r="D709" s="4"/>
      <c r="E709" s="4"/>
      <c r="F709" s="4"/>
      <c r="G709" s="4"/>
      <c r="H709" s="4"/>
      <c r="I709" s="4"/>
      <c r="J709" s="4"/>
      <c r="K709" s="4"/>
      <c r="L709" s="4"/>
      <c r="M709" s="4"/>
      <c r="N709" s="4"/>
      <c r="O709" s="4"/>
      <c r="P709" s="4"/>
      <c r="Q709" s="4"/>
      <c r="R709" s="4"/>
      <c r="S709" s="4"/>
      <c r="T709" s="4"/>
      <c r="U709" s="4"/>
    </row>
    <row r="710" spans="3:21">
      <c r="C710" s="4"/>
      <c r="D710" s="4"/>
      <c r="E710" s="4"/>
      <c r="F710" s="4"/>
      <c r="G710" s="4"/>
      <c r="H710" s="4"/>
      <c r="I710" s="4"/>
      <c r="J710" s="4"/>
      <c r="K710" s="4"/>
      <c r="L710" s="4"/>
      <c r="M710" s="4"/>
      <c r="N710" s="4"/>
      <c r="O710" s="4"/>
      <c r="P710" s="4"/>
      <c r="Q710" s="4"/>
      <c r="R710" s="4"/>
      <c r="S710" s="4"/>
      <c r="T710" s="4"/>
      <c r="U710" s="4"/>
    </row>
    <row r="711" spans="3:21">
      <c r="C711" s="4"/>
      <c r="D711" s="4"/>
      <c r="E711" s="4"/>
      <c r="F711" s="4"/>
      <c r="G711" s="4"/>
      <c r="H711" s="4"/>
      <c r="I711" s="4"/>
      <c r="J711" s="4"/>
      <c r="K711" s="4"/>
      <c r="L711" s="4"/>
      <c r="M711" s="4"/>
      <c r="N711" s="4"/>
      <c r="O711" s="4"/>
      <c r="P711" s="4"/>
      <c r="Q711" s="4"/>
      <c r="R711" s="4"/>
      <c r="S711" s="4"/>
      <c r="T711" s="4"/>
      <c r="U711" s="4"/>
    </row>
    <row r="712" spans="3:21">
      <c r="C712" s="4"/>
      <c r="D712" s="4"/>
      <c r="E712" s="4"/>
      <c r="F712" s="4"/>
      <c r="G712" s="4"/>
      <c r="H712" s="4"/>
      <c r="I712" s="4"/>
      <c r="J712" s="4"/>
      <c r="K712" s="4"/>
      <c r="L712" s="4"/>
      <c r="M712" s="4"/>
      <c r="N712" s="4"/>
      <c r="O712" s="4"/>
      <c r="P712" s="4"/>
      <c r="Q712" s="4"/>
      <c r="R712" s="4"/>
      <c r="S712" s="4"/>
      <c r="T712" s="4"/>
      <c r="U712" s="4"/>
    </row>
    <row r="713" spans="3:21">
      <c r="C713" s="4"/>
      <c r="D713" s="4"/>
      <c r="E713" s="4"/>
      <c r="F713" s="4"/>
      <c r="G713" s="4"/>
      <c r="H713" s="4"/>
      <c r="I713" s="4"/>
      <c r="J713" s="4"/>
      <c r="K713" s="4"/>
      <c r="L713" s="4"/>
      <c r="M713" s="4"/>
      <c r="N713" s="4"/>
      <c r="O713" s="4"/>
      <c r="P713" s="4"/>
      <c r="Q713" s="4"/>
      <c r="R713" s="4"/>
      <c r="S713" s="4"/>
      <c r="T713" s="4"/>
      <c r="U713" s="4"/>
    </row>
    <row r="714" spans="3:21">
      <c r="C714" s="4"/>
      <c r="D714" s="4"/>
      <c r="E714" s="4"/>
      <c r="F714" s="4"/>
      <c r="G714" s="4"/>
      <c r="H714" s="4"/>
      <c r="I714" s="4"/>
      <c r="J714" s="4"/>
      <c r="K714" s="4"/>
      <c r="L714" s="4"/>
      <c r="M714" s="4"/>
      <c r="N714" s="4"/>
      <c r="O714" s="4"/>
      <c r="P714" s="4"/>
      <c r="Q714" s="4"/>
      <c r="R714" s="4"/>
      <c r="S714" s="4"/>
      <c r="T714" s="4"/>
      <c r="U714" s="4"/>
    </row>
    <row r="715" spans="3:21">
      <c r="C715" s="4"/>
      <c r="D715" s="4"/>
      <c r="E715" s="4"/>
      <c r="F715" s="4"/>
      <c r="G715" s="4"/>
      <c r="H715" s="4"/>
      <c r="I715" s="4"/>
      <c r="J715" s="4"/>
      <c r="K715" s="4"/>
      <c r="L715" s="4"/>
      <c r="M715" s="4"/>
      <c r="N715" s="4"/>
      <c r="O715" s="4"/>
      <c r="P715" s="4"/>
      <c r="Q715" s="4"/>
      <c r="R715" s="4"/>
      <c r="S715" s="4"/>
      <c r="T715" s="4"/>
      <c r="U715" s="4"/>
    </row>
    <row r="716" spans="3:21">
      <c r="C716" s="4"/>
      <c r="D716" s="4"/>
      <c r="E716" s="4"/>
      <c r="F716" s="4"/>
      <c r="G716" s="4"/>
      <c r="H716" s="4"/>
      <c r="I716" s="4"/>
      <c r="J716" s="4"/>
      <c r="K716" s="4"/>
      <c r="L716" s="4"/>
      <c r="M716" s="4"/>
      <c r="N716" s="4"/>
      <c r="O716" s="4"/>
      <c r="P716" s="4"/>
      <c r="Q716" s="4"/>
      <c r="R716" s="4"/>
      <c r="S716" s="4"/>
      <c r="T716" s="4"/>
      <c r="U716" s="4"/>
    </row>
    <row r="717" spans="3:21">
      <c r="C717" s="4"/>
      <c r="D717" s="4"/>
      <c r="E717" s="4"/>
      <c r="F717" s="4"/>
      <c r="G717" s="4"/>
      <c r="H717" s="4"/>
      <c r="I717" s="4"/>
      <c r="J717" s="4"/>
      <c r="K717" s="4"/>
      <c r="L717" s="4"/>
      <c r="M717" s="4"/>
      <c r="N717" s="4"/>
      <c r="O717" s="4"/>
      <c r="P717" s="4"/>
      <c r="Q717" s="4"/>
      <c r="R717" s="4"/>
      <c r="S717" s="4"/>
      <c r="T717" s="4"/>
      <c r="U717" s="4"/>
    </row>
    <row r="718" spans="3:21">
      <c r="C718" s="4"/>
      <c r="D718" s="4"/>
      <c r="E718" s="4"/>
      <c r="F718" s="4"/>
      <c r="G718" s="4"/>
      <c r="H718" s="4"/>
      <c r="I718" s="4"/>
      <c r="J718" s="4"/>
      <c r="K718" s="4"/>
      <c r="L718" s="4"/>
      <c r="M718" s="4"/>
      <c r="N718" s="4"/>
      <c r="O718" s="4"/>
      <c r="P718" s="4"/>
      <c r="Q718" s="4"/>
      <c r="R718" s="4"/>
      <c r="S718" s="4"/>
      <c r="T718" s="4"/>
      <c r="U718" s="4"/>
    </row>
    <row r="719" spans="3:21">
      <c r="C719" s="4"/>
      <c r="D719" s="4"/>
      <c r="E719" s="4"/>
      <c r="F719" s="4"/>
      <c r="G719" s="4"/>
      <c r="H719" s="4"/>
      <c r="I719" s="4"/>
      <c r="J719" s="4"/>
      <c r="K719" s="4"/>
      <c r="L719" s="4"/>
      <c r="M719" s="4"/>
      <c r="N719" s="4"/>
      <c r="O719" s="4"/>
      <c r="P719" s="4"/>
      <c r="Q719" s="4"/>
      <c r="R719" s="4"/>
      <c r="S719" s="4"/>
      <c r="T719" s="4"/>
      <c r="U719" s="4"/>
    </row>
    <row r="720" spans="3:21">
      <c r="C720" s="4"/>
      <c r="D720" s="4"/>
      <c r="E720" s="4"/>
      <c r="F720" s="4"/>
      <c r="G720" s="4"/>
      <c r="H720" s="4"/>
      <c r="I720" s="4"/>
      <c r="J720" s="4"/>
      <c r="K720" s="4"/>
      <c r="L720" s="4"/>
      <c r="M720" s="4"/>
      <c r="N720" s="4"/>
      <c r="O720" s="4"/>
      <c r="P720" s="4"/>
      <c r="Q720" s="4"/>
      <c r="R720" s="4"/>
      <c r="S720" s="4"/>
      <c r="T720" s="4"/>
      <c r="U720" s="4"/>
    </row>
    <row r="721" spans="3:21">
      <c r="C721" s="4"/>
      <c r="D721" s="4"/>
      <c r="E721" s="4"/>
      <c r="F721" s="4"/>
      <c r="G721" s="4"/>
      <c r="H721" s="4"/>
      <c r="I721" s="4"/>
      <c r="J721" s="4"/>
      <c r="K721" s="4"/>
      <c r="L721" s="4"/>
      <c r="M721" s="4"/>
      <c r="N721" s="4"/>
      <c r="O721" s="4"/>
      <c r="P721" s="4"/>
      <c r="Q721" s="4"/>
      <c r="R721" s="4"/>
      <c r="S721" s="4"/>
      <c r="T721" s="4"/>
      <c r="U721" s="4"/>
    </row>
    <row r="722" spans="3:21">
      <c r="C722" s="4"/>
      <c r="D722" s="4"/>
      <c r="E722" s="4"/>
      <c r="F722" s="4"/>
      <c r="G722" s="4"/>
      <c r="H722" s="4"/>
      <c r="I722" s="4"/>
      <c r="J722" s="4"/>
      <c r="K722" s="4"/>
      <c r="L722" s="4"/>
      <c r="M722" s="4"/>
      <c r="N722" s="4"/>
      <c r="O722" s="4"/>
      <c r="P722" s="4"/>
      <c r="Q722" s="4"/>
      <c r="R722" s="4"/>
      <c r="S722" s="4"/>
      <c r="T722" s="4"/>
      <c r="U722" s="4"/>
    </row>
    <row r="723" spans="3:21">
      <c r="C723" s="4"/>
      <c r="D723" s="4"/>
      <c r="E723" s="4"/>
      <c r="F723" s="4"/>
      <c r="G723" s="4"/>
      <c r="H723" s="4"/>
      <c r="I723" s="4"/>
      <c r="J723" s="4"/>
      <c r="K723" s="4"/>
      <c r="L723" s="4"/>
      <c r="M723" s="4"/>
      <c r="N723" s="4"/>
      <c r="O723" s="4"/>
      <c r="P723" s="4"/>
      <c r="Q723" s="4"/>
      <c r="R723" s="4"/>
      <c r="S723" s="4"/>
      <c r="T723" s="4"/>
      <c r="U723" s="4"/>
    </row>
    <row r="724" spans="3:21">
      <c r="C724" s="4"/>
      <c r="D724" s="4"/>
      <c r="E724" s="4"/>
      <c r="F724" s="4"/>
      <c r="G724" s="4"/>
      <c r="H724" s="4"/>
      <c r="I724" s="4"/>
      <c r="J724" s="4"/>
      <c r="K724" s="4"/>
      <c r="L724" s="4"/>
      <c r="M724" s="4"/>
      <c r="N724" s="4"/>
      <c r="O724" s="4"/>
      <c r="P724" s="4"/>
      <c r="Q724" s="4"/>
      <c r="R724" s="4"/>
      <c r="S724" s="4"/>
      <c r="T724" s="4"/>
      <c r="U724" s="4"/>
    </row>
    <row r="725" spans="3:21">
      <c r="C725" s="4"/>
      <c r="D725" s="4"/>
      <c r="E725" s="4"/>
      <c r="F725" s="4"/>
      <c r="G725" s="4"/>
      <c r="H725" s="4"/>
      <c r="I725" s="4"/>
      <c r="J725" s="4"/>
      <c r="K725" s="4"/>
      <c r="L725" s="4"/>
      <c r="M725" s="4"/>
      <c r="N725" s="4"/>
      <c r="O725" s="4"/>
      <c r="P725" s="4"/>
      <c r="Q725" s="4"/>
      <c r="R725" s="4"/>
      <c r="S725" s="4"/>
      <c r="T725" s="4"/>
      <c r="U725" s="4"/>
    </row>
    <row r="726" spans="3:21">
      <c r="C726" s="4"/>
      <c r="D726" s="4"/>
      <c r="E726" s="4"/>
      <c r="F726" s="4"/>
      <c r="G726" s="4"/>
      <c r="H726" s="4"/>
      <c r="I726" s="4"/>
      <c r="J726" s="4"/>
      <c r="K726" s="4"/>
      <c r="L726" s="4"/>
      <c r="M726" s="4"/>
      <c r="N726" s="4"/>
      <c r="O726" s="4"/>
      <c r="P726" s="4"/>
      <c r="Q726" s="4"/>
      <c r="R726" s="4"/>
      <c r="S726" s="4"/>
      <c r="T726" s="4"/>
      <c r="U726" s="4"/>
    </row>
    <row r="727" spans="3:21">
      <c r="C727" s="4"/>
      <c r="D727" s="4"/>
      <c r="E727" s="4"/>
      <c r="F727" s="4"/>
      <c r="G727" s="4"/>
      <c r="H727" s="4"/>
      <c r="I727" s="4"/>
      <c r="J727" s="4"/>
      <c r="K727" s="4"/>
      <c r="L727" s="4"/>
      <c r="M727" s="4"/>
      <c r="N727" s="4"/>
      <c r="O727" s="4"/>
      <c r="P727" s="4"/>
      <c r="Q727" s="4"/>
      <c r="R727" s="4"/>
      <c r="S727" s="4"/>
      <c r="T727" s="4"/>
      <c r="U727" s="4"/>
    </row>
    <row r="728" spans="3:21">
      <c r="C728" s="4"/>
      <c r="D728" s="4"/>
      <c r="E728" s="4"/>
      <c r="F728" s="4"/>
      <c r="G728" s="4"/>
      <c r="H728" s="4"/>
      <c r="I728" s="4"/>
      <c r="J728" s="4"/>
      <c r="K728" s="4"/>
      <c r="L728" s="4"/>
      <c r="M728" s="4"/>
      <c r="N728" s="4"/>
      <c r="O728" s="4"/>
      <c r="P728" s="4"/>
      <c r="Q728" s="4"/>
      <c r="R728" s="4"/>
      <c r="S728" s="4"/>
      <c r="T728" s="4"/>
      <c r="U728" s="4"/>
    </row>
    <row r="729" spans="3:21">
      <c r="C729" s="4"/>
      <c r="D729" s="4"/>
      <c r="E729" s="4"/>
      <c r="F729" s="4"/>
      <c r="G729" s="4"/>
      <c r="H729" s="4"/>
      <c r="I729" s="4"/>
      <c r="J729" s="4"/>
      <c r="K729" s="4"/>
      <c r="L729" s="4"/>
      <c r="M729" s="4"/>
      <c r="N729" s="4"/>
      <c r="O729" s="4"/>
      <c r="P729" s="4"/>
      <c r="Q729" s="4"/>
      <c r="R729" s="4"/>
      <c r="S729" s="4"/>
      <c r="T729" s="4"/>
      <c r="U729" s="4"/>
    </row>
    <row r="730" spans="3:21">
      <c r="C730" s="4"/>
      <c r="D730" s="4"/>
      <c r="E730" s="4"/>
      <c r="F730" s="4"/>
      <c r="G730" s="4"/>
      <c r="H730" s="4"/>
      <c r="I730" s="4"/>
      <c r="J730" s="4"/>
      <c r="K730" s="4"/>
      <c r="L730" s="4"/>
      <c r="M730" s="4"/>
      <c r="N730" s="4"/>
      <c r="O730" s="4"/>
      <c r="P730" s="4"/>
      <c r="Q730" s="4"/>
      <c r="R730" s="4"/>
      <c r="S730" s="4"/>
      <c r="T730" s="4"/>
      <c r="U730" s="4"/>
    </row>
    <row r="731" spans="3:21">
      <c r="C731" s="4"/>
      <c r="D731" s="4"/>
      <c r="E731" s="4"/>
      <c r="F731" s="4"/>
      <c r="G731" s="4"/>
      <c r="H731" s="4"/>
      <c r="I731" s="4"/>
      <c r="J731" s="4"/>
      <c r="K731" s="4"/>
      <c r="L731" s="4"/>
      <c r="M731" s="4"/>
      <c r="N731" s="4"/>
      <c r="O731" s="4"/>
      <c r="P731" s="4"/>
      <c r="Q731" s="4"/>
      <c r="R731" s="4"/>
      <c r="S731" s="4"/>
      <c r="T731" s="4"/>
      <c r="U731" s="4"/>
    </row>
    <row r="732" spans="3:21">
      <c r="C732" s="4"/>
      <c r="D732" s="4"/>
      <c r="E732" s="4"/>
      <c r="F732" s="4"/>
      <c r="G732" s="4"/>
      <c r="H732" s="4"/>
      <c r="I732" s="4"/>
      <c r="J732" s="4"/>
      <c r="K732" s="4"/>
      <c r="L732" s="4"/>
      <c r="M732" s="4"/>
      <c r="N732" s="4"/>
      <c r="O732" s="4"/>
      <c r="P732" s="4"/>
      <c r="Q732" s="4"/>
      <c r="R732" s="4"/>
      <c r="S732" s="4"/>
      <c r="T732" s="4"/>
      <c r="U732" s="4"/>
    </row>
    <row r="733" spans="3:21">
      <c r="C733" s="4"/>
      <c r="D733" s="4"/>
      <c r="E733" s="4"/>
      <c r="F733" s="4"/>
      <c r="G733" s="4"/>
      <c r="H733" s="4"/>
      <c r="I733" s="4"/>
      <c r="J733" s="4"/>
      <c r="K733" s="4"/>
      <c r="L733" s="4"/>
      <c r="M733" s="4"/>
      <c r="N733" s="4"/>
      <c r="O733" s="4"/>
      <c r="P733" s="4"/>
      <c r="Q733" s="4"/>
      <c r="R733" s="4"/>
      <c r="S733" s="4"/>
      <c r="T733" s="4"/>
      <c r="U733" s="4"/>
    </row>
    <row r="734" spans="3:21">
      <c r="C734" s="4"/>
      <c r="D734" s="4"/>
      <c r="E734" s="4"/>
      <c r="F734" s="4"/>
      <c r="G734" s="4"/>
      <c r="H734" s="4"/>
      <c r="I734" s="4"/>
      <c r="J734" s="4"/>
      <c r="K734" s="4"/>
      <c r="L734" s="4"/>
      <c r="M734" s="4"/>
      <c r="N734" s="4"/>
      <c r="O734" s="4"/>
      <c r="P734" s="4"/>
      <c r="Q734" s="4"/>
      <c r="R734" s="4"/>
      <c r="S734" s="4"/>
      <c r="T734" s="4"/>
      <c r="U734" s="4"/>
    </row>
    <row r="735" spans="3:21">
      <c r="C735" s="4"/>
      <c r="D735" s="4"/>
      <c r="E735" s="4"/>
      <c r="F735" s="4"/>
      <c r="G735" s="4"/>
      <c r="H735" s="4"/>
      <c r="I735" s="4"/>
      <c r="J735" s="4"/>
      <c r="K735" s="4"/>
      <c r="L735" s="4"/>
      <c r="M735" s="4"/>
      <c r="N735" s="4"/>
      <c r="O735" s="4"/>
      <c r="P735" s="4"/>
      <c r="Q735" s="4"/>
      <c r="R735" s="4"/>
      <c r="S735" s="4"/>
      <c r="T735" s="4"/>
      <c r="U735" s="4"/>
    </row>
    <row r="736" spans="3:21">
      <c r="C736" s="4"/>
      <c r="D736" s="4"/>
      <c r="E736" s="4"/>
      <c r="F736" s="4"/>
      <c r="G736" s="4"/>
      <c r="H736" s="4"/>
      <c r="I736" s="4"/>
      <c r="J736" s="4"/>
      <c r="K736" s="4"/>
      <c r="L736" s="4"/>
      <c r="M736" s="4"/>
      <c r="N736" s="4"/>
      <c r="O736" s="4"/>
      <c r="P736" s="4"/>
      <c r="Q736" s="4"/>
      <c r="R736" s="4"/>
      <c r="S736" s="4"/>
      <c r="T736" s="4"/>
      <c r="U736" s="4"/>
    </row>
    <row r="737" spans="3:21">
      <c r="C737" s="4"/>
      <c r="D737" s="4"/>
      <c r="E737" s="4"/>
      <c r="F737" s="4"/>
      <c r="G737" s="4"/>
      <c r="H737" s="4"/>
      <c r="I737" s="4"/>
      <c r="J737" s="4"/>
      <c r="K737" s="4"/>
      <c r="L737" s="4"/>
      <c r="M737" s="4"/>
      <c r="N737" s="4"/>
      <c r="O737" s="4"/>
      <c r="P737" s="4"/>
      <c r="Q737" s="4"/>
      <c r="R737" s="4"/>
      <c r="S737" s="4"/>
      <c r="T737" s="4"/>
      <c r="U737" s="4"/>
    </row>
    <row r="738" spans="3:21">
      <c r="C738" s="4"/>
      <c r="D738" s="4"/>
      <c r="E738" s="4"/>
      <c r="F738" s="4"/>
      <c r="G738" s="4"/>
      <c r="H738" s="4"/>
      <c r="I738" s="4"/>
      <c r="J738" s="4"/>
      <c r="K738" s="4"/>
      <c r="L738" s="4"/>
      <c r="M738" s="4"/>
      <c r="N738" s="4"/>
      <c r="O738" s="4"/>
      <c r="P738" s="4"/>
      <c r="Q738" s="4"/>
      <c r="R738" s="4"/>
      <c r="S738" s="4"/>
      <c r="T738" s="4"/>
      <c r="U738" s="4"/>
    </row>
    <row r="739" spans="3:21">
      <c r="C739" s="4"/>
      <c r="D739" s="4"/>
      <c r="E739" s="4"/>
      <c r="F739" s="4"/>
      <c r="G739" s="4"/>
      <c r="H739" s="4"/>
      <c r="I739" s="4"/>
      <c r="J739" s="4"/>
      <c r="K739" s="4"/>
      <c r="L739" s="4"/>
      <c r="M739" s="4"/>
      <c r="N739" s="4"/>
      <c r="O739" s="4"/>
      <c r="P739" s="4"/>
      <c r="Q739" s="4"/>
      <c r="R739" s="4"/>
      <c r="S739" s="4"/>
      <c r="T739" s="4"/>
      <c r="U739" s="4"/>
    </row>
    <row r="740" spans="3:21">
      <c r="C740" s="4"/>
      <c r="D740" s="4"/>
      <c r="E740" s="4"/>
      <c r="F740" s="4"/>
      <c r="G740" s="4"/>
      <c r="H740" s="4"/>
      <c r="I740" s="4"/>
      <c r="J740" s="4"/>
      <c r="K740" s="4"/>
      <c r="L740" s="4"/>
      <c r="M740" s="4"/>
      <c r="N740" s="4"/>
      <c r="O740" s="4"/>
      <c r="P740" s="4"/>
      <c r="Q740" s="4"/>
      <c r="R740" s="4"/>
      <c r="S740" s="4"/>
      <c r="T740" s="4"/>
      <c r="U740" s="4"/>
    </row>
    <row r="741" spans="3:21">
      <c r="C741" s="4"/>
      <c r="D741" s="4"/>
      <c r="E741" s="4"/>
      <c r="F741" s="4"/>
      <c r="G741" s="4"/>
      <c r="H741" s="4"/>
      <c r="I741" s="4"/>
      <c r="J741" s="4"/>
      <c r="K741" s="4"/>
      <c r="L741" s="4"/>
      <c r="M741" s="4"/>
      <c r="N741" s="4"/>
      <c r="O741" s="4"/>
      <c r="P741" s="4"/>
      <c r="Q741" s="4"/>
      <c r="R741" s="4"/>
      <c r="S741" s="4"/>
      <c r="T741" s="4"/>
      <c r="U741" s="4"/>
    </row>
    <row r="742" spans="3:21">
      <c r="C742" s="4"/>
      <c r="D742" s="4"/>
      <c r="E742" s="4"/>
      <c r="F742" s="4"/>
      <c r="G742" s="4"/>
      <c r="H742" s="4"/>
      <c r="I742" s="4"/>
      <c r="J742" s="4"/>
      <c r="K742" s="4"/>
      <c r="L742" s="4"/>
      <c r="M742" s="4"/>
      <c r="N742" s="4"/>
      <c r="O742" s="4"/>
      <c r="P742" s="4"/>
      <c r="Q742" s="4"/>
      <c r="R742" s="4"/>
      <c r="S742" s="4"/>
      <c r="T742" s="4"/>
      <c r="U742" s="4"/>
    </row>
    <row r="743" spans="3:21">
      <c r="C743" s="4"/>
      <c r="D743" s="4"/>
      <c r="E743" s="4"/>
      <c r="F743" s="4"/>
      <c r="G743" s="4"/>
      <c r="H743" s="4"/>
      <c r="I743" s="4"/>
      <c r="J743" s="4"/>
      <c r="K743" s="4"/>
      <c r="L743" s="4"/>
      <c r="M743" s="4"/>
      <c r="N743" s="4"/>
      <c r="O743" s="4"/>
      <c r="P743" s="4"/>
      <c r="Q743" s="4"/>
      <c r="R743" s="4"/>
      <c r="S743" s="4"/>
      <c r="T743" s="4"/>
      <c r="U743" s="4"/>
    </row>
    <row r="744" spans="3:21">
      <c r="C744" s="4"/>
      <c r="D744" s="4"/>
      <c r="E744" s="4"/>
      <c r="F744" s="4"/>
      <c r="G744" s="4"/>
      <c r="H744" s="4"/>
      <c r="I744" s="4"/>
      <c r="J744" s="4"/>
      <c r="K744" s="4"/>
      <c r="L744" s="4"/>
      <c r="M744" s="4"/>
      <c r="N744" s="4"/>
      <c r="O744" s="4"/>
      <c r="P744" s="4"/>
      <c r="Q744" s="4"/>
      <c r="R744" s="4"/>
      <c r="S744" s="4"/>
      <c r="T744" s="4"/>
      <c r="U744" s="4"/>
    </row>
    <row r="745" spans="3:21">
      <c r="C745" s="4"/>
      <c r="D745" s="4"/>
      <c r="E745" s="4"/>
      <c r="F745" s="4"/>
      <c r="G745" s="4"/>
      <c r="H745" s="4"/>
      <c r="I745" s="4"/>
      <c r="J745" s="4"/>
      <c r="K745" s="4"/>
      <c r="L745" s="4"/>
      <c r="M745" s="4"/>
      <c r="N745" s="4"/>
      <c r="O745" s="4"/>
      <c r="P745" s="4"/>
      <c r="Q745" s="4"/>
      <c r="R745" s="4"/>
      <c r="S745" s="4"/>
      <c r="T745" s="4"/>
      <c r="U745" s="4"/>
    </row>
    <row r="746" spans="3:21">
      <c r="C746" s="4"/>
      <c r="D746" s="4"/>
      <c r="E746" s="4"/>
      <c r="F746" s="4"/>
      <c r="G746" s="4"/>
      <c r="H746" s="4"/>
      <c r="I746" s="4"/>
      <c r="J746" s="4"/>
      <c r="K746" s="4"/>
      <c r="L746" s="4"/>
      <c r="M746" s="4"/>
      <c r="N746" s="4"/>
      <c r="O746" s="4"/>
      <c r="P746" s="4"/>
      <c r="Q746" s="4"/>
      <c r="R746" s="4"/>
      <c r="S746" s="4"/>
      <c r="T746" s="4"/>
      <c r="U746" s="4"/>
    </row>
    <row r="747" spans="3:21">
      <c r="C747" s="4"/>
      <c r="D747" s="4"/>
      <c r="E747" s="4"/>
      <c r="F747" s="4"/>
      <c r="G747" s="4"/>
      <c r="H747" s="4"/>
      <c r="I747" s="4"/>
      <c r="J747" s="4"/>
      <c r="K747" s="4"/>
      <c r="L747" s="4"/>
      <c r="M747" s="4"/>
      <c r="N747" s="4"/>
      <c r="O747" s="4"/>
      <c r="P747" s="4"/>
      <c r="Q747" s="4"/>
      <c r="R747" s="4"/>
      <c r="S747" s="4"/>
      <c r="T747" s="4"/>
      <c r="U747" s="4"/>
    </row>
    <row r="748" spans="3:21">
      <c r="C748" s="4"/>
      <c r="D748" s="4"/>
      <c r="E748" s="4"/>
      <c r="F748" s="4"/>
      <c r="G748" s="4"/>
      <c r="H748" s="4"/>
      <c r="I748" s="4"/>
      <c r="J748" s="4"/>
      <c r="K748" s="4"/>
      <c r="L748" s="4"/>
      <c r="M748" s="4"/>
      <c r="N748" s="4"/>
      <c r="O748" s="4"/>
      <c r="P748" s="4"/>
      <c r="Q748" s="4"/>
      <c r="R748" s="4"/>
      <c r="S748" s="4"/>
      <c r="T748" s="4"/>
      <c r="U748" s="4"/>
    </row>
    <row r="749" spans="3:21">
      <c r="C749" s="4"/>
      <c r="D749" s="4"/>
      <c r="E749" s="4"/>
      <c r="F749" s="4"/>
      <c r="G749" s="4"/>
      <c r="H749" s="4"/>
      <c r="I749" s="4"/>
      <c r="J749" s="4"/>
      <c r="K749" s="4"/>
      <c r="L749" s="4"/>
      <c r="M749" s="4"/>
      <c r="N749" s="4"/>
      <c r="O749" s="4"/>
      <c r="P749" s="4"/>
      <c r="Q749" s="4"/>
      <c r="R749" s="4"/>
      <c r="S749" s="4"/>
      <c r="T749" s="4"/>
      <c r="U749" s="4"/>
    </row>
    <row r="750" spans="3:21">
      <c r="C750" s="4"/>
      <c r="D750" s="4"/>
      <c r="E750" s="4"/>
      <c r="F750" s="4"/>
      <c r="G750" s="4"/>
      <c r="H750" s="4"/>
      <c r="I750" s="4"/>
      <c r="J750" s="4"/>
      <c r="K750" s="4"/>
      <c r="L750" s="4"/>
      <c r="M750" s="4"/>
      <c r="N750" s="4"/>
      <c r="O750" s="4"/>
      <c r="P750" s="4"/>
      <c r="Q750" s="4"/>
      <c r="R750" s="4"/>
      <c r="S750" s="4"/>
      <c r="T750" s="4"/>
      <c r="U750" s="4"/>
    </row>
    <row r="751" spans="3:21">
      <c r="C751" s="4"/>
      <c r="D751" s="4"/>
      <c r="E751" s="4"/>
      <c r="F751" s="4"/>
      <c r="G751" s="4"/>
      <c r="H751" s="4"/>
      <c r="I751" s="4"/>
      <c r="J751" s="4"/>
      <c r="K751" s="4"/>
      <c r="L751" s="4"/>
      <c r="M751" s="4"/>
      <c r="N751" s="4"/>
      <c r="O751" s="4"/>
      <c r="P751" s="4"/>
      <c r="Q751" s="4"/>
      <c r="R751" s="4"/>
      <c r="S751" s="4"/>
      <c r="T751" s="4"/>
      <c r="U751" s="4"/>
    </row>
    <row r="752" spans="3:21">
      <c r="C752" s="4"/>
      <c r="D752" s="4"/>
      <c r="E752" s="4"/>
      <c r="F752" s="4"/>
      <c r="G752" s="4"/>
      <c r="H752" s="4"/>
      <c r="I752" s="4"/>
      <c r="J752" s="4"/>
      <c r="K752" s="4"/>
      <c r="L752" s="4"/>
      <c r="M752" s="4"/>
      <c r="N752" s="4"/>
      <c r="O752" s="4"/>
      <c r="P752" s="4"/>
      <c r="Q752" s="4"/>
      <c r="R752" s="4"/>
      <c r="S752" s="4"/>
      <c r="T752" s="4"/>
      <c r="U752" s="4"/>
    </row>
    <row r="753" spans="3:21">
      <c r="C753" s="4"/>
      <c r="D753" s="4"/>
      <c r="E753" s="4"/>
      <c r="F753" s="4"/>
      <c r="G753" s="4"/>
      <c r="H753" s="4"/>
      <c r="I753" s="4"/>
      <c r="J753" s="4"/>
      <c r="K753" s="4"/>
      <c r="L753" s="4"/>
      <c r="M753" s="4"/>
      <c r="N753" s="4"/>
      <c r="O753" s="4"/>
      <c r="P753" s="4"/>
      <c r="Q753" s="4"/>
      <c r="R753" s="4"/>
      <c r="S753" s="4"/>
      <c r="T753" s="4"/>
      <c r="U753" s="4"/>
    </row>
    <row r="754" spans="3:21">
      <c r="C754" s="4"/>
      <c r="D754" s="4"/>
      <c r="E754" s="4"/>
      <c r="F754" s="4"/>
      <c r="G754" s="4"/>
      <c r="H754" s="4"/>
      <c r="I754" s="4"/>
      <c r="J754" s="4"/>
      <c r="K754" s="4"/>
      <c r="L754" s="4"/>
      <c r="M754" s="4"/>
      <c r="N754" s="4"/>
      <c r="O754" s="4"/>
      <c r="P754" s="4"/>
      <c r="Q754" s="4"/>
      <c r="R754" s="4"/>
      <c r="S754" s="4"/>
      <c r="T754" s="4"/>
      <c r="U754" s="4"/>
    </row>
    <row r="755" spans="3:21">
      <c r="C755" s="4"/>
      <c r="D755" s="4"/>
      <c r="E755" s="4"/>
      <c r="F755" s="4"/>
      <c r="G755" s="4"/>
      <c r="H755" s="4"/>
      <c r="I755" s="4"/>
      <c r="J755" s="4"/>
      <c r="K755" s="4"/>
      <c r="L755" s="4"/>
      <c r="M755" s="4"/>
      <c r="N755" s="4"/>
      <c r="O755" s="4"/>
      <c r="P755" s="4"/>
      <c r="Q755" s="4"/>
      <c r="R755" s="4"/>
      <c r="S755" s="4"/>
      <c r="T755" s="4"/>
      <c r="U755" s="4"/>
    </row>
    <row r="756" spans="3:21">
      <c r="C756" s="4"/>
      <c r="D756" s="4"/>
      <c r="E756" s="4"/>
      <c r="F756" s="4"/>
      <c r="G756" s="4"/>
      <c r="H756" s="4"/>
      <c r="I756" s="4"/>
      <c r="J756" s="4"/>
      <c r="K756" s="4"/>
      <c r="L756" s="4"/>
      <c r="M756" s="4"/>
      <c r="N756" s="4"/>
      <c r="O756" s="4"/>
      <c r="P756" s="4"/>
      <c r="Q756" s="4"/>
      <c r="R756" s="4"/>
      <c r="S756" s="4"/>
      <c r="T756" s="4"/>
      <c r="U756" s="4"/>
    </row>
    <row r="757" spans="3:21">
      <c r="C757" s="4"/>
      <c r="D757" s="4"/>
      <c r="E757" s="4"/>
      <c r="F757" s="4"/>
      <c r="G757" s="4"/>
      <c r="H757" s="4"/>
      <c r="I757" s="4"/>
      <c r="J757" s="4"/>
      <c r="K757" s="4"/>
      <c r="L757" s="4"/>
      <c r="M757" s="4"/>
      <c r="N757" s="4"/>
      <c r="O757" s="4"/>
      <c r="P757" s="4"/>
      <c r="Q757" s="4"/>
      <c r="R757" s="4"/>
      <c r="S757" s="4"/>
      <c r="T757" s="4"/>
      <c r="U757" s="4"/>
    </row>
    <row r="758" spans="3:21">
      <c r="C758" s="4"/>
      <c r="D758" s="4"/>
      <c r="E758" s="4"/>
      <c r="F758" s="4"/>
      <c r="G758" s="4"/>
      <c r="H758" s="4"/>
      <c r="I758" s="4"/>
      <c r="J758" s="4"/>
      <c r="K758" s="4"/>
      <c r="L758" s="4"/>
      <c r="M758" s="4"/>
      <c r="N758" s="4"/>
      <c r="O758" s="4"/>
      <c r="P758" s="4"/>
      <c r="Q758" s="4"/>
      <c r="R758" s="4"/>
      <c r="S758" s="4"/>
      <c r="T758" s="4"/>
      <c r="U758" s="4"/>
    </row>
    <row r="759" spans="3:21">
      <c r="C759" s="4"/>
      <c r="D759" s="4"/>
      <c r="E759" s="4"/>
      <c r="F759" s="4"/>
      <c r="G759" s="4"/>
      <c r="H759" s="4"/>
      <c r="I759" s="4"/>
      <c r="J759" s="4"/>
      <c r="K759" s="4"/>
      <c r="L759" s="4"/>
      <c r="M759" s="4"/>
      <c r="N759" s="4"/>
      <c r="O759" s="4"/>
      <c r="P759" s="4"/>
      <c r="Q759" s="4"/>
      <c r="R759" s="4"/>
      <c r="S759" s="4"/>
      <c r="T759" s="4"/>
      <c r="U759" s="4"/>
    </row>
    <row r="760" spans="3:21">
      <c r="C760" s="4"/>
      <c r="D760" s="4"/>
      <c r="E760" s="4"/>
      <c r="F760" s="4"/>
      <c r="G760" s="4"/>
      <c r="H760" s="4"/>
      <c r="I760" s="4"/>
      <c r="J760" s="4"/>
      <c r="K760" s="4"/>
      <c r="L760" s="4"/>
      <c r="M760" s="4"/>
      <c r="N760" s="4"/>
      <c r="O760" s="4"/>
      <c r="P760" s="4"/>
      <c r="Q760" s="4"/>
      <c r="R760" s="4"/>
      <c r="S760" s="4"/>
      <c r="T760" s="4"/>
      <c r="U760" s="4"/>
    </row>
    <row r="761" spans="3:21">
      <c r="C761" s="4"/>
      <c r="D761" s="4"/>
      <c r="E761" s="4"/>
      <c r="F761" s="4"/>
      <c r="G761" s="4"/>
      <c r="H761" s="4"/>
      <c r="I761" s="4"/>
      <c r="J761" s="4"/>
      <c r="K761" s="4"/>
      <c r="L761" s="4"/>
      <c r="M761" s="4"/>
      <c r="N761" s="4"/>
      <c r="O761" s="4"/>
      <c r="P761" s="4"/>
      <c r="Q761" s="4"/>
      <c r="R761" s="4"/>
      <c r="S761" s="4"/>
      <c r="T761" s="4"/>
      <c r="U761" s="4"/>
    </row>
    <row r="762" spans="3:21">
      <c r="C762" s="4"/>
      <c r="D762" s="4"/>
      <c r="E762" s="4"/>
      <c r="F762" s="4"/>
      <c r="G762" s="4"/>
      <c r="H762" s="4"/>
      <c r="I762" s="4"/>
      <c r="J762" s="4"/>
      <c r="K762" s="4"/>
      <c r="L762" s="4"/>
      <c r="M762" s="4"/>
      <c r="N762" s="4"/>
      <c r="O762" s="4"/>
      <c r="P762" s="4"/>
      <c r="Q762" s="4"/>
      <c r="R762" s="4"/>
      <c r="S762" s="4"/>
      <c r="T762" s="4"/>
      <c r="U762" s="4"/>
    </row>
    <row r="763" spans="3:21">
      <c r="C763" s="4"/>
      <c r="D763" s="4"/>
      <c r="E763" s="4"/>
      <c r="F763" s="4"/>
      <c r="G763" s="4"/>
      <c r="H763" s="4"/>
      <c r="I763" s="4"/>
      <c r="J763" s="4"/>
      <c r="K763" s="4"/>
      <c r="L763" s="4"/>
      <c r="M763" s="4"/>
      <c r="N763" s="4"/>
      <c r="O763" s="4"/>
      <c r="P763" s="4"/>
      <c r="Q763" s="4"/>
      <c r="R763" s="4"/>
      <c r="S763" s="4"/>
      <c r="T763" s="4"/>
      <c r="U763" s="4"/>
    </row>
    <row r="764" spans="3:21">
      <c r="C764" s="4"/>
      <c r="D764" s="4"/>
      <c r="E764" s="4"/>
      <c r="F764" s="4"/>
      <c r="G764" s="4"/>
      <c r="H764" s="4"/>
      <c r="I764" s="4"/>
      <c r="J764" s="4"/>
      <c r="K764" s="4"/>
      <c r="L764" s="4"/>
      <c r="M764" s="4"/>
      <c r="N764" s="4"/>
      <c r="O764" s="4"/>
      <c r="P764" s="4"/>
      <c r="Q764" s="4"/>
      <c r="R764" s="4"/>
      <c r="S764" s="4"/>
      <c r="T764" s="4"/>
      <c r="U764" s="4"/>
    </row>
    <row r="765" spans="3:21">
      <c r="C765" s="4"/>
      <c r="D765" s="4"/>
      <c r="E765" s="4"/>
      <c r="F765" s="4"/>
      <c r="G765" s="4"/>
      <c r="H765" s="4"/>
      <c r="I765" s="4"/>
      <c r="J765" s="4"/>
      <c r="K765" s="4"/>
      <c r="L765" s="4"/>
      <c r="M765" s="4"/>
      <c r="N765" s="4"/>
      <c r="O765" s="4"/>
      <c r="P765" s="4"/>
      <c r="Q765" s="4"/>
      <c r="R765" s="4"/>
      <c r="S765" s="4"/>
      <c r="T765" s="4"/>
      <c r="U765" s="4"/>
    </row>
    <row r="766" spans="3:21">
      <c r="C766" s="4"/>
      <c r="D766" s="4"/>
      <c r="E766" s="4"/>
      <c r="F766" s="4"/>
      <c r="G766" s="4"/>
      <c r="H766" s="4"/>
      <c r="I766" s="4"/>
      <c r="J766" s="4"/>
      <c r="K766" s="4"/>
      <c r="L766" s="4"/>
      <c r="M766" s="4"/>
      <c r="N766" s="4"/>
      <c r="O766" s="4"/>
      <c r="P766" s="4"/>
      <c r="Q766" s="4"/>
      <c r="R766" s="4"/>
      <c r="S766" s="4"/>
      <c r="T766" s="4"/>
      <c r="U766" s="4"/>
    </row>
    <row r="767" spans="3:21">
      <c r="C767" s="4"/>
      <c r="D767" s="4"/>
      <c r="E767" s="4"/>
      <c r="F767" s="4"/>
      <c r="G767" s="4"/>
      <c r="H767" s="4"/>
      <c r="I767" s="4"/>
      <c r="J767" s="4"/>
      <c r="K767" s="4"/>
      <c r="L767" s="4"/>
      <c r="M767" s="4"/>
      <c r="N767" s="4"/>
      <c r="O767" s="4"/>
      <c r="P767" s="4"/>
      <c r="Q767" s="4"/>
      <c r="R767" s="4"/>
      <c r="S767" s="4"/>
      <c r="T767" s="4"/>
      <c r="U767" s="4"/>
    </row>
    <row r="768" spans="3:21">
      <c r="C768" s="4"/>
      <c r="D768" s="4"/>
      <c r="E768" s="4"/>
      <c r="F768" s="4"/>
      <c r="G768" s="4"/>
      <c r="H768" s="4"/>
      <c r="I768" s="4"/>
      <c r="J768" s="4"/>
      <c r="K768" s="4"/>
      <c r="L768" s="4"/>
      <c r="M768" s="4"/>
      <c r="N768" s="4"/>
      <c r="O768" s="4"/>
      <c r="P768" s="4"/>
      <c r="Q768" s="4"/>
      <c r="R768" s="4"/>
      <c r="S768" s="4"/>
      <c r="T768" s="4"/>
      <c r="U768" s="4"/>
    </row>
    <row r="769" spans="3:21">
      <c r="C769" s="4"/>
      <c r="D769" s="4"/>
      <c r="E769" s="4"/>
      <c r="F769" s="4"/>
      <c r="G769" s="4"/>
      <c r="H769" s="4"/>
      <c r="I769" s="4"/>
      <c r="J769" s="4"/>
      <c r="K769" s="4"/>
      <c r="L769" s="4"/>
      <c r="M769" s="4"/>
      <c r="N769" s="4"/>
      <c r="O769" s="4"/>
      <c r="P769" s="4"/>
      <c r="Q769" s="4"/>
      <c r="R769" s="4"/>
      <c r="S769" s="4"/>
      <c r="T769" s="4"/>
      <c r="U769" s="4"/>
    </row>
    <row r="770" spans="3:21">
      <c r="C770" s="4"/>
      <c r="D770" s="4"/>
      <c r="E770" s="4"/>
      <c r="F770" s="4"/>
      <c r="G770" s="4"/>
      <c r="H770" s="4"/>
      <c r="I770" s="4"/>
      <c r="J770" s="4"/>
      <c r="K770" s="4"/>
      <c r="L770" s="4"/>
      <c r="M770" s="4"/>
      <c r="N770" s="4"/>
      <c r="O770" s="4"/>
      <c r="P770" s="4"/>
      <c r="Q770" s="4"/>
      <c r="R770" s="4"/>
      <c r="S770" s="4"/>
      <c r="T770" s="4"/>
      <c r="U770" s="4"/>
    </row>
    <row r="771" spans="3:21">
      <c r="C771" s="4"/>
      <c r="D771" s="4"/>
      <c r="E771" s="4"/>
      <c r="F771" s="4"/>
      <c r="G771" s="4"/>
      <c r="H771" s="4"/>
      <c r="I771" s="4"/>
      <c r="J771" s="4"/>
      <c r="K771" s="4"/>
      <c r="L771" s="4"/>
      <c r="M771" s="4"/>
      <c r="N771" s="4"/>
      <c r="O771" s="4"/>
      <c r="P771" s="4"/>
      <c r="Q771" s="4"/>
      <c r="R771" s="4"/>
      <c r="S771" s="4"/>
      <c r="T771" s="4"/>
      <c r="U771" s="4"/>
    </row>
    <row r="772" spans="3:21">
      <c r="C772" s="4"/>
      <c r="D772" s="4"/>
      <c r="E772" s="4"/>
      <c r="F772" s="4"/>
      <c r="G772" s="4"/>
      <c r="H772" s="4"/>
      <c r="I772" s="4"/>
      <c r="J772" s="4"/>
      <c r="K772" s="4"/>
      <c r="L772" s="4"/>
      <c r="M772" s="4"/>
      <c r="N772" s="4"/>
      <c r="O772" s="4"/>
      <c r="P772" s="4"/>
      <c r="Q772" s="4"/>
      <c r="R772" s="4"/>
      <c r="S772" s="4"/>
      <c r="T772" s="4"/>
      <c r="U772" s="4"/>
    </row>
    <row r="773" spans="3:21">
      <c r="C773" s="4"/>
      <c r="D773" s="4"/>
      <c r="E773" s="4"/>
      <c r="F773" s="4"/>
      <c r="G773" s="4"/>
      <c r="H773" s="4"/>
      <c r="I773" s="4"/>
      <c r="J773" s="4"/>
      <c r="K773" s="4"/>
      <c r="L773" s="4"/>
      <c r="M773" s="4"/>
      <c r="N773" s="4"/>
      <c r="O773" s="4"/>
      <c r="P773" s="4"/>
      <c r="Q773" s="4"/>
      <c r="R773" s="4"/>
      <c r="S773" s="4"/>
      <c r="T773" s="4"/>
      <c r="U773" s="4"/>
    </row>
    <row r="774" spans="3:21">
      <c r="C774" s="4"/>
      <c r="D774" s="4"/>
      <c r="E774" s="4"/>
      <c r="F774" s="4"/>
      <c r="G774" s="4"/>
      <c r="H774" s="4"/>
      <c r="I774" s="4"/>
      <c r="J774" s="4"/>
      <c r="K774" s="4"/>
      <c r="L774" s="4"/>
      <c r="M774" s="4"/>
      <c r="N774" s="4"/>
      <c r="O774" s="4"/>
      <c r="P774" s="4"/>
      <c r="Q774" s="4"/>
      <c r="R774" s="4"/>
      <c r="S774" s="4"/>
      <c r="T774" s="4"/>
      <c r="U774" s="4"/>
    </row>
    <row r="775" spans="3:21">
      <c r="C775" s="4"/>
      <c r="D775" s="4"/>
      <c r="E775" s="4"/>
      <c r="F775" s="4"/>
      <c r="G775" s="4"/>
      <c r="H775" s="4"/>
      <c r="I775" s="4"/>
      <c r="J775" s="4"/>
      <c r="K775" s="4"/>
      <c r="L775" s="4"/>
      <c r="M775" s="4"/>
      <c r="N775" s="4"/>
      <c r="O775" s="4"/>
      <c r="P775" s="4"/>
      <c r="Q775" s="4"/>
      <c r="R775" s="4"/>
      <c r="S775" s="4"/>
      <c r="T775" s="4"/>
      <c r="U775" s="4"/>
    </row>
    <row r="776" spans="3:21">
      <c r="C776" s="4"/>
      <c r="D776" s="4"/>
      <c r="E776" s="4"/>
      <c r="F776" s="4"/>
      <c r="G776" s="4"/>
      <c r="H776" s="4"/>
      <c r="I776" s="4"/>
      <c r="J776" s="4"/>
      <c r="K776" s="4"/>
      <c r="L776" s="4"/>
      <c r="M776" s="4"/>
      <c r="N776" s="4"/>
      <c r="O776" s="4"/>
      <c r="P776" s="4"/>
      <c r="Q776" s="4"/>
      <c r="R776" s="4"/>
      <c r="S776" s="4"/>
      <c r="T776" s="4"/>
      <c r="U776" s="4"/>
    </row>
    <row r="777" spans="3:21">
      <c r="C777" s="4"/>
      <c r="D777" s="4"/>
      <c r="E777" s="4"/>
      <c r="F777" s="4"/>
      <c r="G777" s="4"/>
      <c r="H777" s="4"/>
      <c r="I777" s="4"/>
      <c r="J777" s="4"/>
      <c r="K777" s="4"/>
      <c r="L777" s="4"/>
      <c r="M777" s="4"/>
      <c r="N777" s="4"/>
      <c r="O777" s="4"/>
      <c r="P777" s="4"/>
      <c r="Q777" s="4"/>
      <c r="R777" s="4"/>
      <c r="S777" s="4"/>
      <c r="T777" s="4"/>
      <c r="U777" s="4"/>
    </row>
    <row r="778" spans="3:21">
      <c r="C778" s="4"/>
      <c r="D778" s="4"/>
      <c r="E778" s="4"/>
      <c r="F778" s="4"/>
      <c r="G778" s="4"/>
      <c r="H778" s="4"/>
      <c r="I778" s="4"/>
      <c r="J778" s="4"/>
      <c r="K778" s="4"/>
      <c r="L778" s="4"/>
      <c r="M778" s="4"/>
      <c r="N778" s="4"/>
      <c r="O778" s="4"/>
      <c r="P778" s="4"/>
      <c r="Q778" s="4"/>
      <c r="R778" s="4"/>
      <c r="S778" s="4"/>
      <c r="T778" s="4"/>
      <c r="U778" s="4"/>
    </row>
    <row r="779" spans="3:21">
      <c r="C779" s="4"/>
      <c r="D779" s="4"/>
      <c r="E779" s="4"/>
      <c r="F779" s="4"/>
      <c r="G779" s="4"/>
      <c r="H779" s="4"/>
      <c r="I779" s="4"/>
      <c r="J779" s="4"/>
      <c r="K779" s="4"/>
      <c r="L779" s="4"/>
      <c r="M779" s="4"/>
      <c r="N779" s="4"/>
      <c r="O779" s="4"/>
      <c r="P779" s="4"/>
      <c r="Q779" s="4"/>
      <c r="R779" s="4"/>
      <c r="S779" s="4"/>
      <c r="T779" s="4"/>
      <c r="U779" s="4"/>
    </row>
    <row r="780" spans="3:21">
      <c r="C780" s="4"/>
      <c r="D780" s="4"/>
      <c r="E780" s="4"/>
      <c r="F780" s="4"/>
      <c r="G780" s="4"/>
      <c r="H780" s="4"/>
      <c r="I780" s="4"/>
      <c r="J780" s="4"/>
      <c r="K780" s="4"/>
      <c r="L780" s="4"/>
      <c r="M780" s="4"/>
      <c r="N780" s="4"/>
      <c r="O780" s="4"/>
      <c r="P780" s="4"/>
      <c r="Q780" s="4"/>
      <c r="R780" s="4"/>
      <c r="S780" s="4"/>
      <c r="T780" s="4"/>
      <c r="U780" s="4"/>
    </row>
    <row r="781" spans="3:21">
      <c r="C781" s="4"/>
      <c r="D781" s="4"/>
      <c r="E781" s="4"/>
      <c r="F781" s="4"/>
      <c r="G781" s="4"/>
      <c r="H781" s="4"/>
      <c r="I781" s="4"/>
      <c r="J781" s="4"/>
      <c r="K781" s="4"/>
      <c r="L781" s="4"/>
      <c r="M781" s="4"/>
      <c r="N781" s="4"/>
      <c r="O781" s="4"/>
      <c r="P781" s="4"/>
      <c r="Q781" s="4"/>
      <c r="R781" s="4"/>
      <c r="S781" s="4"/>
      <c r="T781" s="4"/>
      <c r="U781" s="4"/>
    </row>
    <row r="782" spans="3:21">
      <c r="C782" s="4"/>
      <c r="D782" s="4"/>
      <c r="E782" s="4"/>
      <c r="F782" s="4"/>
      <c r="G782" s="4"/>
      <c r="H782" s="4"/>
      <c r="I782" s="4"/>
      <c r="J782" s="4"/>
      <c r="K782" s="4"/>
      <c r="L782" s="4"/>
      <c r="M782" s="4"/>
      <c r="N782" s="4"/>
      <c r="O782" s="4"/>
      <c r="P782" s="4"/>
      <c r="Q782" s="4"/>
      <c r="R782" s="4"/>
      <c r="S782" s="4"/>
      <c r="T782" s="4"/>
      <c r="U782" s="4"/>
    </row>
    <row r="783" spans="3:21">
      <c r="C783" s="4"/>
      <c r="D783" s="4"/>
      <c r="E783" s="4"/>
      <c r="F783" s="4"/>
      <c r="G783" s="4"/>
      <c r="H783" s="4"/>
      <c r="I783" s="4"/>
      <c r="J783" s="4"/>
      <c r="K783" s="4"/>
      <c r="L783" s="4"/>
      <c r="M783" s="4"/>
      <c r="N783" s="4"/>
      <c r="O783" s="4"/>
      <c r="P783" s="4"/>
      <c r="Q783" s="4"/>
      <c r="R783" s="4"/>
      <c r="S783" s="4"/>
      <c r="T783" s="4"/>
      <c r="U783" s="4"/>
    </row>
    <row r="784" spans="3:21">
      <c r="C784" s="4"/>
      <c r="D784" s="4"/>
      <c r="E784" s="4"/>
      <c r="F784" s="4"/>
      <c r="G784" s="4"/>
      <c r="H784" s="4"/>
      <c r="I784" s="4"/>
      <c r="J784" s="4"/>
      <c r="K784" s="4"/>
      <c r="L784" s="4"/>
      <c r="M784" s="4"/>
      <c r="N784" s="4"/>
      <c r="O784" s="4"/>
      <c r="P784" s="4"/>
      <c r="Q784" s="4"/>
      <c r="R784" s="4"/>
      <c r="S784" s="4"/>
      <c r="T784" s="4"/>
      <c r="U784" s="4"/>
    </row>
    <row r="785" spans="3:21">
      <c r="C785" s="4"/>
      <c r="D785" s="4"/>
      <c r="E785" s="4"/>
      <c r="F785" s="4"/>
      <c r="G785" s="4"/>
      <c r="H785" s="4"/>
      <c r="I785" s="4"/>
      <c r="J785" s="4"/>
      <c r="K785" s="4"/>
      <c r="L785" s="4"/>
      <c r="M785" s="4"/>
      <c r="N785" s="4"/>
      <c r="O785" s="4"/>
      <c r="P785" s="4"/>
      <c r="Q785" s="4"/>
      <c r="R785" s="4"/>
      <c r="S785" s="4"/>
      <c r="T785" s="4"/>
      <c r="U785" s="4"/>
    </row>
    <row r="786" spans="3:21">
      <c r="C786" s="4"/>
      <c r="D786" s="4"/>
      <c r="E786" s="4"/>
      <c r="F786" s="4"/>
      <c r="G786" s="4"/>
      <c r="H786" s="4"/>
      <c r="I786" s="4"/>
      <c r="J786" s="4"/>
      <c r="K786" s="4"/>
      <c r="L786" s="4"/>
      <c r="M786" s="4"/>
      <c r="N786" s="4"/>
      <c r="O786" s="4"/>
      <c r="P786" s="4"/>
      <c r="Q786" s="4"/>
      <c r="R786" s="4"/>
      <c r="S786" s="4"/>
      <c r="T786" s="4"/>
      <c r="U786" s="4"/>
    </row>
    <row r="787" spans="3:21">
      <c r="C787" s="4"/>
      <c r="D787" s="4"/>
      <c r="E787" s="4"/>
      <c r="F787" s="4"/>
      <c r="G787" s="4"/>
      <c r="H787" s="4"/>
      <c r="I787" s="4"/>
      <c r="J787" s="4"/>
      <c r="K787" s="4"/>
      <c r="L787" s="4"/>
      <c r="M787" s="4"/>
      <c r="N787" s="4"/>
      <c r="O787" s="4"/>
      <c r="P787" s="4"/>
      <c r="Q787" s="4"/>
      <c r="R787" s="4"/>
      <c r="S787" s="4"/>
      <c r="T787" s="4"/>
      <c r="U787" s="4"/>
    </row>
    <row r="788" spans="3:21">
      <c r="C788" s="4"/>
      <c r="D788" s="4"/>
      <c r="E788" s="4"/>
      <c r="F788" s="4"/>
      <c r="G788" s="4"/>
      <c r="H788" s="4"/>
      <c r="I788" s="4"/>
      <c r="J788" s="4"/>
      <c r="K788" s="4"/>
      <c r="L788" s="4"/>
      <c r="M788" s="4"/>
      <c r="N788" s="4"/>
      <c r="O788" s="4"/>
      <c r="P788" s="4"/>
      <c r="Q788" s="4"/>
      <c r="R788" s="4"/>
      <c r="S788" s="4"/>
      <c r="T788" s="4"/>
      <c r="U788" s="4"/>
    </row>
    <row r="789" spans="3:21">
      <c r="C789" s="4"/>
      <c r="D789" s="4"/>
      <c r="E789" s="4"/>
      <c r="F789" s="4"/>
      <c r="G789" s="4"/>
      <c r="H789" s="4"/>
      <c r="I789" s="4"/>
      <c r="J789" s="4"/>
      <c r="K789" s="4"/>
      <c r="L789" s="4"/>
      <c r="M789" s="4"/>
      <c r="N789" s="4"/>
      <c r="O789" s="4"/>
      <c r="P789" s="4"/>
      <c r="Q789" s="4"/>
      <c r="R789" s="4"/>
      <c r="S789" s="4"/>
      <c r="T789" s="4"/>
      <c r="U789" s="4"/>
    </row>
    <row r="790" spans="3:21">
      <c r="C790" s="4"/>
      <c r="D790" s="4"/>
      <c r="E790" s="4"/>
      <c r="F790" s="4"/>
      <c r="G790" s="4"/>
      <c r="H790" s="4"/>
      <c r="I790" s="4"/>
      <c r="J790" s="4"/>
      <c r="K790" s="4"/>
      <c r="L790" s="4"/>
      <c r="M790" s="4"/>
      <c r="N790" s="4"/>
      <c r="O790" s="4"/>
      <c r="P790" s="4"/>
      <c r="Q790" s="4"/>
      <c r="R790" s="4"/>
      <c r="S790" s="4"/>
      <c r="T790" s="4"/>
      <c r="U790" s="4"/>
    </row>
    <row r="791" spans="3:21">
      <c r="C791" s="4"/>
      <c r="D791" s="4"/>
      <c r="E791" s="4"/>
      <c r="F791" s="4"/>
      <c r="G791" s="4"/>
      <c r="H791" s="4"/>
      <c r="I791" s="4"/>
      <c r="J791" s="4"/>
      <c r="K791" s="4"/>
      <c r="L791" s="4"/>
      <c r="M791" s="4"/>
      <c r="N791" s="4"/>
      <c r="O791" s="4"/>
      <c r="P791" s="4"/>
      <c r="Q791" s="4"/>
      <c r="R791" s="4"/>
      <c r="S791" s="4"/>
      <c r="T791" s="4"/>
      <c r="U791" s="4"/>
    </row>
    <row r="792" spans="3:21">
      <c r="C792" s="4"/>
      <c r="D792" s="4"/>
      <c r="E792" s="4"/>
      <c r="F792" s="4"/>
      <c r="G792" s="4"/>
      <c r="H792" s="4"/>
      <c r="I792" s="4"/>
      <c r="J792" s="4"/>
      <c r="K792" s="4"/>
      <c r="L792" s="4"/>
      <c r="M792" s="4"/>
      <c r="N792" s="4"/>
      <c r="O792" s="4"/>
      <c r="P792" s="4"/>
      <c r="Q792" s="4"/>
      <c r="R792" s="4"/>
      <c r="S792" s="4"/>
      <c r="T792" s="4"/>
      <c r="U792" s="4"/>
    </row>
    <row r="793" spans="3:21">
      <c r="C793" s="4"/>
      <c r="D793" s="4"/>
      <c r="E793" s="4"/>
      <c r="F793" s="4"/>
      <c r="G793" s="4"/>
      <c r="H793" s="4"/>
      <c r="I793" s="4"/>
      <c r="J793" s="4"/>
      <c r="K793" s="4"/>
      <c r="L793" s="4"/>
      <c r="M793" s="4"/>
      <c r="N793" s="4"/>
      <c r="O793" s="4"/>
      <c r="P793" s="4"/>
      <c r="Q793" s="4"/>
      <c r="R793" s="4"/>
      <c r="S793" s="4"/>
      <c r="T793" s="4"/>
      <c r="U793" s="4"/>
    </row>
    <row r="794" spans="3:21">
      <c r="C794" s="4"/>
      <c r="D794" s="4"/>
      <c r="E794" s="4"/>
      <c r="F794" s="4"/>
      <c r="G794" s="4"/>
      <c r="H794" s="4"/>
      <c r="I794" s="4"/>
      <c r="J794" s="4"/>
      <c r="K794" s="4"/>
      <c r="L794" s="4"/>
      <c r="M794" s="4"/>
      <c r="N794" s="4"/>
      <c r="O794" s="4"/>
      <c r="P794" s="4"/>
      <c r="Q794" s="4"/>
      <c r="R794" s="4"/>
      <c r="S794" s="4"/>
      <c r="T794" s="4"/>
      <c r="U794" s="4"/>
    </row>
    <row r="795" spans="3:21">
      <c r="C795" s="4"/>
      <c r="D795" s="4"/>
      <c r="E795" s="4"/>
      <c r="F795" s="4"/>
      <c r="G795" s="4"/>
      <c r="H795" s="4"/>
      <c r="I795" s="4"/>
      <c r="J795" s="4"/>
      <c r="K795" s="4"/>
      <c r="L795" s="4"/>
      <c r="M795" s="4"/>
      <c r="N795" s="4"/>
      <c r="O795" s="4"/>
      <c r="P795" s="4"/>
      <c r="Q795" s="4"/>
      <c r="R795" s="4"/>
      <c r="S795" s="4"/>
      <c r="T795" s="4"/>
      <c r="U795" s="4"/>
    </row>
    <row r="796" spans="3:21">
      <c r="C796" s="4"/>
      <c r="D796" s="4"/>
      <c r="E796" s="4"/>
      <c r="F796" s="4"/>
      <c r="G796" s="4"/>
      <c r="H796" s="4"/>
      <c r="I796" s="4"/>
      <c r="J796" s="4"/>
      <c r="K796" s="4"/>
      <c r="L796" s="4"/>
      <c r="M796" s="4"/>
      <c r="N796" s="4"/>
      <c r="O796" s="4"/>
      <c r="P796" s="4"/>
      <c r="Q796" s="4"/>
      <c r="R796" s="4"/>
      <c r="S796" s="4"/>
      <c r="T796" s="4"/>
      <c r="U796" s="4"/>
    </row>
    <row r="797" spans="3:21">
      <c r="C797" s="4"/>
      <c r="D797" s="4"/>
      <c r="E797" s="4"/>
      <c r="F797" s="4"/>
      <c r="G797" s="4"/>
      <c r="H797" s="4"/>
      <c r="I797" s="4"/>
      <c r="J797" s="4"/>
      <c r="K797" s="4"/>
      <c r="L797" s="4"/>
      <c r="M797" s="4"/>
      <c r="N797" s="4"/>
      <c r="O797" s="4"/>
      <c r="P797" s="4"/>
      <c r="Q797" s="4"/>
      <c r="R797" s="4"/>
      <c r="S797" s="4"/>
      <c r="T797" s="4"/>
      <c r="U797" s="4"/>
    </row>
    <row r="798" spans="3:21">
      <c r="C798" s="4"/>
      <c r="D798" s="4"/>
      <c r="E798" s="4"/>
      <c r="F798" s="4"/>
      <c r="G798" s="4"/>
      <c r="H798" s="4"/>
      <c r="I798" s="4"/>
      <c r="J798" s="4"/>
      <c r="K798" s="4"/>
      <c r="L798" s="4"/>
      <c r="M798" s="4"/>
      <c r="N798" s="4"/>
      <c r="O798" s="4"/>
      <c r="P798" s="4"/>
      <c r="Q798" s="4"/>
      <c r="R798" s="4"/>
      <c r="S798" s="4"/>
      <c r="T798" s="4"/>
      <c r="U798" s="4"/>
    </row>
    <row r="799" spans="3:21">
      <c r="C799" s="4"/>
      <c r="D799" s="4"/>
      <c r="E799" s="4"/>
      <c r="F799" s="4"/>
      <c r="G799" s="4"/>
      <c r="H799" s="4"/>
      <c r="I799" s="4"/>
      <c r="J799" s="4"/>
      <c r="K799" s="4"/>
      <c r="L799" s="4"/>
      <c r="M799" s="4"/>
      <c r="N799" s="4"/>
      <c r="O799" s="4"/>
      <c r="P799" s="4"/>
      <c r="Q799" s="4"/>
      <c r="R799" s="4"/>
      <c r="S799" s="4"/>
      <c r="T799" s="4"/>
      <c r="U799" s="4"/>
    </row>
    <row r="800" spans="3:21">
      <c r="C800" s="4"/>
      <c r="D800" s="4"/>
      <c r="E800" s="4"/>
      <c r="F800" s="4"/>
      <c r="G800" s="4"/>
      <c r="H800" s="4"/>
      <c r="I800" s="4"/>
      <c r="J800" s="4"/>
      <c r="K800" s="4"/>
      <c r="L800" s="4"/>
      <c r="M800" s="4"/>
      <c r="N800" s="4"/>
      <c r="O800" s="4"/>
      <c r="P800" s="4"/>
      <c r="Q800" s="4"/>
      <c r="R800" s="4"/>
      <c r="S800" s="4"/>
      <c r="T800" s="4"/>
      <c r="U800" s="4"/>
    </row>
    <row r="801" spans="3:21">
      <c r="C801" s="4"/>
      <c r="D801" s="4"/>
      <c r="E801" s="4"/>
      <c r="F801" s="4"/>
      <c r="G801" s="4"/>
      <c r="H801" s="4"/>
      <c r="I801" s="4"/>
      <c r="J801" s="4"/>
      <c r="K801" s="4"/>
      <c r="L801" s="4"/>
      <c r="M801" s="4"/>
      <c r="N801" s="4"/>
      <c r="O801" s="4"/>
      <c r="P801" s="4"/>
      <c r="Q801" s="4"/>
      <c r="R801" s="4"/>
      <c r="S801" s="4"/>
      <c r="T801" s="4"/>
      <c r="U801" s="4"/>
    </row>
    <row r="802" spans="3:21">
      <c r="C802" s="4"/>
      <c r="D802" s="4"/>
      <c r="E802" s="4"/>
      <c r="F802" s="4"/>
      <c r="G802" s="4"/>
      <c r="H802" s="4"/>
      <c r="I802" s="4"/>
      <c r="J802" s="4"/>
      <c r="K802" s="4"/>
      <c r="L802" s="4"/>
      <c r="M802" s="4"/>
      <c r="N802" s="4"/>
      <c r="O802" s="4"/>
      <c r="P802" s="4"/>
      <c r="Q802" s="4"/>
      <c r="R802" s="4"/>
      <c r="S802" s="4"/>
      <c r="T802" s="4"/>
      <c r="U802" s="4"/>
    </row>
    <row r="803" spans="3:21">
      <c r="C803" s="4"/>
      <c r="D803" s="4"/>
      <c r="E803" s="4"/>
      <c r="F803" s="4"/>
      <c r="G803" s="4"/>
      <c r="H803" s="4"/>
      <c r="I803" s="4"/>
      <c r="J803" s="4"/>
      <c r="K803" s="4"/>
      <c r="L803" s="4"/>
      <c r="M803" s="4"/>
      <c r="N803" s="4"/>
      <c r="O803" s="4"/>
      <c r="P803" s="4"/>
      <c r="Q803" s="4"/>
      <c r="R803" s="4"/>
      <c r="S803" s="4"/>
      <c r="T803" s="4"/>
      <c r="U803" s="4"/>
    </row>
    <row r="804" spans="3:21">
      <c r="C804" s="4"/>
      <c r="D804" s="4"/>
      <c r="E804" s="4"/>
      <c r="F804" s="4"/>
      <c r="G804" s="4"/>
      <c r="H804" s="4"/>
      <c r="I804" s="4"/>
      <c r="J804" s="4"/>
      <c r="K804" s="4"/>
      <c r="L804" s="4"/>
      <c r="M804" s="4"/>
      <c r="N804" s="4"/>
      <c r="O804" s="4"/>
      <c r="P804" s="4"/>
      <c r="Q804" s="4"/>
      <c r="R804" s="4"/>
      <c r="S804" s="4"/>
      <c r="T804" s="4"/>
      <c r="U804" s="4"/>
    </row>
    <row r="805" spans="3:21">
      <c r="C805" s="4"/>
      <c r="D805" s="4"/>
      <c r="E805" s="4"/>
      <c r="F805" s="4"/>
      <c r="G805" s="4"/>
      <c r="H805" s="4"/>
      <c r="I805" s="4"/>
      <c r="J805" s="4"/>
      <c r="K805" s="4"/>
      <c r="L805" s="4"/>
      <c r="M805" s="4"/>
      <c r="N805" s="4"/>
      <c r="O805" s="4"/>
      <c r="P805" s="4"/>
      <c r="Q805" s="4"/>
      <c r="R805" s="4"/>
      <c r="S805" s="4"/>
      <c r="T805" s="4"/>
      <c r="U805" s="4"/>
    </row>
    <row r="806" spans="3:21">
      <c r="C806" s="4"/>
      <c r="D806" s="4"/>
      <c r="E806" s="4"/>
      <c r="F806" s="4"/>
      <c r="G806" s="4"/>
      <c r="H806" s="4"/>
      <c r="I806" s="4"/>
      <c r="J806" s="4"/>
      <c r="K806" s="4"/>
      <c r="L806" s="4"/>
      <c r="M806" s="4"/>
      <c r="N806" s="4"/>
      <c r="O806" s="4"/>
      <c r="P806" s="4"/>
      <c r="Q806" s="4"/>
      <c r="R806" s="4"/>
      <c r="S806" s="4"/>
      <c r="T806" s="4"/>
      <c r="U806" s="4"/>
    </row>
    <row r="807" spans="3:21">
      <c r="C807" s="4"/>
      <c r="D807" s="4"/>
      <c r="E807" s="4"/>
      <c r="F807" s="4"/>
      <c r="G807" s="4"/>
      <c r="H807" s="4"/>
      <c r="I807" s="4"/>
      <c r="J807" s="4"/>
      <c r="K807" s="4"/>
      <c r="L807" s="4"/>
      <c r="M807" s="4"/>
      <c r="N807" s="4"/>
      <c r="O807" s="4"/>
      <c r="P807" s="4"/>
      <c r="Q807" s="4"/>
      <c r="R807" s="4"/>
      <c r="S807" s="4"/>
      <c r="T807" s="4"/>
      <c r="U807" s="4"/>
    </row>
    <row r="808" spans="3:21">
      <c r="C808" s="4"/>
      <c r="D808" s="4"/>
      <c r="E808" s="4"/>
      <c r="F808" s="4"/>
      <c r="G808" s="4"/>
      <c r="H808" s="4"/>
      <c r="I808" s="4"/>
      <c r="J808" s="4"/>
      <c r="K808" s="4"/>
      <c r="L808" s="4"/>
      <c r="M808" s="4"/>
      <c r="N808" s="4"/>
      <c r="O808" s="4"/>
      <c r="P808" s="4"/>
      <c r="Q808" s="4"/>
      <c r="R808" s="4"/>
      <c r="S808" s="4"/>
      <c r="T808" s="4"/>
      <c r="U808" s="4"/>
    </row>
    <row r="809" spans="3:21">
      <c r="C809" s="4"/>
      <c r="D809" s="4"/>
      <c r="E809" s="4"/>
      <c r="F809" s="4"/>
      <c r="G809" s="4"/>
      <c r="H809" s="4"/>
      <c r="I809" s="4"/>
      <c r="J809" s="4"/>
      <c r="K809" s="4"/>
      <c r="L809" s="4"/>
      <c r="M809" s="4"/>
      <c r="N809" s="4"/>
      <c r="O809" s="4"/>
      <c r="P809" s="4"/>
      <c r="Q809" s="4"/>
      <c r="R809" s="4"/>
      <c r="S809" s="4"/>
      <c r="T809" s="4"/>
      <c r="U809" s="4"/>
    </row>
    <row r="810" spans="3:21">
      <c r="C810" s="4"/>
      <c r="D810" s="4"/>
      <c r="E810" s="4"/>
      <c r="F810" s="4"/>
      <c r="G810" s="4"/>
      <c r="H810" s="4"/>
      <c r="I810" s="4"/>
      <c r="J810" s="4"/>
      <c r="K810" s="4"/>
      <c r="L810" s="4"/>
      <c r="M810" s="4"/>
      <c r="N810" s="4"/>
      <c r="O810" s="4"/>
      <c r="P810" s="4"/>
      <c r="Q810" s="4"/>
      <c r="R810" s="4"/>
      <c r="S810" s="4"/>
      <c r="T810" s="4"/>
      <c r="U810" s="4"/>
    </row>
    <row r="811" spans="3:21">
      <c r="C811" s="4"/>
      <c r="D811" s="4"/>
      <c r="E811" s="4"/>
      <c r="F811" s="4"/>
      <c r="G811" s="4"/>
      <c r="H811" s="4"/>
      <c r="I811" s="4"/>
      <c r="J811" s="4"/>
      <c r="K811" s="4"/>
      <c r="L811" s="4"/>
      <c r="M811" s="4"/>
      <c r="N811" s="4"/>
      <c r="O811" s="4"/>
      <c r="P811" s="4"/>
      <c r="Q811" s="4"/>
      <c r="R811" s="4"/>
      <c r="S811" s="4"/>
      <c r="T811" s="4"/>
      <c r="U811" s="4"/>
    </row>
    <row r="812" spans="3:21">
      <c r="C812" s="4"/>
      <c r="D812" s="4"/>
      <c r="E812" s="4"/>
      <c r="F812" s="4"/>
      <c r="G812" s="4"/>
      <c r="H812" s="4"/>
      <c r="I812" s="4"/>
      <c r="J812" s="4"/>
      <c r="K812" s="4"/>
      <c r="L812" s="4"/>
      <c r="M812" s="4"/>
      <c r="N812" s="4"/>
      <c r="O812" s="4"/>
      <c r="P812" s="4"/>
      <c r="Q812" s="4"/>
      <c r="R812" s="4"/>
      <c r="S812" s="4"/>
      <c r="T812" s="4"/>
      <c r="U812" s="4"/>
    </row>
    <row r="813" spans="3:21">
      <c r="C813" s="4"/>
      <c r="D813" s="4"/>
      <c r="E813" s="4"/>
      <c r="F813" s="4"/>
      <c r="G813" s="4"/>
      <c r="H813" s="4"/>
      <c r="I813" s="4"/>
      <c r="J813" s="4"/>
      <c r="K813" s="4"/>
      <c r="L813" s="4"/>
      <c r="M813" s="4"/>
      <c r="N813" s="4"/>
      <c r="O813" s="4"/>
      <c r="P813" s="4"/>
      <c r="Q813" s="4"/>
      <c r="R813" s="4"/>
      <c r="S813" s="4"/>
      <c r="T813" s="4"/>
      <c r="U813" s="4"/>
    </row>
    <row r="814" spans="3:21">
      <c r="C814" s="4"/>
      <c r="D814" s="4"/>
      <c r="E814" s="4"/>
      <c r="F814" s="4"/>
      <c r="G814" s="4"/>
      <c r="H814" s="4"/>
      <c r="I814" s="4"/>
      <c r="J814" s="4"/>
      <c r="K814" s="4"/>
      <c r="L814" s="4"/>
      <c r="M814" s="4"/>
      <c r="N814" s="4"/>
      <c r="O814" s="4"/>
      <c r="P814" s="4"/>
      <c r="Q814" s="4"/>
      <c r="R814" s="4"/>
      <c r="S814" s="4"/>
      <c r="T814" s="4"/>
      <c r="U814" s="4"/>
    </row>
    <row r="815" spans="3:21">
      <c r="C815" s="4"/>
      <c r="D815" s="4"/>
      <c r="E815" s="4"/>
      <c r="F815" s="4"/>
      <c r="G815" s="4"/>
      <c r="H815" s="4"/>
      <c r="I815" s="4"/>
      <c r="J815" s="4"/>
      <c r="K815" s="4"/>
      <c r="L815" s="4"/>
      <c r="M815" s="4"/>
      <c r="N815" s="4"/>
      <c r="O815" s="4"/>
      <c r="P815" s="4"/>
      <c r="Q815" s="4"/>
      <c r="R815" s="4"/>
      <c r="S815" s="4"/>
      <c r="T815" s="4"/>
      <c r="U815" s="4"/>
    </row>
    <row r="816" spans="3:21">
      <c r="C816" s="4"/>
      <c r="D816" s="4"/>
      <c r="E816" s="4"/>
      <c r="F816" s="4"/>
      <c r="G816" s="4"/>
      <c r="H816" s="4"/>
      <c r="I816" s="4"/>
      <c r="J816" s="4"/>
      <c r="K816" s="4"/>
      <c r="L816" s="4"/>
      <c r="M816" s="4"/>
      <c r="N816" s="4"/>
      <c r="O816" s="4"/>
      <c r="P816" s="4"/>
      <c r="Q816" s="4"/>
      <c r="R816" s="4"/>
      <c r="S816" s="4"/>
      <c r="T816" s="4"/>
      <c r="U816" s="4"/>
    </row>
    <row r="817" spans="3:21">
      <c r="C817" s="4"/>
      <c r="D817" s="4"/>
      <c r="E817" s="4"/>
      <c r="F817" s="4"/>
      <c r="G817" s="4"/>
      <c r="H817" s="4"/>
      <c r="I817" s="4"/>
      <c r="J817" s="4"/>
      <c r="K817" s="4"/>
      <c r="L817" s="4"/>
      <c r="M817" s="4"/>
      <c r="N817" s="4"/>
      <c r="O817" s="4"/>
      <c r="P817" s="4"/>
      <c r="Q817" s="4"/>
      <c r="R817" s="4"/>
      <c r="S817" s="4"/>
      <c r="T817" s="4"/>
      <c r="U817" s="4"/>
    </row>
    <row r="818" spans="3:21">
      <c r="C818" s="4"/>
      <c r="D818" s="4"/>
      <c r="E818" s="4"/>
      <c r="F818" s="4"/>
      <c r="G818" s="4"/>
      <c r="H818" s="4"/>
      <c r="I818" s="4"/>
      <c r="J818" s="4"/>
      <c r="K818" s="4"/>
      <c r="L818" s="4"/>
      <c r="M818" s="4"/>
      <c r="N818" s="4"/>
      <c r="O818" s="4"/>
      <c r="P818" s="4"/>
      <c r="Q818" s="4"/>
      <c r="R818" s="4"/>
      <c r="S818" s="4"/>
      <c r="T818" s="4"/>
      <c r="U818" s="4"/>
    </row>
    <row r="819" spans="3:21">
      <c r="C819" s="4"/>
      <c r="D819" s="4"/>
      <c r="E819" s="4"/>
      <c r="F819" s="4"/>
      <c r="G819" s="4"/>
      <c r="H819" s="4"/>
      <c r="I819" s="4"/>
      <c r="J819" s="4"/>
      <c r="K819" s="4"/>
      <c r="L819" s="4"/>
      <c r="M819" s="4"/>
      <c r="N819" s="4"/>
      <c r="O819" s="4"/>
      <c r="P819" s="4"/>
      <c r="Q819" s="4"/>
      <c r="R819" s="4"/>
      <c r="S819" s="4"/>
      <c r="T819" s="4"/>
      <c r="U819" s="4"/>
    </row>
    <row r="820" spans="3:21">
      <c r="C820" s="4"/>
      <c r="D820" s="4"/>
      <c r="E820" s="4"/>
      <c r="F820" s="4"/>
      <c r="G820" s="4"/>
      <c r="H820" s="4"/>
      <c r="I820" s="4"/>
      <c r="J820" s="4"/>
      <c r="K820" s="4"/>
      <c r="L820" s="4"/>
      <c r="M820" s="4"/>
      <c r="N820" s="4"/>
      <c r="O820" s="4"/>
      <c r="P820" s="4"/>
      <c r="Q820" s="4"/>
      <c r="R820" s="4"/>
      <c r="S820" s="4"/>
      <c r="T820" s="4"/>
      <c r="U820" s="4"/>
    </row>
    <row r="821" spans="3:21">
      <c r="C821" s="4"/>
      <c r="D821" s="4"/>
      <c r="E821" s="4"/>
      <c r="F821" s="4"/>
      <c r="G821" s="4"/>
      <c r="H821" s="4"/>
      <c r="I821" s="4"/>
      <c r="J821" s="4"/>
      <c r="K821" s="4"/>
      <c r="L821" s="4"/>
      <c r="M821" s="4"/>
      <c r="N821" s="4"/>
      <c r="O821" s="4"/>
      <c r="P821" s="4"/>
      <c r="Q821" s="4"/>
      <c r="R821" s="4"/>
      <c r="S821" s="4"/>
      <c r="T821" s="4"/>
      <c r="U821" s="4"/>
    </row>
    <row r="822" spans="3:21">
      <c r="C822" s="4"/>
      <c r="D822" s="4"/>
      <c r="E822" s="4"/>
      <c r="F822" s="4"/>
      <c r="G822" s="4"/>
      <c r="H822" s="4"/>
      <c r="I822" s="4"/>
      <c r="J822" s="4"/>
      <c r="K822" s="4"/>
      <c r="L822" s="4"/>
      <c r="M822" s="4"/>
      <c r="N822" s="4"/>
      <c r="O822" s="4"/>
      <c r="P822" s="4"/>
      <c r="Q822" s="4"/>
      <c r="R822" s="4"/>
      <c r="S822" s="4"/>
      <c r="T822" s="4"/>
      <c r="U822" s="4"/>
    </row>
    <row r="823" spans="3:21">
      <c r="C823" s="4"/>
      <c r="D823" s="4"/>
      <c r="E823" s="4"/>
      <c r="F823" s="4"/>
      <c r="G823" s="4"/>
      <c r="H823" s="4"/>
      <c r="I823" s="4"/>
      <c r="J823" s="4"/>
      <c r="K823" s="4"/>
      <c r="L823" s="4"/>
      <c r="M823" s="4"/>
      <c r="N823" s="4"/>
      <c r="O823" s="4"/>
      <c r="P823" s="4"/>
      <c r="Q823" s="4"/>
      <c r="R823" s="4"/>
      <c r="S823" s="4"/>
      <c r="T823" s="4"/>
      <c r="U823" s="4"/>
    </row>
    <row r="824" spans="3:21">
      <c r="C824" s="4"/>
      <c r="D824" s="4"/>
      <c r="E824" s="4"/>
      <c r="F824" s="4"/>
      <c r="G824" s="4"/>
      <c r="H824" s="4"/>
      <c r="I824" s="4"/>
      <c r="J824" s="4"/>
      <c r="K824" s="4"/>
      <c r="L824" s="4"/>
      <c r="M824" s="4"/>
      <c r="N824" s="4"/>
      <c r="O824" s="4"/>
      <c r="P824" s="4"/>
      <c r="Q824" s="4"/>
      <c r="R824" s="4"/>
      <c r="S824" s="4"/>
      <c r="T824" s="4"/>
      <c r="U824" s="4"/>
    </row>
    <row r="825" spans="3:21">
      <c r="C825" s="4"/>
      <c r="D825" s="4"/>
      <c r="E825" s="4"/>
      <c r="F825" s="4"/>
      <c r="G825" s="4"/>
      <c r="H825" s="4"/>
      <c r="I825" s="4"/>
      <c r="J825" s="4"/>
      <c r="K825" s="4"/>
      <c r="L825" s="4"/>
      <c r="M825" s="4"/>
      <c r="N825" s="4"/>
      <c r="O825" s="4"/>
      <c r="P825" s="4"/>
      <c r="Q825" s="4"/>
      <c r="R825" s="4"/>
      <c r="S825" s="4"/>
      <c r="T825" s="4"/>
      <c r="U825" s="4"/>
    </row>
    <row r="826" spans="3:21">
      <c r="C826" s="4"/>
      <c r="D826" s="4"/>
      <c r="E826" s="4"/>
      <c r="F826" s="4"/>
      <c r="G826" s="4"/>
      <c r="H826" s="4"/>
      <c r="I826" s="4"/>
      <c r="J826" s="4"/>
      <c r="K826" s="4"/>
      <c r="L826" s="4"/>
      <c r="M826" s="4"/>
      <c r="N826" s="4"/>
      <c r="O826" s="4"/>
      <c r="P826" s="4"/>
      <c r="Q826" s="4"/>
      <c r="R826" s="4"/>
      <c r="S826" s="4"/>
      <c r="T826" s="4"/>
      <c r="U826" s="4"/>
    </row>
    <row r="827" spans="3:21">
      <c r="C827" s="4"/>
      <c r="D827" s="4"/>
      <c r="E827" s="4"/>
      <c r="F827" s="4"/>
      <c r="G827" s="4"/>
      <c r="H827" s="4"/>
      <c r="I827" s="4"/>
      <c r="J827" s="4"/>
      <c r="K827" s="4"/>
      <c r="L827" s="4"/>
      <c r="M827" s="4"/>
      <c r="N827" s="4"/>
      <c r="O827" s="4"/>
      <c r="P827" s="4"/>
      <c r="Q827" s="4"/>
      <c r="R827" s="4"/>
      <c r="S827" s="4"/>
      <c r="T827" s="4"/>
      <c r="U827" s="4"/>
    </row>
    <row r="828" spans="3:21">
      <c r="C828" s="4"/>
      <c r="D828" s="4"/>
      <c r="E828" s="4"/>
      <c r="F828" s="4"/>
      <c r="G828" s="4"/>
      <c r="H828" s="4"/>
      <c r="I828" s="4"/>
      <c r="J828" s="4"/>
      <c r="K828" s="4"/>
      <c r="L828" s="4"/>
      <c r="M828" s="4"/>
      <c r="N828" s="4"/>
      <c r="O828" s="4"/>
      <c r="P828" s="4"/>
      <c r="Q828" s="4"/>
      <c r="R828" s="4"/>
      <c r="S828" s="4"/>
      <c r="T828" s="4"/>
      <c r="U828" s="4"/>
    </row>
    <row r="829" spans="3:21">
      <c r="C829" s="4"/>
      <c r="D829" s="4"/>
      <c r="E829" s="4"/>
      <c r="F829" s="4"/>
      <c r="G829" s="4"/>
      <c r="H829" s="4"/>
      <c r="I829" s="4"/>
      <c r="J829" s="4"/>
      <c r="K829" s="4"/>
      <c r="L829" s="4"/>
      <c r="M829" s="4"/>
      <c r="N829" s="4"/>
      <c r="O829" s="4"/>
      <c r="P829" s="4"/>
      <c r="Q829" s="4"/>
      <c r="R829" s="4"/>
      <c r="S829" s="4"/>
      <c r="T829" s="4"/>
      <c r="U829" s="4"/>
    </row>
    <row r="830" spans="3:21">
      <c r="C830" s="4"/>
      <c r="D830" s="4"/>
      <c r="E830" s="4"/>
      <c r="F830" s="4"/>
      <c r="G830" s="4"/>
      <c r="H830" s="4"/>
      <c r="I830" s="4"/>
      <c r="J830" s="4"/>
      <c r="K830" s="4"/>
      <c r="L830" s="4"/>
      <c r="M830" s="4"/>
      <c r="N830" s="4"/>
      <c r="O830" s="4"/>
      <c r="P830" s="4"/>
      <c r="Q830" s="4"/>
      <c r="R830" s="4"/>
      <c r="S830" s="4"/>
      <c r="T830" s="4"/>
      <c r="U830" s="4"/>
    </row>
    <row r="831" spans="3:21">
      <c r="C831" s="4"/>
      <c r="D831" s="4"/>
      <c r="E831" s="4"/>
      <c r="F831" s="4"/>
      <c r="G831" s="4"/>
      <c r="H831" s="4"/>
      <c r="I831" s="4"/>
      <c r="J831" s="4"/>
      <c r="K831" s="4"/>
      <c r="L831" s="4"/>
      <c r="M831" s="4"/>
      <c r="N831" s="4"/>
      <c r="O831" s="4"/>
      <c r="P831" s="4"/>
      <c r="Q831" s="4"/>
      <c r="R831" s="4"/>
      <c r="S831" s="4"/>
      <c r="T831" s="4"/>
      <c r="U831" s="4"/>
    </row>
    <row r="832" spans="3:21">
      <c r="C832" s="4"/>
      <c r="D832" s="4"/>
      <c r="E832" s="4"/>
      <c r="F832" s="4"/>
      <c r="G832" s="4"/>
      <c r="H832" s="4"/>
      <c r="I832" s="4"/>
      <c r="J832" s="4"/>
      <c r="K832" s="4"/>
      <c r="L832" s="4"/>
      <c r="M832" s="4"/>
      <c r="N832" s="4"/>
      <c r="O832" s="4"/>
      <c r="P832" s="4"/>
      <c r="Q832" s="4"/>
      <c r="R832" s="4"/>
      <c r="S832" s="4"/>
      <c r="T832" s="4"/>
      <c r="U832" s="4"/>
    </row>
    <row r="833" spans="3:21">
      <c r="C833" s="4"/>
      <c r="D833" s="4"/>
      <c r="E833" s="4"/>
      <c r="F833" s="4"/>
      <c r="G833" s="4"/>
      <c r="H833" s="4"/>
      <c r="I833" s="4"/>
      <c r="J833" s="4"/>
      <c r="K833" s="4"/>
      <c r="L833" s="4"/>
      <c r="M833" s="4"/>
      <c r="N833" s="4"/>
      <c r="O833" s="4"/>
      <c r="P833" s="4"/>
      <c r="Q833" s="4"/>
      <c r="R833" s="4"/>
      <c r="S833" s="4"/>
      <c r="T833" s="4"/>
      <c r="U833" s="4"/>
    </row>
    <row r="834" spans="3:21">
      <c r="C834" s="4"/>
      <c r="D834" s="4"/>
      <c r="E834" s="4"/>
      <c r="F834" s="4"/>
      <c r="G834" s="4"/>
      <c r="H834" s="4"/>
      <c r="I834" s="4"/>
      <c r="J834" s="4"/>
      <c r="K834" s="4"/>
      <c r="L834" s="4"/>
      <c r="M834" s="4"/>
      <c r="N834" s="4"/>
      <c r="O834" s="4"/>
      <c r="P834" s="4"/>
      <c r="Q834" s="4"/>
      <c r="R834" s="4"/>
      <c r="S834" s="4"/>
      <c r="T834" s="4"/>
      <c r="U834" s="4"/>
    </row>
    <row r="835" spans="3:21">
      <c r="C835" s="4"/>
      <c r="D835" s="4"/>
      <c r="E835" s="4"/>
      <c r="F835" s="4"/>
      <c r="G835" s="4"/>
      <c r="H835" s="4"/>
      <c r="I835" s="4"/>
      <c r="J835" s="4"/>
      <c r="K835" s="4"/>
      <c r="L835" s="4"/>
      <c r="M835" s="4"/>
      <c r="N835" s="4"/>
      <c r="O835" s="4"/>
      <c r="P835" s="4"/>
      <c r="Q835" s="4"/>
      <c r="R835" s="4"/>
      <c r="S835" s="4"/>
      <c r="T835" s="4"/>
      <c r="U835" s="4"/>
    </row>
    <row r="836" spans="3:21">
      <c r="C836" s="4"/>
      <c r="D836" s="4"/>
      <c r="E836" s="4"/>
      <c r="F836" s="4"/>
      <c r="G836" s="4"/>
      <c r="H836" s="4"/>
      <c r="I836" s="4"/>
      <c r="J836" s="4"/>
      <c r="K836" s="4"/>
      <c r="L836" s="4"/>
      <c r="M836" s="4"/>
      <c r="N836" s="4"/>
      <c r="O836" s="4"/>
      <c r="P836" s="4"/>
      <c r="Q836" s="4"/>
      <c r="R836" s="4"/>
      <c r="S836" s="4"/>
      <c r="T836" s="4"/>
      <c r="U836" s="4"/>
    </row>
    <row r="837" spans="3:21">
      <c r="C837" s="4"/>
      <c r="D837" s="4"/>
      <c r="E837" s="4"/>
      <c r="F837" s="4"/>
      <c r="G837" s="4"/>
      <c r="H837" s="4"/>
      <c r="I837" s="4"/>
      <c r="J837" s="4"/>
      <c r="K837" s="4"/>
      <c r="L837" s="4"/>
      <c r="M837" s="4"/>
      <c r="N837" s="4"/>
      <c r="O837" s="4"/>
      <c r="P837" s="4"/>
      <c r="Q837" s="4"/>
      <c r="R837" s="4"/>
      <c r="S837" s="4"/>
      <c r="T837" s="4"/>
      <c r="U837" s="4"/>
    </row>
    <row r="838" spans="3:21">
      <c r="C838" s="4"/>
      <c r="D838" s="4"/>
      <c r="E838" s="4"/>
      <c r="F838" s="4"/>
      <c r="G838" s="4"/>
      <c r="H838" s="4"/>
      <c r="I838" s="4"/>
      <c r="J838" s="4"/>
      <c r="K838" s="4"/>
      <c r="L838" s="4"/>
      <c r="M838" s="4"/>
      <c r="N838" s="4"/>
      <c r="O838" s="4"/>
      <c r="P838" s="4"/>
      <c r="Q838" s="4"/>
      <c r="R838" s="4"/>
      <c r="S838" s="4"/>
      <c r="T838" s="4"/>
      <c r="U838" s="4"/>
    </row>
    <row r="839" spans="3:21">
      <c r="C839" s="4"/>
      <c r="D839" s="4"/>
      <c r="E839" s="4"/>
      <c r="F839" s="4"/>
      <c r="G839" s="4"/>
      <c r="H839" s="4"/>
      <c r="I839" s="4"/>
      <c r="J839" s="4"/>
      <c r="K839" s="4"/>
      <c r="L839" s="4"/>
      <c r="M839" s="4"/>
      <c r="N839" s="4"/>
      <c r="O839" s="4"/>
      <c r="P839" s="4"/>
      <c r="Q839" s="4"/>
      <c r="R839" s="4"/>
      <c r="S839" s="4"/>
      <c r="T839" s="4"/>
      <c r="U839" s="4"/>
    </row>
    <row r="840" spans="3:21">
      <c r="C840" s="4"/>
      <c r="D840" s="4"/>
      <c r="E840" s="4"/>
      <c r="F840" s="4"/>
      <c r="G840" s="4"/>
      <c r="H840" s="4"/>
      <c r="I840" s="4"/>
      <c r="J840" s="4"/>
      <c r="K840" s="4"/>
      <c r="L840" s="4"/>
      <c r="M840" s="4"/>
      <c r="N840" s="4"/>
      <c r="O840" s="4"/>
      <c r="P840" s="4"/>
      <c r="Q840" s="4"/>
      <c r="R840" s="4"/>
      <c r="S840" s="4"/>
      <c r="T840" s="4"/>
      <c r="U840" s="4"/>
    </row>
    <row r="841" spans="3:21">
      <c r="C841" s="4"/>
      <c r="D841" s="4"/>
      <c r="E841" s="4"/>
      <c r="F841" s="4"/>
      <c r="G841" s="4"/>
      <c r="H841" s="4"/>
      <c r="I841" s="4"/>
      <c r="J841" s="4"/>
      <c r="K841" s="4"/>
      <c r="L841" s="4"/>
      <c r="M841" s="4"/>
      <c r="N841" s="4"/>
      <c r="O841" s="4"/>
      <c r="P841" s="4"/>
      <c r="Q841" s="4"/>
      <c r="R841" s="4"/>
      <c r="S841" s="4"/>
      <c r="T841" s="4"/>
      <c r="U841" s="4"/>
    </row>
    <row r="842" spans="3:21">
      <c r="C842" s="4"/>
      <c r="D842" s="4"/>
      <c r="E842" s="4"/>
      <c r="F842" s="4"/>
      <c r="G842" s="4"/>
      <c r="H842" s="4"/>
      <c r="I842" s="4"/>
      <c r="J842" s="4"/>
      <c r="K842" s="4"/>
      <c r="L842" s="4"/>
      <c r="M842" s="4"/>
      <c r="N842" s="4"/>
      <c r="O842" s="4"/>
      <c r="P842" s="4"/>
      <c r="Q842" s="4"/>
      <c r="R842" s="4"/>
      <c r="S842" s="4"/>
      <c r="T842" s="4"/>
      <c r="U842" s="4"/>
    </row>
    <row r="843" spans="3:21">
      <c r="C843" s="4"/>
      <c r="D843" s="4"/>
      <c r="E843" s="4"/>
      <c r="F843" s="4"/>
      <c r="G843" s="4"/>
      <c r="H843" s="4"/>
      <c r="I843" s="4"/>
      <c r="J843" s="4"/>
      <c r="K843" s="4"/>
      <c r="L843" s="4"/>
      <c r="M843" s="4"/>
      <c r="N843" s="4"/>
      <c r="O843" s="4"/>
      <c r="P843" s="4"/>
      <c r="Q843" s="4"/>
      <c r="R843" s="4"/>
      <c r="S843" s="4"/>
      <c r="T843" s="4"/>
      <c r="U843" s="4"/>
    </row>
    <row r="844" spans="3:21">
      <c r="C844" s="4"/>
      <c r="D844" s="4"/>
      <c r="E844" s="4"/>
      <c r="F844" s="4"/>
      <c r="G844" s="4"/>
      <c r="H844" s="4"/>
      <c r="I844" s="4"/>
      <c r="J844" s="4"/>
      <c r="K844" s="4"/>
      <c r="L844" s="4"/>
      <c r="M844" s="4"/>
      <c r="N844" s="4"/>
      <c r="O844" s="4"/>
      <c r="P844" s="4"/>
      <c r="Q844" s="4"/>
      <c r="R844" s="4"/>
      <c r="S844" s="4"/>
      <c r="T844" s="4"/>
      <c r="U844" s="4"/>
    </row>
    <row r="845" spans="3:21">
      <c r="C845" s="4"/>
      <c r="D845" s="4"/>
      <c r="E845" s="4"/>
      <c r="F845" s="4"/>
      <c r="G845" s="4"/>
      <c r="H845" s="4"/>
      <c r="I845" s="4"/>
      <c r="J845" s="4"/>
      <c r="K845" s="4"/>
      <c r="L845" s="4"/>
      <c r="M845" s="4"/>
      <c r="N845" s="4"/>
      <c r="O845" s="4"/>
      <c r="P845" s="4"/>
      <c r="Q845" s="4"/>
      <c r="R845" s="4"/>
      <c r="S845" s="4"/>
      <c r="T845" s="4"/>
      <c r="U845" s="4"/>
    </row>
    <row r="846" spans="3:21">
      <c r="C846" s="4"/>
      <c r="D846" s="4"/>
      <c r="E846" s="4"/>
      <c r="F846" s="4"/>
      <c r="G846" s="4"/>
      <c r="H846" s="4"/>
      <c r="I846" s="4"/>
      <c r="J846" s="4"/>
      <c r="K846" s="4"/>
      <c r="L846" s="4"/>
      <c r="M846" s="4"/>
      <c r="N846" s="4"/>
      <c r="O846" s="4"/>
      <c r="P846" s="4"/>
      <c r="Q846" s="4"/>
      <c r="R846" s="4"/>
      <c r="S846" s="4"/>
      <c r="T846" s="4"/>
      <c r="U846" s="4"/>
    </row>
    <row r="847" spans="3:21">
      <c r="C847" s="4"/>
      <c r="D847" s="4"/>
      <c r="E847" s="4"/>
      <c r="F847" s="4"/>
      <c r="G847" s="4"/>
      <c r="H847" s="4"/>
      <c r="I847" s="4"/>
      <c r="J847" s="4"/>
      <c r="K847" s="4"/>
      <c r="L847" s="4"/>
      <c r="M847" s="4"/>
      <c r="N847" s="4"/>
      <c r="O847" s="4"/>
      <c r="P847" s="4"/>
      <c r="Q847" s="4"/>
      <c r="R847" s="4"/>
      <c r="S847" s="4"/>
      <c r="T847" s="4"/>
      <c r="U847" s="4"/>
    </row>
    <row r="848" spans="3:21">
      <c r="C848" s="4"/>
      <c r="D848" s="4"/>
      <c r="E848" s="4"/>
      <c r="F848" s="4"/>
      <c r="G848" s="4"/>
      <c r="H848" s="4"/>
      <c r="I848" s="4"/>
      <c r="J848" s="4"/>
      <c r="K848" s="4"/>
      <c r="L848" s="4"/>
      <c r="M848" s="4"/>
      <c r="N848" s="4"/>
      <c r="O848" s="4"/>
      <c r="P848" s="4"/>
      <c r="Q848" s="4"/>
      <c r="R848" s="4"/>
      <c r="S848" s="4"/>
      <c r="T848" s="4"/>
      <c r="U848" s="4"/>
    </row>
    <row r="849" spans="3:21">
      <c r="C849" s="4"/>
      <c r="D849" s="4"/>
      <c r="E849" s="4"/>
      <c r="F849" s="4"/>
      <c r="G849" s="4"/>
      <c r="H849" s="4"/>
      <c r="I849" s="4"/>
      <c r="J849" s="4"/>
      <c r="K849" s="4"/>
      <c r="L849" s="4"/>
      <c r="M849" s="4"/>
      <c r="N849" s="4"/>
      <c r="O849" s="4"/>
      <c r="P849" s="4"/>
      <c r="Q849" s="4"/>
      <c r="R849" s="4"/>
      <c r="S849" s="4"/>
      <c r="T849" s="4"/>
      <c r="U849" s="4"/>
    </row>
    <row r="850" spans="3:21">
      <c r="C850" s="4"/>
      <c r="D850" s="4"/>
      <c r="E850" s="4"/>
      <c r="F850" s="4"/>
      <c r="G850" s="4"/>
      <c r="H850" s="4"/>
      <c r="I850" s="4"/>
      <c r="J850" s="4"/>
      <c r="K850" s="4"/>
      <c r="L850" s="4"/>
      <c r="M850" s="4"/>
      <c r="N850" s="4"/>
      <c r="O850" s="4"/>
      <c r="P850" s="4"/>
      <c r="Q850" s="4"/>
      <c r="R850" s="4"/>
      <c r="S850" s="4"/>
      <c r="T850" s="4"/>
      <c r="U850" s="4"/>
    </row>
    <row r="851" spans="3:21">
      <c r="C851" s="4"/>
      <c r="D851" s="4"/>
      <c r="E851" s="4"/>
      <c r="F851" s="4"/>
      <c r="G851" s="4"/>
      <c r="H851" s="4"/>
      <c r="I851" s="4"/>
      <c r="J851" s="4"/>
      <c r="K851" s="4"/>
      <c r="L851" s="4"/>
      <c r="M851" s="4"/>
      <c r="N851" s="4"/>
      <c r="O851" s="4"/>
      <c r="P851" s="4"/>
      <c r="Q851" s="4"/>
      <c r="R851" s="4"/>
      <c r="S851" s="4"/>
      <c r="T851" s="4"/>
      <c r="U851" s="4"/>
    </row>
    <row r="852" spans="3:21">
      <c r="C852" s="4"/>
      <c r="D852" s="4"/>
      <c r="E852" s="4"/>
      <c r="F852" s="4"/>
      <c r="G852" s="4"/>
      <c r="H852" s="4"/>
      <c r="I852" s="4"/>
      <c r="J852" s="4"/>
      <c r="K852" s="4"/>
      <c r="L852" s="4"/>
      <c r="M852" s="4"/>
      <c r="N852" s="4"/>
      <c r="O852" s="4"/>
      <c r="P852" s="4"/>
      <c r="Q852" s="4"/>
      <c r="R852" s="4"/>
      <c r="S852" s="4"/>
      <c r="T852" s="4"/>
      <c r="U852" s="4"/>
    </row>
    <row r="853" spans="3:21">
      <c r="C853" s="4"/>
      <c r="D853" s="4"/>
      <c r="E853" s="4"/>
      <c r="F853" s="4"/>
      <c r="G853" s="4"/>
      <c r="H853" s="4"/>
      <c r="I853" s="4"/>
      <c r="J853" s="4"/>
      <c r="K853" s="4"/>
      <c r="L853" s="4"/>
      <c r="M853" s="4"/>
      <c r="N853" s="4"/>
      <c r="O853" s="4"/>
      <c r="P853" s="4"/>
      <c r="Q853" s="4"/>
      <c r="R853" s="4"/>
      <c r="S853" s="4"/>
      <c r="T853" s="4"/>
      <c r="U853" s="4"/>
    </row>
    <row r="854" spans="3:21">
      <c r="C854" s="4"/>
      <c r="D854" s="4"/>
      <c r="E854" s="4"/>
      <c r="F854" s="4"/>
      <c r="G854" s="4"/>
      <c r="H854" s="4"/>
      <c r="I854" s="4"/>
      <c r="J854" s="4"/>
      <c r="K854" s="4"/>
      <c r="L854" s="4"/>
      <c r="M854" s="4"/>
      <c r="N854" s="4"/>
      <c r="O854" s="4"/>
      <c r="P854" s="4"/>
      <c r="Q854" s="4"/>
      <c r="R854" s="4"/>
      <c r="S854" s="4"/>
      <c r="T854" s="4"/>
      <c r="U854" s="4"/>
    </row>
    <row r="855" spans="3:21">
      <c r="C855" s="4"/>
      <c r="D855" s="4"/>
      <c r="E855" s="4"/>
      <c r="F855" s="4"/>
      <c r="G855" s="4"/>
      <c r="H855" s="4"/>
      <c r="I855" s="4"/>
      <c r="J855" s="4"/>
      <c r="K855" s="4"/>
      <c r="L855" s="4"/>
      <c r="M855" s="4"/>
      <c r="N855" s="4"/>
      <c r="O855" s="4"/>
      <c r="P855" s="4"/>
      <c r="Q855" s="4"/>
      <c r="R855" s="4"/>
      <c r="S855" s="4"/>
      <c r="T855" s="4"/>
      <c r="U855" s="4"/>
    </row>
    <row r="856" spans="3:21">
      <c r="C856" s="4"/>
      <c r="D856" s="4"/>
      <c r="E856" s="4"/>
      <c r="F856" s="4"/>
      <c r="G856" s="4"/>
      <c r="H856" s="4"/>
      <c r="I856" s="4"/>
      <c r="J856" s="4"/>
      <c r="K856" s="4"/>
      <c r="L856" s="4"/>
      <c r="M856" s="4"/>
      <c r="N856" s="4"/>
      <c r="O856" s="4"/>
      <c r="P856" s="4"/>
      <c r="Q856" s="4"/>
      <c r="R856" s="4"/>
      <c r="S856" s="4"/>
      <c r="T856" s="4"/>
      <c r="U856" s="4"/>
    </row>
    <row r="857" spans="3:21">
      <c r="C857" s="4"/>
      <c r="D857" s="4"/>
      <c r="E857" s="4"/>
      <c r="F857" s="4"/>
      <c r="G857" s="4"/>
      <c r="H857" s="4"/>
      <c r="I857" s="4"/>
      <c r="J857" s="4"/>
      <c r="K857" s="4"/>
      <c r="L857" s="4"/>
      <c r="M857" s="4"/>
      <c r="N857" s="4"/>
      <c r="O857" s="4"/>
      <c r="P857" s="4"/>
      <c r="Q857" s="4"/>
      <c r="R857" s="4"/>
      <c r="S857" s="4"/>
      <c r="T857" s="4"/>
      <c r="U857" s="4"/>
    </row>
    <row r="858" spans="3:21">
      <c r="C858" s="4"/>
      <c r="D858" s="4"/>
      <c r="E858" s="4"/>
      <c r="F858" s="4"/>
      <c r="G858" s="4"/>
      <c r="H858" s="4"/>
      <c r="I858" s="4"/>
      <c r="J858" s="4"/>
      <c r="K858" s="4"/>
      <c r="L858" s="4"/>
      <c r="M858" s="4"/>
      <c r="N858" s="4"/>
      <c r="O858" s="4"/>
      <c r="P858" s="4"/>
      <c r="Q858" s="4"/>
      <c r="R858" s="4"/>
      <c r="S858" s="4"/>
      <c r="T858" s="4"/>
      <c r="U858" s="4"/>
    </row>
    <row r="859" spans="3:21">
      <c r="C859" s="4"/>
      <c r="D859" s="4"/>
      <c r="E859" s="4"/>
      <c r="F859" s="4"/>
      <c r="G859" s="4"/>
      <c r="H859" s="4"/>
      <c r="I859" s="4"/>
      <c r="J859" s="4"/>
      <c r="K859" s="4"/>
      <c r="L859" s="4"/>
      <c r="M859" s="4"/>
      <c r="N859" s="4"/>
      <c r="O859" s="4"/>
      <c r="P859" s="4"/>
      <c r="Q859" s="4"/>
      <c r="R859" s="4"/>
      <c r="S859" s="4"/>
      <c r="T859" s="4"/>
      <c r="U859" s="4"/>
    </row>
    <row r="860" spans="3:21">
      <c r="C860" s="4"/>
      <c r="D860" s="4"/>
      <c r="E860" s="4"/>
      <c r="F860" s="4"/>
      <c r="G860" s="4"/>
      <c r="H860" s="4"/>
      <c r="I860" s="4"/>
      <c r="J860" s="4"/>
      <c r="K860" s="4"/>
      <c r="L860" s="4"/>
      <c r="M860" s="4"/>
      <c r="N860" s="4"/>
      <c r="O860" s="4"/>
      <c r="P860" s="4"/>
      <c r="Q860" s="4"/>
      <c r="R860" s="4"/>
      <c r="S860" s="4"/>
      <c r="T860" s="4"/>
      <c r="U860" s="4"/>
    </row>
    <row r="861" spans="3:21">
      <c r="C861" s="4"/>
      <c r="D861" s="4"/>
      <c r="E861" s="4"/>
      <c r="F861" s="4"/>
      <c r="G861" s="4"/>
      <c r="H861" s="4"/>
      <c r="I861" s="4"/>
      <c r="J861" s="4"/>
      <c r="K861" s="4"/>
      <c r="L861" s="4"/>
      <c r="M861" s="4"/>
      <c r="N861" s="4"/>
      <c r="O861" s="4"/>
      <c r="P861" s="4"/>
      <c r="Q861" s="4"/>
      <c r="R861" s="4"/>
      <c r="S861" s="4"/>
      <c r="T861" s="4"/>
      <c r="U861" s="4"/>
    </row>
    <row r="862" spans="3:21">
      <c r="C862" s="4"/>
      <c r="D862" s="4"/>
      <c r="E862" s="4"/>
      <c r="F862" s="4"/>
      <c r="G862" s="4"/>
      <c r="H862" s="4"/>
      <c r="I862" s="4"/>
      <c r="J862" s="4"/>
      <c r="K862" s="4"/>
      <c r="L862" s="4"/>
      <c r="M862" s="4"/>
      <c r="N862" s="4"/>
      <c r="O862" s="4"/>
      <c r="P862" s="4"/>
      <c r="Q862" s="4"/>
      <c r="R862" s="4"/>
      <c r="S862" s="4"/>
      <c r="T862" s="4"/>
      <c r="U862" s="4"/>
    </row>
    <row r="863" spans="3:21">
      <c r="C863" s="4"/>
      <c r="D863" s="4"/>
      <c r="E863" s="4"/>
      <c r="F863" s="4"/>
      <c r="G863" s="4"/>
      <c r="H863" s="4"/>
      <c r="I863" s="4"/>
      <c r="J863" s="4"/>
      <c r="K863" s="4"/>
      <c r="L863" s="4"/>
      <c r="M863" s="4"/>
      <c r="N863" s="4"/>
      <c r="O863" s="4"/>
      <c r="P863" s="4"/>
      <c r="Q863" s="4"/>
      <c r="R863" s="4"/>
      <c r="S863" s="4"/>
      <c r="T863" s="4"/>
      <c r="U863" s="4"/>
    </row>
    <row r="864" spans="3:21">
      <c r="C864" s="4"/>
      <c r="D864" s="4"/>
      <c r="E864" s="4"/>
      <c r="F864" s="4"/>
      <c r="G864" s="4"/>
      <c r="H864" s="4"/>
      <c r="I864" s="4"/>
      <c r="J864" s="4"/>
      <c r="K864" s="4"/>
      <c r="L864" s="4"/>
      <c r="M864" s="4"/>
      <c r="N864" s="4"/>
      <c r="O864" s="4"/>
      <c r="P864" s="4"/>
      <c r="Q864" s="4"/>
      <c r="R864" s="4"/>
      <c r="S864" s="4"/>
      <c r="T864" s="4"/>
      <c r="U864" s="4"/>
    </row>
    <row r="865" spans="3:21">
      <c r="C865" s="4"/>
      <c r="D865" s="4"/>
      <c r="E865" s="4"/>
      <c r="F865" s="4"/>
      <c r="G865" s="4"/>
      <c r="H865" s="4"/>
      <c r="I865" s="4"/>
      <c r="J865" s="4"/>
      <c r="K865" s="4"/>
      <c r="L865" s="4"/>
      <c r="M865" s="4"/>
      <c r="N865" s="4"/>
      <c r="O865" s="4"/>
      <c r="P865" s="4"/>
      <c r="Q865" s="4"/>
      <c r="R865" s="4"/>
      <c r="S865" s="4"/>
      <c r="T865" s="4"/>
      <c r="U865" s="4"/>
    </row>
    <row r="866" spans="3:21">
      <c r="C866" s="4"/>
      <c r="D866" s="4"/>
      <c r="E866" s="4"/>
      <c r="F866" s="4"/>
      <c r="G866" s="4"/>
      <c r="H866" s="4"/>
      <c r="I866" s="4"/>
      <c r="J866" s="4"/>
      <c r="K866" s="4"/>
      <c r="L866" s="4"/>
      <c r="M866" s="4"/>
      <c r="N866" s="4"/>
      <c r="O866" s="4"/>
      <c r="P866" s="4"/>
      <c r="Q866" s="4"/>
      <c r="R866" s="4"/>
      <c r="S866" s="4"/>
      <c r="T866" s="4"/>
      <c r="U866" s="4"/>
    </row>
    <row r="867" spans="3:21">
      <c r="C867" s="4"/>
      <c r="D867" s="4"/>
      <c r="E867" s="4"/>
      <c r="F867" s="4"/>
      <c r="G867" s="4"/>
      <c r="H867" s="4"/>
      <c r="I867" s="4"/>
      <c r="J867" s="4"/>
      <c r="K867" s="4"/>
      <c r="L867" s="4"/>
      <c r="M867" s="4"/>
      <c r="N867" s="4"/>
      <c r="O867" s="4"/>
      <c r="P867" s="4"/>
      <c r="Q867" s="4"/>
      <c r="R867" s="4"/>
      <c r="S867" s="4"/>
      <c r="T867" s="4"/>
      <c r="U867" s="4"/>
    </row>
    <row r="868" spans="3:21">
      <c r="C868" s="4"/>
      <c r="D868" s="4"/>
      <c r="E868" s="4"/>
      <c r="F868" s="4"/>
      <c r="G868" s="4"/>
      <c r="H868" s="4"/>
      <c r="I868" s="4"/>
      <c r="J868" s="4"/>
      <c r="K868" s="4"/>
      <c r="L868" s="4"/>
      <c r="M868" s="4"/>
      <c r="N868" s="4"/>
      <c r="O868" s="4"/>
      <c r="P868" s="4"/>
      <c r="Q868" s="4"/>
      <c r="R868" s="4"/>
      <c r="S868" s="4"/>
      <c r="T868" s="4"/>
      <c r="U868" s="4"/>
    </row>
    <row r="869" spans="3:21">
      <c r="C869" s="4"/>
      <c r="D869" s="4"/>
      <c r="E869" s="4"/>
      <c r="F869" s="4"/>
      <c r="G869" s="4"/>
      <c r="H869" s="4"/>
      <c r="I869" s="4"/>
      <c r="J869" s="4"/>
      <c r="K869" s="4"/>
      <c r="L869" s="4"/>
      <c r="M869" s="4"/>
      <c r="N869" s="4"/>
      <c r="O869" s="4"/>
      <c r="P869" s="4"/>
      <c r="Q869" s="4"/>
      <c r="R869" s="4"/>
      <c r="S869" s="4"/>
      <c r="T869" s="4"/>
      <c r="U869" s="4"/>
    </row>
    <row r="870" spans="3:21">
      <c r="C870" s="4"/>
      <c r="D870" s="4"/>
      <c r="E870" s="4"/>
      <c r="F870" s="4"/>
      <c r="G870" s="4"/>
      <c r="H870" s="4"/>
      <c r="I870" s="4"/>
      <c r="J870" s="4"/>
      <c r="K870" s="4"/>
      <c r="L870" s="4"/>
      <c r="M870" s="4"/>
      <c r="N870" s="4"/>
      <c r="O870" s="4"/>
      <c r="P870" s="4"/>
      <c r="Q870" s="4"/>
      <c r="R870" s="4"/>
      <c r="S870" s="4"/>
      <c r="T870" s="4"/>
      <c r="U870" s="4"/>
    </row>
    <row r="871" spans="3:21">
      <c r="C871" s="4"/>
      <c r="D871" s="4"/>
      <c r="E871" s="4"/>
      <c r="F871" s="4"/>
      <c r="G871" s="4"/>
      <c r="H871" s="4"/>
      <c r="I871" s="4"/>
      <c r="J871" s="4"/>
      <c r="K871" s="4"/>
      <c r="L871" s="4"/>
      <c r="M871" s="4"/>
      <c r="N871" s="4"/>
      <c r="O871" s="4"/>
      <c r="P871" s="4"/>
      <c r="Q871" s="4"/>
      <c r="R871" s="4"/>
      <c r="S871" s="4"/>
      <c r="T871" s="4"/>
      <c r="U871" s="4"/>
    </row>
    <row r="872" spans="3:21">
      <c r="C872" s="4"/>
      <c r="D872" s="4"/>
      <c r="E872" s="4"/>
      <c r="F872" s="4"/>
      <c r="G872" s="4"/>
      <c r="H872" s="4"/>
      <c r="I872" s="4"/>
      <c r="J872" s="4"/>
      <c r="K872" s="4"/>
      <c r="L872" s="4"/>
      <c r="M872" s="4"/>
      <c r="N872" s="4"/>
      <c r="O872" s="4"/>
      <c r="P872" s="4"/>
      <c r="Q872" s="4"/>
      <c r="R872" s="4"/>
      <c r="S872" s="4"/>
      <c r="T872" s="4"/>
      <c r="U872" s="4"/>
    </row>
    <row r="873" spans="3:21">
      <c r="C873" s="4"/>
      <c r="D873" s="4"/>
      <c r="E873" s="4"/>
      <c r="F873" s="4"/>
      <c r="G873" s="4"/>
      <c r="H873" s="4"/>
      <c r="I873" s="4"/>
      <c r="J873" s="4"/>
      <c r="K873" s="4"/>
      <c r="L873" s="4"/>
      <c r="M873" s="4"/>
      <c r="N873" s="4"/>
      <c r="O873" s="4"/>
      <c r="P873" s="4"/>
      <c r="Q873" s="4"/>
      <c r="R873" s="4"/>
      <c r="S873" s="4"/>
      <c r="T873" s="4"/>
      <c r="U873" s="4"/>
    </row>
    <row r="874" spans="3:21">
      <c r="C874" s="4"/>
      <c r="D874" s="4"/>
      <c r="E874" s="4"/>
      <c r="F874" s="4"/>
      <c r="G874" s="4"/>
      <c r="H874" s="4"/>
      <c r="I874" s="4"/>
      <c r="J874" s="4"/>
      <c r="K874" s="4"/>
      <c r="L874" s="4"/>
      <c r="M874" s="4"/>
      <c r="N874" s="4"/>
      <c r="O874" s="4"/>
      <c r="P874" s="4"/>
      <c r="Q874" s="4"/>
      <c r="R874" s="4"/>
      <c r="S874" s="4"/>
      <c r="T874" s="4"/>
      <c r="U874" s="4"/>
    </row>
    <row r="875" spans="3:21">
      <c r="C875" s="4"/>
      <c r="D875" s="4"/>
      <c r="E875" s="4"/>
      <c r="F875" s="4"/>
      <c r="G875" s="4"/>
      <c r="H875" s="4"/>
      <c r="I875" s="4"/>
      <c r="J875" s="4"/>
      <c r="K875" s="4"/>
      <c r="L875" s="4"/>
      <c r="M875" s="4"/>
      <c r="N875" s="4"/>
      <c r="O875" s="4"/>
      <c r="P875" s="4"/>
      <c r="Q875" s="4"/>
      <c r="R875" s="4"/>
      <c r="S875" s="4"/>
      <c r="T875" s="4"/>
      <c r="U875" s="4"/>
    </row>
    <row r="876" spans="3:21">
      <c r="C876" s="4"/>
      <c r="D876" s="4"/>
      <c r="E876" s="4"/>
      <c r="F876" s="4"/>
      <c r="G876" s="4"/>
      <c r="H876" s="4"/>
      <c r="I876" s="4"/>
      <c r="J876" s="4"/>
      <c r="K876" s="4"/>
      <c r="L876" s="4"/>
      <c r="M876" s="4"/>
      <c r="N876" s="4"/>
      <c r="O876" s="4"/>
      <c r="P876" s="4"/>
      <c r="Q876" s="4"/>
      <c r="R876" s="4"/>
      <c r="S876" s="4"/>
      <c r="T876" s="4"/>
      <c r="U876" s="4"/>
    </row>
    <row r="877" spans="3:21">
      <c r="C877" s="4"/>
      <c r="D877" s="4"/>
      <c r="E877" s="4"/>
      <c r="F877" s="4"/>
      <c r="G877" s="4"/>
      <c r="H877" s="4"/>
      <c r="I877" s="4"/>
      <c r="J877" s="4"/>
      <c r="K877" s="4"/>
      <c r="L877" s="4"/>
      <c r="M877" s="4"/>
      <c r="N877" s="4"/>
      <c r="O877" s="4"/>
      <c r="P877" s="4"/>
      <c r="Q877" s="4"/>
      <c r="R877" s="4"/>
      <c r="S877" s="4"/>
      <c r="T877" s="4"/>
      <c r="U877" s="4"/>
    </row>
    <row r="878" spans="3:21">
      <c r="C878" s="4"/>
      <c r="D878" s="4"/>
      <c r="E878" s="4"/>
      <c r="F878" s="4"/>
      <c r="G878" s="4"/>
      <c r="H878" s="4"/>
      <c r="I878" s="4"/>
      <c r="J878" s="4"/>
      <c r="K878" s="4"/>
      <c r="L878" s="4"/>
      <c r="M878" s="4"/>
      <c r="N878" s="4"/>
      <c r="O878" s="4"/>
      <c r="P878" s="4"/>
      <c r="Q878" s="4"/>
      <c r="R878" s="4"/>
      <c r="S878" s="4"/>
      <c r="T878" s="4"/>
      <c r="U878" s="4"/>
    </row>
    <row r="879" spans="3:21">
      <c r="C879" s="4"/>
      <c r="D879" s="4"/>
      <c r="E879" s="4"/>
      <c r="F879" s="4"/>
      <c r="G879" s="4"/>
      <c r="H879" s="4"/>
      <c r="I879" s="4"/>
      <c r="J879" s="4"/>
      <c r="K879" s="4"/>
      <c r="L879" s="4"/>
      <c r="M879" s="4"/>
      <c r="N879" s="4"/>
      <c r="O879" s="4"/>
      <c r="P879" s="4"/>
      <c r="Q879" s="4"/>
      <c r="R879" s="4"/>
      <c r="S879" s="4"/>
      <c r="T879" s="4"/>
      <c r="U879" s="4"/>
    </row>
    <row r="880" spans="3:21">
      <c r="C880" s="4"/>
      <c r="D880" s="4"/>
      <c r="E880" s="4"/>
      <c r="F880" s="4"/>
      <c r="G880" s="4"/>
      <c r="H880" s="4"/>
      <c r="I880" s="4"/>
      <c r="J880" s="4"/>
      <c r="K880" s="4"/>
      <c r="L880" s="4"/>
      <c r="M880" s="4"/>
      <c r="N880" s="4"/>
      <c r="O880" s="4"/>
      <c r="P880" s="4"/>
      <c r="Q880" s="4"/>
      <c r="R880" s="4"/>
      <c r="S880" s="4"/>
      <c r="T880" s="4"/>
      <c r="U880" s="4"/>
    </row>
    <row r="881" spans="3:21">
      <c r="C881" s="4"/>
      <c r="D881" s="4"/>
      <c r="E881" s="4"/>
      <c r="F881" s="4"/>
      <c r="G881" s="4"/>
      <c r="H881" s="4"/>
      <c r="I881" s="4"/>
      <c r="J881" s="4"/>
      <c r="K881" s="4"/>
      <c r="L881" s="4"/>
      <c r="M881" s="4"/>
      <c r="N881" s="4"/>
      <c r="O881" s="4"/>
      <c r="P881" s="4"/>
      <c r="Q881" s="4"/>
      <c r="R881" s="4"/>
      <c r="S881" s="4"/>
      <c r="T881" s="4"/>
      <c r="U881" s="4"/>
    </row>
    <row r="882" spans="3:21">
      <c r="C882" s="4"/>
      <c r="D882" s="4"/>
      <c r="E882" s="4"/>
      <c r="F882" s="4"/>
      <c r="G882" s="4"/>
      <c r="H882" s="4"/>
      <c r="I882" s="4"/>
      <c r="J882" s="4"/>
      <c r="K882" s="4"/>
      <c r="L882" s="4"/>
      <c r="M882" s="4"/>
      <c r="N882" s="4"/>
      <c r="O882" s="4"/>
      <c r="P882" s="4"/>
      <c r="Q882" s="4"/>
      <c r="R882" s="4"/>
      <c r="S882" s="4"/>
      <c r="T882" s="4"/>
      <c r="U882" s="4"/>
    </row>
    <row r="883" spans="3:21">
      <c r="C883" s="4"/>
      <c r="D883" s="4"/>
      <c r="E883" s="4"/>
      <c r="F883" s="4"/>
      <c r="G883" s="4"/>
      <c r="H883" s="4"/>
      <c r="I883" s="4"/>
      <c r="J883" s="4"/>
      <c r="K883" s="4"/>
      <c r="L883" s="4"/>
      <c r="M883" s="4"/>
      <c r="N883" s="4"/>
      <c r="O883" s="4"/>
      <c r="P883" s="4"/>
      <c r="Q883" s="4"/>
      <c r="R883" s="4"/>
      <c r="S883" s="4"/>
      <c r="T883" s="4"/>
      <c r="U883" s="4"/>
    </row>
    <row r="884" spans="3:21">
      <c r="C884" s="4"/>
      <c r="D884" s="4"/>
      <c r="E884" s="4"/>
      <c r="F884" s="4"/>
      <c r="G884" s="4"/>
      <c r="H884" s="4"/>
      <c r="I884" s="4"/>
      <c r="J884" s="4"/>
      <c r="K884" s="4"/>
      <c r="L884" s="4"/>
      <c r="M884" s="4"/>
      <c r="N884" s="4"/>
      <c r="O884" s="4"/>
      <c r="P884" s="4"/>
      <c r="Q884" s="4"/>
      <c r="R884" s="4"/>
      <c r="S884" s="4"/>
      <c r="T884" s="4"/>
      <c r="U884" s="4"/>
    </row>
    <row r="885" spans="3:21">
      <c r="C885" s="4"/>
      <c r="D885" s="4"/>
      <c r="E885" s="4"/>
      <c r="F885" s="4"/>
      <c r="G885" s="4"/>
      <c r="H885" s="4"/>
      <c r="I885" s="4"/>
      <c r="J885" s="4"/>
      <c r="K885" s="4"/>
      <c r="L885" s="4"/>
      <c r="M885" s="4"/>
      <c r="N885" s="4"/>
      <c r="O885" s="4"/>
      <c r="P885" s="4"/>
      <c r="Q885" s="4"/>
      <c r="R885" s="4"/>
      <c r="S885" s="4"/>
      <c r="T885" s="4"/>
      <c r="U885" s="4"/>
    </row>
    <row r="886" spans="3:21">
      <c r="C886" s="4"/>
      <c r="D886" s="4"/>
      <c r="E886" s="4"/>
      <c r="F886" s="4"/>
      <c r="G886" s="4"/>
      <c r="H886" s="4"/>
      <c r="I886" s="4"/>
      <c r="J886" s="4"/>
      <c r="K886" s="4"/>
      <c r="L886" s="4"/>
      <c r="M886" s="4"/>
      <c r="N886" s="4"/>
      <c r="O886" s="4"/>
      <c r="P886" s="4"/>
      <c r="Q886" s="4"/>
      <c r="R886" s="4"/>
      <c r="S886" s="4"/>
      <c r="T886" s="4"/>
      <c r="U886" s="4"/>
    </row>
    <row r="887" spans="3:21">
      <c r="C887" s="4"/>
      <c r="D887" s="4"/>
      <c r="E887" s="4"/>
      <c r="F887" s="4"/>
      <c r="G887" s="4"/>
      <c r="H887" s="4"/>
      <c r="I887" s="4"/>
      <c r="J887" s="4"/>
      <c r="K887" s="4"/>
      <c r="L887" s="4"/>
      <c r="M887" s="4"/>
      <c r="N887" s="4"/>
      <c r="O887" s="4"/>
      <c r="P887" s="4"/>
      <c r="Q887" s="4"/>
      <c r="R887" s="4"/>
      <c r="S887" s="4"/>
      <c r="T887" s="4"/>
      <c r="U887" s="4"/>
    </row>
    <row r="888" spans="3:21">
      <c r="C888" s="4"/>
      <c r="D888" s="4"/>
      <c r="E888" s="4"/>
      <c r="F888" s="4"/>
      <c r="G888" s="4"/>
      <c r="H888" s="4"/>
      <c r="I888" s="4"/>
      <c r="J888" s="4"/>
      <c r="K888" s="4"/>
      <c r="L888" s="4"/>
      <c r="M888" s="4"/>
      <c r="N888" s="4"/>
      <c r="O888" s="4"/>
      <c r="P888" s="4"/>
      <c r="Q888" s="4"/>
      <c r="R888" s="4"/>
      <c r="S888" s="4"/>
      <c r="T888" s="4"/>
      <c r="U888" s="4"/>
    </row>
    <row r="889" spans="3:21">
      <c r="C889" s="4"/>
      <c r="D889" s="4"/>
      <c r="E889" s="4"/>
      <c r="F889" s="4"/>
      <c r="G889" s="4"/>
      <c r="H889" s="4"/>
      <c r="I889" s="4"/>
      <c r="J889" s="4"/>
      <c r="K889" s="4"/>
      <c r="L889" s="4"/>
      <c r="M889" s="4"/>
      <c r="N889" s="4"/>
      <c r="O889" s="4"/>
      <c r="P889" s="4"/>
      <c r="Q889" s="4"/>
      <c r="R889" s="4"/>
      <c r="S889" s="4"/>
      <c r="T889" s="4"/>
      <c r="U889" s="4"/>
    </row>
    <row r="890" spans="3:21">
      <c r="C890" s="4"/>
      <c r="D890" s="4"/>
      <c r="E890" s="4"/>
      <c r="F890" s="4"/>
      <c r="G890" s="4"/>
      <c r="H890" s="4"/>
      <c r="I890" s="4"/>
      <c r="J890" s="4"/>
      <c r="K890" s="4"/>
      <c r="L890" s="4"/>
      <c r="M890" s="4"/>
      <c r="N890" s="4"/>
      <c r="O890" s="4"/>
      <c r="P890" s="4"/>
      <c r="Q890" s="4"/>
      <c r="R890" s="4"/>
      <c r="S890" s="4"/>
      <c r="T890" s="4"/>
      <c r="U890" s="4"/>
    </row>
    <row r="891" spans="3:21">
      <c r="C891" s="4"/>
      <c r="D891" s="4"/>
      <c r="E891" s="4"/>
      <c r="F891" s="4"/>
      <c r="G891" s="4"/>
      <c r="H891" s="4"/>
      <c r="I891" s="4"/>
      <c r="J891" s="4"/>
      <c r="K891" s="4"/>
      <c r="L891" s="4"/>
      <c r="M891" s="4"/>
      <c r="N891" s="4"/>
      <c r="O891" s="4"/>
      <c r="P891" s="4"/>
      <c r="Q891" s="4"/>
      <c r="R891" s="4"/>
      <c r="S891" s="4"/>
      <c r="T891" s="4"/>
      <c r="U891" s="4"/>
    </row>
    <row r="892" spans="3:21">
      <c r="C892" s="4"/>
      <c r="D892" s="4"/>
      <c r="E892" s="4"/>
      <c r="F892" s="4"/>
      <c r="G892" s="4"/>
      <c r="H892" s="4"/>
      <c r="I892" s="4"/>
      <c r="J892" s="4"/>
      <c r="K892" s="4"/>
      <c r="L892" s="4"/>
      <c r="M892" s="4"/>
      <c r="N892" s="4"/>
      <c r="O892" s="4"/>
      <c r="P892" s="4"/>
      <c r="Q892" s="4"/>
      <c r="R892" s="4"/>
      <c r="S892" s="4"/>
      <c r="T892" s="4"/>
      <c r="U892" s="4"/>
    </row>
    <row r="893" spans="3:21">
      <c r="C893" s="4"/>
      <c r="D893" s="4"/>
      <c r="E893" s="4"/>
      <c r="F893" s="4"/>
      <c r="G893" s="4"/>
      <c r="H893" s="4"/>
      <c r="I893" s="4"/>
      <c r="J893" s="4"/>
      <c r="K893" s="4"/>
      <c r="L893" s="4"/>
      <c r="M893" s="4"/>
      <c r="N893" s="4"/>
      <c r="O893" s="4"/>
      <c r="P893" s="4"/>
      <c r="Q893" s="4"/>
      <c r="R893" s="4"/>
      <c r="S893" s="4"/>
      <c r="T893" s="4"/>
      <c r="U893" s="4"/>
    </row>
    <row r="894" spans="3:21">
      <c r="C894" s="4"/>
      <c r="D894" s="4"/>
      <c r="E894" s="4"/>
      <c r="F894" s="4"/>
      <c r="G894" s="4"/>
      <c r="H894" s="4"/>
      <c r="I894" s="4"/>
      <c r="J894" s="4"/>
      <c r="K894" s="4"/>
      <c r="L894" s="4"/>
      <c r="M894" s="4"/>
      <c r="N894" s="4"/>
      <c r="O894" s="4"/>
      <c r="P894" s="4"/>
      <c r="Q894" s="4"/>
      <c r="R894" s="4"/>
      <c r="S894" s="4"/>
      <c r="T894" s="4"/>
      <c r="U894" s="4"/>
    </row>
    <row r="895" spans="3:21">
      <c r="C895" s="4"/>
      <c r="D895" s="4"/>
      <c r="E895" s="4"/>
      <c r="F895" s="4"/>
      <c r="G895" s="4"/>
      <c r="H895" s="4"/>
      <c r="I895" s="4"/>
      <c r="J895" s="4"/>
      <c r="K895" s="4"/>
      <c r="L895" s="4"/>
      <c r="M895" s="4"/>
      <c r="N895" s="4"/>
      <c r="O895" s="4"/>
      <c r="P895" s="4"/>
      <c r="Q895" s="4"/>
      <c r="R895" s="4"/>
      <c r="S895" s="4"/>
      <c r="T895" s="4"/>
      <c r="U895" s="4"/>
    </row>
    <row r="896" spans="3:21">
      <c r="C896" s="4"/>
      <c r="D896" s="4"/>
      <c r="E896" s="4"/>
      <c r="F896" s="4"/>
      <c r="G896" s="4"/>
      <c r="H896" s="4"/>
      <c r="I896" s="4"/>
      <c r="J896" s="4"/>
      <c r="K896" s="4"/>
      <c r="L896" s="4"/>
      <c r="M896" s="4"/>
      <c r="N896" s="4"/>
      <c r="O896" s="4"/>
      <c r="P896" s="4"/>
      <c r="Q896" s="4"/>
      <c r="R896" s="4"/>
      <c r="S896" s="4"/>
      <c r="T896" s="4"/>
      <c r="U896" s="4"/>
    </row>
    <row r="897" spans="3:21">
      <c r="C897" s="4"/>
      <c r="D897" s="4"/>
      <c r="E897" s="4"/>
      <c r="F897" s="4"/>
      <c r="G897" s="4"/>
      <c r="H897" s="4"/>
      <c r="I897" s="4"/>
      <c r="J897" s="4"/>
      <c r="K897" s="4"/>
      <c r="L897" s="4"/>
      <c r="M897" s="4"/>
      <c r="N897" s="4"/>
      <c r="O897" s="4"/>
      <c r="P897" s="4"/>
      <c r="Q897" s="4"/>
      <c r="R897" s="4"/>
      <c r="S897" s="4"/>
      <c r="T897" s="4"/>
      <c r="U897" s="4"/>
    </row>
    <row r="898" spans="3:21">
      <c r="C898" s="4"/>
      <c r="D898" s="4"/>
      <c r="E898" s="4"/>
      <c r="F898" s="4"/>
      <c r="G898" s="4"/>
      <c r="H898" s="4"/>
      <c r="I898" s="4"/>
      <c r="J898" s="4"/>
      <c r="K898" s="4"/>
      <c r="L898" s="4"/>
      <c r="M898" s="4"/>
      <c r="N898" s="4"/>
      <c r="O898" s="4"/>
      <c r="P898" s="4"/>
      <c r="Q898" s="4"/>
      <c r="R898" s="4"/>
      <c r="S898" s="4"/>
      <c r="T898" s="4"/>
      <c r="U898" s="4"/>
    </row>
    <row r="899" spans="3:21">
      <c r="C899" s="4"/>
      <c r="D899" s="4"/>
      <c r="E899" s="4"/>
      <c r="F899" s="4"/>
      <c r="G899" s="4"/>
      <c r="H899" s="4"/>
      <c r="I899" s="4"/>
      <c r="J899" s="4"/>
      <c r="K899" s="4"/>
      <c r="L899" s="4"/>
      <c r="M899" s="4"/>
      <c r="N899" s="4"/>
      <c r="O899" s="4"/>
      <c r="P899" s="4"/>
      <c r="Q899" s="4"/>
      <c r="R899" s="4"/>
      <c r="S899" s="4"/>
      <c r="T899" s="4"/>
      <c r="U899" s="4"/>
    </row>
    <row r="900" spans="3:21">
      <c r="C900" s="4"/>
      <c r="D900" s="4"/>
      <c r="E900" s="4"/>
      <c r="F900" s="4"/>
      <c r="G900" s="4"/>
      <c r="H900" s="4"/>
      <c r="I900" s="4"/>
      <c r="J900" s="4"/>
      <c r="K900" s="4"/>
      <c r="L900" s="4"/>
      <c r="M900" s="4"/>
      <c r="N900" s="4"/>
      <c r="O900" s="4"/>
      <c r="P900" s="4"/>
      <c r="Q900" s="4"/>
      <c r="R900" s="4"/>
      <c r="S900" s="4"/>
      <c r="T900" s="4"/>
      <c r="U900" s="4"/>
    </row>
    <row r="901" spans="3:21">
      <c r="C901" s="4"/>
      <c r="D901" s="4"/>
      <c r="E901" s="4"/>
      <c r="F901" s="4"/>
      <c r="G901" s="4"/>
      <c r="H901" s="4"/>
      <c r="I901" s="4"/>
      <c r="J901" s="4"/>
      <c r="K901" s="4"/>
      <c r="L901" s="4"/>
      <c r="M901" s="4"/>
      <c r="N901" s="4"/>
      <c r="O901" s="4"/>
      <c r="P901" s="4"/>
      <c r="Q901" s="4"/>
      <c r="R901" s="4"/>
      <c r="S901" s="4"/>
      <c r="T901" s="4"/>
      <c r="U901" s="4"/>
    </row>
    <row r="902" spans="3:21">
      <c r="C902" s="4"/>
      <c r="D902" s="4"/>
      <c r="E902" s="4"/>
      <c r="F902" s="4"/>
      <c r="G902" s="4"/>
      <c r="H902" s="4"/>
      <c r="I902" s="4"/>
      <c r="J902" s="4"/>
      <c r="K902" s="4"/>
      <c r="L902" s="4"/>
      <c r="M902" s="4"/>
      <c r="N902" s="4"/>
      <c r="O902" s="4"/>
      <c r="P902" s="4"/>
      <c r="Q902" s="4"/>
      <c r="R902" s="4"/>
      <c r="S902" s="4"/>
      <c r="T902" s="4"/>
      <c r="U902" s="4"/>
    </row>
    <row r="903" spans="3:21">
      <c r="C903" s="4"/>
      <c r="D903" s="4"/>
      <c r="E903" s="4"/>
      <c r="F903" s="4"/>
      <c r="G903" s="4"/>
      <c r="H903" s="4"/>
      <c r="I903" s="4"/>
      <c r="J903" s="4"/>
      <c r="K903" s="4"/>
      <c r="L903" s="4"/>
      <c r="M903" s="4"/>
      <c r="N903" s="4"/>
      <c r="O903" s="4"/>
      <c r="P903" s="4"/>
      <c r="Q903" s="4"/>
      <c r="R903" s="4"/>
      <c r="S903" s="4"/>
      <c r="T903" s="4"/>
      <c r="U903" s="4"/>
    </row>
    <row r="904" spans="3:21">
      <c r="C904" s="4"/>
      <c r="D904" s="4"/>
      <c r="E904" s="4"/>
      <c r="F904" s="4"/>
      <c r="G904" s="4"/>
      <c r="H904" s="4"/>
      <c r="I904" s="4"/>
      <c r="J904" s="4"/>
      <c r="K904" s="4"/>
      <c r="L904" s="4"/>
      <c r="M904" s="4"/>
      <c r="N904" s="4"/>
      <c r="O904" s="4"/>
      <c r="P904" s="4"/>
      <c r="Q904" s="4"/>
      <c r="R904" s="4"/>
      <c r="S904" s="4"/>
      <c r="T904" s="4"/>
      <c r="U904" s="4"/>
    </row>
    <row r="905" spans="3:21">
      <c r="C905" s="4"/>
      <c r="D905" s="4"/>
      <c r="E905" s="4"/>
      <c r="F905" s="4"/>
      <c r="G905" s="4"/>
      <c r="H905" s="4"/>
      <c r="I905" s="4"/>
      <c r="J905" s="4"/>
      <c r="K905" s="4"/>
      <c r="L905" s="4"/>
      <c r="M905" s="4"/>
      <c r="N905" s="4"/>
      <c r="O905" s="4"/>
      <c r="P905" s="4"/>
      <c r="Q905" s="4"/>
      <c r="R905" s="4"/>
      <c r="S905" s="4"/>
      <c r="T905" s="4"/>
      <c r="U905" s="4"/>
    </row>
    <row r="906" spans="3:21">
      <c r="C906" s="4"/>
      <c r="D906" s="4"/>
      <c r="E906" s="4"/>
      <c r="F906" s="4"/>
      <c r="G906" s="4"/>
      <c r="H906" s="4"/>
      <c r="I906" s="4"/>
      <c r="J906" s="4"/>
      <c r="K906" s="4"/>
      <c r="L906" s="4"/>
      <c r="M906" s="4"/>
      <c r="N906" s="4"/>
      <c r="O906" s="4"/>
      <c r="P906" s="4"/>
      <c r="Q906" s="4"/>
      <c r="R906" s="4"/>
      <c r="S906" s="4"/>
      <c r="T906" s="4"/>
      <c r="U906" s="4"/>
    </row>
    <row r="907" spans="3:21">
      <c r="C907" s="4"/>
      <c r="D907" s="4"/>
      <c r="E907" s="4"/>
      <c r="F907" s="4"/>
      <c r="G907" s="4"/>
      <c r="H907" s="4"/>
      <c r="I907" s="4"/>
      <c r="J907" s="4"/>
      <c r="K907" s="4"/>
      <c r="L907" s="4"/>
      <c r="M907" s="4"/>
      <c r="N907" s="4"/>
      <c r="O907" s="4"/>
      <c r="P907" s="4"/>
      <c r="Q907" s="4"/>
      <c r="R907" s="4"/>
      <c r="S907" s="4"/>
      <c r="T907" s="4"/>
      <c r="U907" s="4"/>
    </row>
    <row r="908" spans="3:21">
      <c r="C908" s="4"/>
      <c r="D908" s="4"/>
      <c r="E908" s="4"/>
      <c r="F908" s="4"/>
      <c r="G908" s="4"/>
      <c r="H908" s="4"/>
      <c r="I908" s="4"/>
      <c r="J908" s="4"/>
      <c r="K908" s="4"/>
      <c r="L908" s="4"/>
      <c r="M908" s="4"/>
      <c r="N908" s="4"/>
      <c r="O908" s="4"/>
      <c r="P908" s="4"/>
      <c r="Q908" s="4"/>
      <c r="R908" s="4"/>
      <c r="S908" s="4"/>
      <c r="T908" s="4"/>
      <c r="U908" s="4"/>
    </row>
    <row r="909" spans="3:21">
      <c r="C909" s="4"/>
      <c r="D909" s="4"/>
      <c r="E909" s="4"/>
      <c r="F909" s="4"/>
      <c r="G909" s="4"/>
      <c r="H909" s="4"/>
      <c r="I909" s="4"/>
      <c r="J909" s="4"/>
      <c r="K909" s="4"/>
      <c r="L909" s="4"/>
      <c r="M909" s="4"/>
      <c r="N909" s="4"/>
      <c r="O909" s="4"/>
      <c r="P909" s="4"/>
      <c r="Q909" s="4"/>
      <c r="R909" s="4"/>
      <c r="S909" s="4"/>
      <c r="T909" s="4"/>
      <c r="U909" s="4"/>
    </row>
    <row r="910" spans="3:21">
      <c r="C910" s="4"/>
      <c r="D910" s="4"/>
      <c r="E910" s="4"/>
      <c r="F910" s="4"/>
      <c r="G910" s="4"/>
      <c r="H910" s="4"/>
      <c r="I910" s="4"/>
      <c r="J910" s="4"/>
      <c r="K910" s="4"/>
      <c r="L910" s="4"/>
      <c r="M910" s="4"/>
      <c r="N910" s="4"/>
      <c r="O910" s="4"/>
      <c r="P910" s="4"/>
      <c r="Q910" s="4"/>
      <c r="R910" s="4"/>
      <c r="S910" s="4"/>
      <c r="T910" s="4"/>
      <c r="U910" s="4"/>
    </row>
    <row r="911" spans="3:21">
      <c r="C911" s="4"/>
      <c r="D911" s="4"/>
      <c r="E911" s="4"/>
      <c r="F911" s="4"/>
      <c r="G911" s="4"/>
      <c r="H911" s="4"/>
      <c r="I911" s="4"/>
      <c r="J911" s="4"/>
      <c r="K911" s="4"/>
      <c r="L911" s="4"/>
      <c r="M911" s="4"/>
      <c r="N911" s="4"/>
      <c r="O911" s="4"/>
      <c r="P911" s="4"/>
      <c r="Q911" s="4"/>
      <c r="R911" s="4"/>
      <c r="S911" s="4"/>
      <c r="T911" s="4"/>
      <c r="U911" s="4"/>
    </row>
    <row r="912" spans="3:21">
      <c r="C912" s="4"/>
      <c r="D912" s="4"/>
      <c r="E912" s="4"/>
      <c r="F912" s="4"/>
      <c r="G912" s="4"/>
      <c r="H912" s="4"/>
      <c r="I912" s="4"/>
      <c r="J912" s="4"/>
      <c r="K912" s="4"/>
      <c r="L912" s="4"/>
      <c r="M912" s="4"/>
      <c r="N912" s="4"/>
      <c r="O912" s="4"/>
      <c r="P912" s="4"/>
      <c r="Q912" s="4"/>
      <c r="R912" s="4"/>
      <c r="S912" s="4"/>
      <c r="T912" s="4"/>
      <c r="U912" s="4"/>
    </row>
    <row r="913" spans="3:21">
      <c r="C913" s="4"/>
      <c r="D913" s="4"/>
      <c r="E913" s="4"/>
      <c r="F913" s="4"/>
      <c r="G913" s="4"/>
      <c r="H913" s="4"/>
      <c r="I913" s="4"/>
      <c r="J913" s="4"/>
      <c r="K913" s="4"/>
      <c r="L913" s="4"/>
      <c r="M913" s="4"/>
      <c r="N913" s="4"/>
      <c r="O913" s="4"/>
      <c r="P913" s="4"/>
      <c r="Q913" s="4"/>
      <c r="R913" s="4"/>
      <c r="S913" s="4"/>
      <c r="T913" s="4"/>
      <c r="U913" s="4"/>
    </row>
    <row r="914" spans="3:21">
      <c r="C914" s="4"/>
      <c r="D914" s="4"/>
      <c r="E914" s="4"/>
      <c r="F914" s="4"/>
      <c r="G914" s="4"/>
      <c r="H914" s="4"/>
      <c r="I914" s="4"/>
      <c r="J914" s="4"/>
      <c r="K914" s="4"/>
      <c r="L914" s="4"/>
      <c r="M914" s="4"/>
      <c r="N914" s="4"/>
      <c r="O914" s="4"/>
      <c r="P914" s="4"/>
      <c r="Q914" s="4"/>
      <c r="R914" s="4"/>
      <c r="S914" s="4"/>
      <c r="T914" s="4"/>
      <c r="U914" s="4"/>
    </row>
    <row r="915" spans="3:21">
      <c r="C915" s="4"/>
      <c r="D915" s="4"/>
      <c r="E915" s="4"/>
      <c r="F915" s="4"/>
      <c r="G915" s="4"/>
      <c r="H915" s="4"/>
      <c r="I915" s="4"/>
      <c r="J915" s="4"/>
      <c r="K915" s="4"/>
      <c r="L915" s="4"/>
      <c r="M915" s="4"/>
      <c r="N915" s="4"/>
      <c r="O915" s="4"/>
      <c r="P915" s="4"/>
      <c r="Q915" s="4"/>
      <c r="R915" s="4"/>
      <c r="S915" s="4"/>
      <c r="T915" s="4"/>
      <c r="U915" s="4"/>
    </row>
    <row r="916" spans="3:21">
      <c r="C916" s="4"/>
      <c r="D916" s="4"/>
      <c r="E916" s="4"/>
      <c r="F916" s="4"/>
      <c r="G916" s="4"/>
      <c r="H916" s="4"/>
      <c r="I916" s="4"/>
      <c r="J916" s="4"/>
      <c r="K916" s="4"/>
      <c r="L916" s="4"/>
      <c r="M916" s="4"/>
      <c r="N916" s="4"/>
      <c r="O916" s="4"/>
      <c r="P916" s="4"/>
      <c r="Q916" s="4"/>
      <c r="R916" s="4"/>
      <c r="S916" s="4"/>
      <c r="T916" s="4"/>
      <c r="U916" s="4"/>
    </row>
    <row r="917" spans="3:21">
      <c r="C917" s="4"/>
      <c r="D917" s="4"/>
      <c r="E917" s="4"/>
      <c r="F917" s="4"/>
      <c r="G917" s="4"/>
      <c r="H917" s="4"/>
      <c r="I917" s="4"/>
      <c r="J917" s="4"/>
      <c r="K917" s="4"/>
      <c r="L917" s="4"/>
      <c r="M917" s="4"/>
      <c r="N917" s="4"/>
      <c r="O917" s="4"/>
      <c r="P917" s="4"/>
      <c r="Q917" s="4"/>
      <c r="R917" s="4"/>
      <c r="S917" s="4"/>
      <c r="T917" s="4"/>
      <c r="U917" s="4"/>
    </row>
    <row r="918" spans="3:21">
      <c r="C918" s="4"/>
      <c r="D918" s="4"/>
      <c r="E918" s="4"/>
      <c r="F918" s="4"/>
      <c r="G918" s="4"/>
      <c r="H918" s="4"/>
      <c r="I918" s="4"/>
      <c r="J918" s="4"/>
      <c r="K918" s="4"/>
      <c r="L918" s="4"/>
      <c r="M918" s="4"/>
      <c r="N918" s="4"/>
      <c r="O918" s="4"/>
      <c r="P918" s="4"/>
      <c r="Q918" s="4"/>
      <c r="R918" s="4"/>
      <c r="S918" s="4"/>
      <c r="T918" s="4"/>
      <c r="U918" s="4"/>
    </row>
    <row r="919" spans="3:21">
      <c r="C919" s="4"/>
      <c r="D919" s="4"/>
      <c r="E919" s="4"/>
      <c r="F919" s="4"/>
      <c r="G919" s="4"/>
      <c r="H919" s="4"/>
      <c r="I919" s="4"/>
      <c r="J919" s="4"/>
      <c r="K919" s="4"/>
      <c r="L919" s="4"/>
      <c r="M919" s="4"/>
      <c r="N919" s="4"/>
      <c r="O919" s="4"/>
      <c r="P919" s="4"/>
      <c r="Q919" s="4"/>
      <c r="R919" s="4"/>
      <c r="S919" s="4"/>
      <c r="T919" s="4"/>
      <c r="U919" s="4"/>
    </row>
    <row r="920" spans="3:21">
      <c r="C920" s="4"/>
      <c r="D920" s="4"/>
      <c r="E920" s="4"/>
      <c r="F920" s="4"/>
      <c r="G920" s="4"/>
      <c r="H920" s="4"/>
      <c r="I920" s="4"/>
      <c r="J920" s="4"/>
      <c r="K920" s="4"/>
      <c r="L920" s="4"/>
      <c r="M920" s="4"/>
      <c r="N920" s="4"/>
      <c r="O920" s="4"/>
      <c r="P920" s="4"/>
      <c r="Q920" s="4"/>
      <c r="R920" s="4"/>
      <c r="S920" s="4"/>
      <c r="T920" s="4"/>
      <c r="U920" s="4"/>
    </row>
    <row r="921" spans="3:21">
      <c r="C921" s="4"/>
      <c r="D921" s="4"/>
      <c r="E921" s="4"/>
      <c r="F921" s="4"/>
      <c r="G921" s="4"/>
      <c r="H921" s="4"/>
      <c r="I921" s="4"/>
      <c r="J921" s="4"/>
      <c r="K921" s="4"/>
      <c r="L921" s="4"/>
      <c r="M921" s="4"/>
      <c r="N921" s="4"/>
      <c r="O921" s="4"/>
      <c r="P921" s="4"/>
      <c r="Q921" s="4"/>
      <c r="R921" s="4"/>
      <c r="S921" s="4"/>
      <c r="T921" s="4"/>
      <c r="U921" s="4"/>
    </row>
    <row r="922" spans="3:21">
      <c r="C922" s="4"/>
      <c r="D922" s="4"/>
      <c r="E922" s="4"/>
      <c r="F922" s="4"/>
      <c r="G922" s="4"/>
      <c r="H922" s="4"/>
      <c r="I922" s="4"/>
      <c r="J922" s="4"/>
      <c r="K922" s="4"/>
      <c r="L922" s="4"/>
      <c r="M922" s="4"/>
      <c r="N922" s="4"/>
      <c r="O922" s="4"/>
      <c r="P922" s="4"/>
      <c r="Q922" s="4"/>
      <c r="R922" s="4"/>
      <c r="S922" s="4"/>
      <c r="T922" s="4"/>
      <c r="U922" s="4"/>
    </row>
    <row r="923" spans="3:21">
      <c r="C923" s="4"/>
      <c r="D923" s="4"/>
      <c r="E923" s="4"/>
      <c r="F923" s="4"/>
      <c r="G923" s="4"/>
      <c r="H923" s="4"/>
      <c r="I923" s="4"/>
      <c r="J923" s="4"/>
      <c r="K923" s="4"/>
      <c r="L923" s="4"/>
      <c r="M923" s="4"/>
      <c r="N923" s="4"/>
      <c r="O923" s="4"/>
      <c r="P923" s="4"/>
      <c r="Q923" s="4"/>
      <c r="R923" s="4"/>
      <c r="S923" s="4"/>
      <c r="T923" s="4"/>
      <c r="U923" s="4"/>
    </row>
    <row r="924" spans="3:21">
      <c r="C924" s="4"/>
      <c r="D924" s="4"/>
      <c r="E924" s="4"/>
      <c r="F924" s="4"/>
      <c r="G924" s="4"/>
      <c r="H924" s="4"/>
      <c r="I924" s="4"/>
      <c r="J924" s="4"/>
      <c r="K924" s="4"/>
      <c r="L924" s="4"/>
      <c r="M924" s="4"/>
      <c r="N924" s="4"/>
      <c r="O924" s="4"/>
      <c r="P924" s="4"/>
      <c r="Q924" s="4"/>
      <c r="R924" s="4"/>
      <c r="S924" s="4"/>
      <c r="T924" s="4"/>
      <c r="U924" s="4"/>
    </row>
    <row r="925" spans="3:21">
      <c r="C925" s="4"/>
      <c r="D925" s="4"/>
      <c r="E925" s="4"/>
      <c r="F925" s="4"/>
      <c r="G925" s="4"/>
      <c r="H925" s="4"/>
      <c r="I925" s="4"/>
      <c r="J925" s="4"/>
      <c r="K925" s="4"/>
      <c r="L925" s="4"/>
      <c r="M925" s="4"/>
      <c r="N925" s="4"/>
      <c r="O925" s="4"/>
      <c r="P925" s="4"/>
      <c r="Q925" s="4"/>
      <c r="R925" s="4"/>
      <c r="S925" s="4"/>
      <c r="T925" s="4"/>
      <c r="U925" s="4"/>
    </row>
    <row r="926" spans="3:21">
      <c r="C926" s="4"/>
      <c r="D926" s="4"/>
      <c r="E926" s="4"/>
      <c r="F926" s="4"/>
      <c r="G926" s="4"/>
      <c r="H926" s="4"/>
      <c r="I926" s="4"/>
      <c r="J926" s="4"/>
      <c r="K926" s="4"/>
      <c r="L926" s="4"/>
      <c r="M926" s="4"/>
      <c r="N926" s="4"/>
      <c r="O926" s="4"/>
      <c r="P926" s="4"/>
      <c r="Q926" s="4"/>
      <c r="R926" s="4"/>
      <c r="S926" s="4"/>
      <c r="T926" s="4"/>
      <c r="U926" s="4"/>
    </row>
    <row r="927" spans="3:21">
      <c r="C927" s="4"/>
      <c r="D927" s="4"/>
      <c r="E927" s="4"/>
      <c r="F927" s="4"/>
      <c r="G927" s="4"/>
      <c r="H927" s="4"/>
      <c r="I927" s="4"/>
      <c r="J927" s="4"/>
      <c r="K927" s="4"/>
      <c r="L927" s="4"/>
      <c r="M927" s="4"/>
      <c r="N927" s="4"/>
      <c r="O927" s="4"/>
      <c r="P927" s="4"/>
      <c r="Q927" s="4"/>
      <c r="R927" s="4"/>
      <c r="S927" s="4"/>
      <c r="T927" s="4"/>
      <c r="U927" s="4"/>
    </row>
    <row r="928" spans="3:21">
      <c r="C928" s="4"/>
      <c r="D928" s="4"/>
      <c r="E928" s="4"/>
      <c r="F928" s="4"/>
      <c r="G928" s="4"/>
      <c r="H928" s="4"/>
      <c r="I928" s="4"/>
      <c r="J928" s="4"/>
      <c r="K928" s="4"/>
      <c r="L928" s="4"/>
      <c r="M928" s="4"/>
      <c r="N928" s="4"/>
      <c r="O928" s="4"/>
      <c r="P928" s="4"/>
      <c r="Q928" s="4"/>
      <c r="R928" s="4"/>
      <c r="S928" s="4"/>
      <c r="T928" s="4"/>
      <c r="U928" s="4"/>
    </row>
    <row r="929" spans="3:21">
      <c r="C929" s="4"/>
      <c r="D929" s="4"/>
      <c r="E929" s="4"/>
      <c r="F929" s="4"/>
      <c r="G929" s="4"/>
      <c r="H929" s="4"/>
      <c r="I929" s="4"/>
      <c r="J929" s="4"/>
      <c r="K929" s="4"/>
      <c r="L929" s="4"/>
      <c r="M929" s="4"/>
      <c r="N929" s="4"/>
      <c r="O929" s="4"/>
      <c r="P929" s="4"/>
      <c r="Q929" s="4"/>
      <c r="R929" s="4"/>
      <c r="S929" s="4"/>
      <c r="T929" s="4"/>
      <c r="U929" s="4"/>
    </row>
    <row r="930" spans="3:21">
      <c r="C930" s="4"/>
      <c r="D930" s="4"/>
      <c r="E930" s="4"/>
      <c r="F930" s="4"/>
      <c r="G930" s="4"/>
      <c r="H930" s="4"/>
      <c r="I930" s="4"/>
      <c r="J930" s="4"/>
      <c r="K930" s="4"/>
      <c r="L930" s="4"/>
      <c r="M930" s="4"/>
      <c r="N930" s="4"/>
      <c r="O930" s="4"/>
      <c r="P930" s="4"/>
      <c r="Q930" s="4"/>
      <c r="R930" s="4"/>
      <c r="S930" s="4"/>
      <c r="T930" s="4"/>
      <c r="U930" s="4"/>
    </row>
    <row r="931" spans="3:21">
      <c r="C931" s="4"/>
      <c r="D931" s="4"/>
      <c r="E931" s="4"/>
      <c r="F931" s="4"/>
      <c r="G931" s="4"/>
      <c r="H931" s="4"/>
      <c r="I931" s="4"/>
      <c r="J931" s="4"/>
      <c r="K931" s="4"/>
      <c r="L931" s="4"/>
      <c r="M931" s="4"/>
      <c r="N931" s="4"/>
      <c r="O931" s="4"/>
      <c r="P931" s="4"/>
      <c r="Q931" s="4"/>
      <c r="R931" s="4"/>
      <c r="S931" s="4"/>
      <c r="T931" s="4"/>
      <c r="U931" s="4"/>
    </row>
    <row r="932" spans="3:21">
      <c r="C932" s="4"/>
      <c r="D932" s="4"/>
      <c r="E932" s="4"/>
      <c r="F932" s="4"/>
      <c r="G932" s="4"/>
      <c r="H932" s="4"/>
      <c r="I932" s="4"/>
      <c r="J932" s="4"/>
      <c r="K932" s="4"/>
      <c r="L932" s="4"/>
      <c r="M932" s="4"/>
      <c r="N932" s="4"/>
      <c r="O932" s="4"/>
      <c r="P932" s="4"/>
      <c r="Q932" s="4"/>
      <c r="R932" s="4"/>
      <c r="S932" s="4"/>
      <c r="T932" s="4"/>
      <c r="U932" s="4"/>
    </row>
    <row r="933" spans="3:21">
      <c r="C933" s="4"/>
      <c r="D933" s="4"/>
      <c r="E933" s="4"/>
      <c r="F933" s="4"/>
      <c r="G933" s="4"/>
      <c r="H933" s="4"/>
      <c r="I933" s="4"/>
      <c r="J933" s="4"/>
      <c r="K933" s="4"/>
      <c r="L933" s="4"/>
      <c r="M933" s="4"/>
      <c r="N933" s="4"/>
      <c r="O933" s="4"/>
      <c r="P933" s="4"/>
      <c r="Q933" s="4"/>
      <c r="R933" s="4"/>
      <c r="S933" s="4"/>
      <c r="T933" s="4"/>
      <c r="U933" s="4"/>
    </row>
    <row r="934" spans="3:21">
      <c r="C934" s="4"/>
      <c r="D934" s="4"/>
      <c r="E934" s="4"/>
      <c r="F934" s="4"/>
      <c r="G934" s="4"/>
      <c r="H934" s="4"/>
      <c r="I934" s="4"/>
      <c r="J934" s="4"/>
      <c r="K934" s="4"/>
      <c r="L934" s="4"/>
      <c r="M934" s="4"/>
      <c r="N934" s="4"/>
      <c r="O934" s="4"/>
      <c r="P934" s="4"/>
      <c r="Q934" s="4"/>
      <c r="R934" s="4"/>
      <c r="S934" s="4"/>
      <c r="T934" s="4"/>
      <c r="U934" s="4"/>
    </row>
    <row r="935" spans="3:21">
      <c r="C935" s="4"/>
      <c r="D935" s="4"/>
      <c r="E935" s="4"/>
      <c r="F935" s="4"/>
      <c r="G935" s="4"/>
      <c r="H935" s="4"/>
      <c r="I935" s="4"/>
      <c r="J935" s="4"/>
      <c r="K935" s="4"/>
      <c r="L935" s="4"/>
      <c r="M935" s="4"/>
      <c r="N935" s="4"/>
      <c r="O935" s="4"/>
      <c r="P935" s="4"/>
      <c r="Q935" s="4"/>
      <c r="R935" s="4"/>
      <c r="S935" s="4"/>
      <c r="T935" s="4"/>
      <c r="U935" s="4"/>
    </row>
    <row r="936" spans="3:21">
      <c r="C936" s="4"/>
      <c r="D936" s="4"/>
      <c r="E936" s="4"/>
      <c r="F936" s="4"/>
      <c r="G936" s="4"/>
      <c r="H936" s="4"/>
      <c r="I936" s="4"/>
      <c r="J936" s="4"/>
      <c r="K936" s="4"/>
      <c r="L936" s="4"/>
      <c r="M936" s="4"/>
      <c r="N936" s="4"/>
      <c r="O936" s="4"/>
      <c r="P936" s="4"/>
      <c r="Q936" s="4"/>
      <c r="R936" s="4"/>
      <c r="S936" s="4"/>
      <c r="T936" s="4"/>
      <c r="U936" s="4"/>
    </row>
    <row r="937" spans="3:21">
      <c r="C937" s="4"/>
      <c r="D937" s="4"/>
      <c r="E937" s="4"/>
      <c r="F937" s="4"/>
      <c r="G937" s="4"/>
      <c r="H937" s="4"/>
      <c r="I937" s="4"/>
      <c r="J937" s="4"/>
      <c r="K937" s="4"/>
      <c r="L937" s="4"/>
      <c r="M937" s="4"/>
      <c r="N937" s="4"/>
      <c r="O937" s="4"/>
      <c r="P937" s="4"/>
      <c r="Q937" s="4"/>
      <c r="R937" s="4"/>
      <c r="S937" s="4"/>
      <c r="T937" s="4"/>
      <c r="U937" s="4"/>
    </row>
    <row r="938" spans="3:21">
      <c r="C938" s="4"/>
      <c r="D938" s="4"/>
      <c r="E938" s="4"/>
      <c r="F938" s="4"/>
      <c r="G938" s="4"/>
      <c r="H938" s="4"/>
      <c r="I938" s="4"/>
      <c r="J938" s="4"/>
      <c r="K938" s="4"/>
      <c r="L938" s="4"/>
      <c r="M938" s="4"/>
      <c r="N938" s="4"/>
      <c r="O938" s="4"/>
      <c r="P938" s="4"/>
      <c r="Q938" s="4"/>
      <c r="R938" s="4"/>
      <c r="S938" s="4"/>
      <c r="T938" s="4"/>
      <c r="U938" s="4"/>
    </row>
    <row r="939" spans="3:21">
      <c r="C939" s="4"/>
      <c r="D939" s="4"/>
      <c r="E939" s="4"/>
      <c r="F939" s="4"/>
      <c r="G939" s="4"/>
      <c r="H939" s="4"/>
      <c r="I939" s="4"/>
      <c r="J939" s="4"/>
      <c r="K939" s="4"/>
      <c r="L939" s="4"/>
      <c r="M939" s="4"/>
      <c r="N939" s="4"/>
      <c r="O939" s="4"/>
      <c r="P939" s="4"/>
      <c r="Q939" s="4"/>
      <c r="R939" s="4"/>
      <c r="S939" s="4"/>
      <c r="T939" s="4"/>
      <c r="U939" s="4"/>
    </row>
    <row r="940" spans="3:21">
      <c r="C940" s="4"/>
      <c r="D940" s="4"/>
      <c r="E940" s="4"/>
      <c r="F940" s="4"/>
      <c r="G940" s="4"/>
      <c r="H940" s="4"/>
      <c r="I940" s="4"/>
      <c r="J940" s="4"/>
      <c r="K940" s="4"/>
      <c r="L940" s="4"/>
      <c r="M940" s="4"/>
      <c r="N940" s="4"/>
      <c r="O940" s="4"/>
      <c r="P940" s="4"/>
      <c r="Q940" s="4"/>
      <c r="R940" s="4"/>
      <c r="S940" s="4"/>
      <c r="T940" s="4"/>
      <c r="U940" s="4"/>
    </row>
    <row r="941" spans="3:21">
      <c r="C941" s="4"/>
      <c r="D941" s="4"/>
      <c r="E941" s="4"/>
      <c r="F941" s="4"/>
      <c r="G941" s="4"/>
      <c r="H941" s="4"/>
      <c r="I941" s="4"/>
      <c r="J941" s="4"/>
      <c r="K941" s="4"/>
      <c r="L941" s="4"/>
      <c r="M941" s="4"/>
      <c r="N941" s="4"/>
      <c r="O941" s="4"/>
      <c r="P941" s="4"/>
      <c r="Q941" s="4"/>
      <c r="R941" s="4"/>
      <c r="S941" s="4"/>
      <c r="T941" s="4"/>
      <c r="U941" s="4"/>
    </row>
    <row r="942" spans="3:21">
      <c r="C942" s="4"/>
      <c r="D942" s="4"/>
      <c r="E942" s="4"/>
      <c r="F942" s="4"/>
      <c r="G942" s="4"/>
      <c r="H942" s="4"/>
      <c r="I942" s="4"/>
      <c r="J942" s="4"/>
      <c r="K942" s="4"/>
      <c r="L942" s="4"/>
      <c r="M942" s="4"/>
      <c r="N942" s="4"/>
      <c r="O942" s="4"/>
      <c r="P942" s="4"/>
      <c r="Q942" s="4"/>
      <c r="R942" s="4"/>
      <c r="S942" s="4"/>
      <c r="T942" s="4"/>
      <c r="U942" s="4"/>
    </row>
    <row r="943" spans="3:21">
      <c r="C943" s="4"/>
      <c r="D943" s="4"/>
      <c r="E943" s="4"/>
      <c r="F943" s="4"/>
      <c r="G943" s="4"/>
      <c r="H943" s="4"/>
      <c r="I943" s="4"/>
      <c r="J943" s="4"/>
      <c r="K943" s="4"/>
      <c r="L943" s="4"/>
      <c r="M943" s="4"/>
      <c r="N943" s="4"/>
      <c r="O943" s="4"/>
      <c r="P943" s="4"/>
      <c r="Q943" s="4"/>
      <c r="R943" s="4"/>
      <c r="S943" s="4"/>
      <c r="T943" s="4"/>
      <c r="U943" s="4"/>
    </row>
    <row r="944" spans="3:21">
      <c r="C944" s="4"/>
      <c r="D944" s="4"/>
      <c r="E944" s="4"/>
      <c r="F944" s="4"/>
      <c r="G944" s="4"/>
      <c r="H944" s="4"/>
      <c r="I944" s="4"/>
      <c r="J944" s="4"/>
      <c r="K944" s="4"/>
      <c r="L944" s="4"/>
      <c r="M944" s="4"/>
      <c r="N944" s="4"/>
      <c r="O944" s="4"/>
      <c r="P944" s="4"/>
      <c r="Q944" s="4"/>
      <c r="R944" s="4"/>
      <c r="S944" s="4"/>
      <c r="T944" s="4"/>
      <c r="U944" s="4"/>
    </row>
    <row r="945" spans="3:21">
      <c r="C945" s="4"/>
      <c r="D945" s="4"/>
      <c r="E945" s="4"/>
      <c r="F945" s="4"/>
      <c r="G945" s="4"/>
      <c r="H945" s="4"/>
      <c r="I945" s="4"/>
      <c r="J945" s="4"/>
      <c r="K945" s="4"/>
      <c r="L945" s="4"/>
      <c r="M945" s="4"/>
      <c r="N945" s="4"/>
      <c r="O945" s="4"/>
      <c r="P945" s="4"/>
      <c r="Q945" s="4"/>
      <c r="R945" s="4"/>
      <c r="S945" s="4"/>
      <c r="T945" s="4"/>
      <c r="U945" s="4"/>
    </row>
    <row r="946" spans="3:21">
      <c r="C946" s="4"/>
      <c r="D946" s="4"/>
      <c r="E946" s="4"/>
      <c r="F946" s="4"/>
      <c r="G946" s="4"/>
      <c r="H946" s="4"/>
      <c r="I946" s="4"/>
      <c r="J946" s="4"/>
      <c r="K946" s="4"/>
      <c r="L946" s="4"/>
      <c r="M946" s="4"/>
      <c r="N946" s="4"/>
      <c r="O946" s="4"/>
      <c r="P946" s="4"/>
      <c r="Q946" s="4"/>
      <c r="R946" s="4"/>
      <c r="S946" s="4"/>
      <c r="T946" s="4"/>
      <c r="U946" s="4"/>
    </row>
    <row r="947" spans="3:21">
      <c r="C947" s="4"/>
      <c r="D947" s="4"/>
      <c r="E947" s="4"/>
      <c r="F947" s="4"/>
      <c r="G947" s="4"/>
      <c r="H947" s="4"/>
      <c r="I947" s="4"/>
      <c r="J947" s="4"/>
      <c r="K947" s="4"/>
      <c r="L947" s="4"/>
      <c r="M947" s="4"/>
      <c r="N947" s="4"/>
      <c r="O947" s="4"/>
      <c r="P947" s="4"/>
      <c r="Q947" s="4"/>
      <c r="R947" s="4"/>
      <c r="S947" s="4"/>
      <c r="T947" s="4"/>
      <c r="U947" s="4"/>
    </row>
    <row r="948" spans="3:21">
      <c r="C948" s="4"/>
      <c r="D948" s="4"/>
      <c r="E948" s="4"/>
      <c r="F948" s="4"/>
      <c r="G948" s="4"/>
      <c r="H948" s="4"/>
      <c r="I948" s="4"/>
      <c r="J948" s="4"/>
      <c r="K948" s="4"/>
      <c r="L948" s="4"/>
      <c r="M948" s="4"/>
      <c r="N948" s="4"/>
      <c r="O948" s="4"/>
      <c r="P948" s="4"/>
      <c r="Q948" s="4"/>
      <c r="R948" s="4"/>
      <c r="S948" s="4"/>
      <c r="T948" s="4"/>
      <c r="U948" s="4"/>
    </row>
    <row r="949" spans="3:21">
      <c r="C949" s="4"/>
      <c r="D949" s="4"/>
      <c r="E949" s="4"/>
      <c r="F949" s="4"/>
      <c r="G949" s="4"/>
      <c r="H949" s="4"/>
      <c r="I949" s="4"/>
      <c r="J949" s="4"/>
      <c r="K949" s="4"/>
      <c r="L949" s="4"/>
      <c r="M949" s="4"/>
      <c r="N949" s="4"/>
      <c r="O949" s="4"/>
      <c r="P949" s="4"/>
      <c r="Q949" s="4"/>
      <c r="R949" s="4"/>
      <c r="S949" s="4"/>
      <c r="T949" s="4"/>
      <c r="U949" s="4"/>
    </row>
    <row r="950" spans="3:21">
      <c r="C950" s="4"/>
      <c r="D950" s="4"/>
      <c r="E950" s="4"/>
      <c r="F950" s="4"/>
      <c r="G950" s="4"/>
      <c r="H950" s="4"/>
      <c r="I950" s="4"/>
      <c r="J950" s="4"/>
      <c r="K950" s="4"/>
      <c r="L950" s="4"/>
      <c r="M950" s="4"/>
      <c r="N950" s="4"/>
      <c r="O950" s="4"/>
      <c r="P950" s="4"/>
      <c r="Q950" s="4"/>
      <c r="R950" s="4"/>
      <c r="S950" s="4"/>
      <c r="T950" s="4"/>
      <c r="U950" s="4"/>
    </row>
    <row r="951" spans="3:21">
      <c r="C951" s="4"/>
      <c r="D951" s="4"/>
      <c r="E951" s="4"/>
      <c r="F951" s="4"/>
      <c r="G951" s="4"/>
      <c r="H951" s="4"/>
      <c r="I951" s="4"/>
      <c r="J951" s="4"/>
      <c r="K951" s="4"/>
      <c r="L951" s="4"/>
      <c r="M951" s="4"/>
      <c r="N951" s="4"/>
      <c r="O951" s="4"/>
      <c r="P951" s="4"/>
      <c r="Q951" s="4"/>
      <c r="R951" s="4"/>
      <c r="S951" s="4"/>
      <c r="T951" s="4"/>
      <c r="U951" s="4"/>
    </row>
    <row r="952" spans="3:21">
      <c r="C952" s="4"/>
      <c r="D952" s="4"/>
      <c r="E952" s="4"/>
      <c r="F952" s="4"/>
      <c r="G952" s="4"/>
      <c r="H952" s="4"/>
      <c r="I952" s="4"/>
      <c r="J952" s="4"/>
      <c r="K952" s="4"/>
      <c r="L952" s="4"/>
      <c r="M952" s="4"/>
      <c r="N952" s="4"/>
      <c r="O952" s="4"/>
      <c r="P952" s="4"/>
      <c r="Q952" s="4"/>
      <c r="R952" s="4"/>
      <c r="S952" s="4"/>
      <c r="T952" s="4"/>
      <c r="U952" s="4"/>
    </row>
    <row r="953" spans="3:21">
      <c r="C953" s="4"/>
      <c r="D953" s="4"/>
      <c r="E953" s="4"/>
      <c r="F953" s="4"/>
      <c r="G953" s="4"/>
      <c r="H953" s="4"/>
      <c r="I953" s="4"/>
      <c r="J953" s="4"/>
      <c r="K953" s="4"/>
      <c r="L953" s="4"/>
      <c r="M953" s="4"/>
      <c r="N953" s="4"/>
      <c r="O953" s="4"/>
      <c r="P953" s="4"/>
      <c r="Q953" s="4"/>
      <c r="R953" s="4"/>
      <c r="S953" s="4"/>
      <c r="T953" s="4"/>
      <c r="U953" s="4"/>
    </row>
    <row r="954" spans="3:21">
      <c r="C954" s="4"/>
      <c r="D954" s="4"/>
      <c r="E954" s="4"/>
      <c r="F954" s="4"/>
      <c r="G954" s="4"/>
      <c r="H954" s="4"/>
      <c r="I954" s="4"/>
      <c r="J954" s="4"/>
      <c r="K954" s="4"/>
      <c r="L954" s="4"/>
      <c r="M954" s="4"/>
      <c r="N954" s="4"/>
      <c r="O954" s="4"/>
      <c r="P954" s="4"/>
      <c r="Q954" s="4"/>
      <c r="R954" s="4"/>
      <c r="S954" s="4"/>
      <c r="T954" s="4"/>
      <c r="U954" s="4"/>
    </row>
    <row r="955" spans="3:21">
      <c r="C955" s="4"/>
      <c r="D955" s="4"/>
      <c r="E955" s="4"/>
      <c r="F955" s="4"/>
      <c r="G955" s="4"/>
      <c r="H955" s="4"/>
      <c r="I955" s="4"/>
      <c r="J955" s="4"/>
      <c r="K955" s="4"/>
      <c r="L955" s="4"/>
      <c r="M955" s="4"/>
      <c r="N955" s="4"/>
      <c r="O955" s="4"/>
      <c r="P955" s="4"/>
      <c r="Q955" s="4"/>
      <c r="R955" s="4"/>
      <c r="S955" s="4"/>
      <c r="T955" s="4"/>
      <c r="U955" s="4"/>
    </row>
    <row r="956" spans="3:21">
      <c r="C956" s="4"/>
      <c r="D956" s="4"/>
      <c r="E956" s="4"/>
      <c r="F956" s="4"/>
      <c r="G956" s="4"/>
      <c r="H956" s="4"/>
      <c r="I956" s="4"/>
      <c r="J956" s="4"/>
      <c r="K956" s="4"/>
      <c r="L956" s="4"/>
      <c r="M956" s="4"/>
      <c r="N956" s="4"/>
      <c r="O956" s="4"/>
      <c r="P956" s="4"/>
      <c r="Q956" s="4"/>
      <c r="R956" s="4"/>
      <c r="S956" s="4"/>
      <c r="T956" s="4"/>
      <c r="U956" s="4"/>
    </row>
    <row r="957" spans="3:21">
      <c r="C957" s="4"/>
      <c r="D957" s="4"/>
      <c r="E957" s="4"/>
      <c r="F957" s="4"/>
      <c r="G957" s="4"/>
      <c r="H957" s="4"/>
      <c r="I957" s="4"/>
      <c r="J957" s="4"/>
      <c r="K957" s="4"/>
      <c r="L957" s="4"/>
      <c r="M957" s="4"/>
      <c r="N957" s="4"/>
      <c r="O957" s="4"/>
      <c r="P957" s="4"/>
      <c r="Q957" s="4"/>
      <c r="R957" s="4"/>
      <c r="S957" s="4"/>
      <c r="T957" s="4"/>
      <c r="U957" s="4"/>
    </row>
    <row r="958" spans="3:21">
      <c r="C958" s="4"/>
      <c r="D958" s="4"/>
      <c r="E958" s="4"/>
      <c r="F958" s="4"/>
      <c r="G958" s="4"/>
      <c r="H958" s="4"/>
      <c r="I958" s="4"/>
      <c r="J958" s="4"/>
      <c r="K958" s="4"/>
      <c r="L958" s="4"/>
      <c r="M958" s="4"/>
      <c r="N958" s="4"/>
      <c r="O958" s="4"/>
      <c r="P958" s="4"/>
      <c r="Q958" s="4"/>
      <c r="R958" s="4"/>
      <c r="S958" s="4"/>
      <c r="T958" s="4"/>
      <c r="U958" s="4"/>
    </row>
    <row r="959" spans="3:21">
      <c r="C959" s="4"/>
      <c r="D959" s="4"/>
      <c r="E959" s="4"/>
      <c r="F959" s="4"/>
      <c r="G959" s="4"/>
      <c r="H959" s="4"/>
      <c r="I959" s="4"/>
      <c r="J959" s="4"/>
      <c r="K959" s="4"/>
      <c r="L959" s="4"/>
      <c r="M959" s="4"/>
      <c r="N959" s="4"/>
      <c r="O959" s="4"/>
      <c r="P959" s="4"/>
      <c r="Q959" s="4"/>
      <c r="R959" s="4"/>
      <c r="S959" s="4"/>
      <c r="T959" s="4"/>
      <c r="U959" s="4"/>
    </row>
    <row r="960" spans="3:21">
      <c r="C960" s="4"/>
      <c r="D960" s="4"/>
      <c r="E960" s="4"/>
      <c r="F960" s="4"/>
      <c r="G960" s="4"/>
      <c r="H960" s="4"/>
      <c r="I960" s="4"/>
      <c r="J960" s="4"/>
      <c r="K960" s="4"/>
      <c r="L960" s="4"/>
      <c r="M960" s="4"/>
      <c r="N960" s="4"/>
      <c r="O960" s="4"/>
      <c r="P960" s="4"/>
      <c r="Q960" s="4"/>
      <c r="R960" s="4"/>
      <c r="S960" s="4"/>
      <c r="T960" s="4"/>
      <c r="U960" s="4"/>
    </row>
    <row r="961" spans="3:21">
      <c r="C961" s="4"/>
      <c r="D961" s="4"/>
      <c r="E961" s="4"/>
      <c r="F961" s="4"/>
      <c r="G961" s="4"/>
      <c r="H961" s="4"/>
      <c r="I961" s="4"/>
      <c r="J961" s="4"/>
      <c r="K961" s="4"/>
      <c r="L961" s="4"/>
      <c r="M961" s="4"/>
      <c r="N961" s="4"/>
      <c r="O961" s="4"/>
      <c r="P961" s="4"/>
      <c r="Q961" s="4"/>
      <c r="R961" s="4"/>
      <c r="S961" s="4"/>
      <c r="T961" s="4"/>
      <c r="U961" s="4"/>
    </row>
    <row r="962" spans="3:21">
      <c r="C962" s="4"/>
      <c r="D962" s="4"/>
      <c r="E962" s="4"/>
      <c r="F962" s="4"/>
      <c r="G962" s="4"/>
      <c r="H962" s="4"/>
      <c r="I962" s="4"/>
      <c r="J962" s="4"/>
      <c r="K962" s="4"/>
      <c r="L962" s="4"/>
      <c r="M962" s="4"/>
      <c r="N962" s="4"/>
      <c r="O962" s="4"/>
      <c r="P962" s="4"/>
      <c r="Q962" s="4"/>
      <c r="R962" s="4"/>
      <c r="S962" s="4"/>
      <c r="T962" s="4"/>
      <c r="U962" s="4"/>
    </row>
    <row r="963" spans="3:21">
      <c r="C963" s="4"/>
      <c r="D963" s="4"/>
      <c r="E963" s="4"/>
      <c r="F963" s="4"/>
      <c r="G963" s="4"/>
      <c r="H963" s="4"/>
      <c r="I963" s="4"/>
      <c r="J963" s="4"/>
      <c r="K963" s="4"/>
      <c r="L963" s="4"/>
      <c r="M963" s="4"/>
      <c r="N963" s="4"/>
      <c r="O963" s="4"/>
      <c r="P963" s="4"/>
      <c r="Q963" s="4"/>
      <c r="R963" s="4"/>
      <c r="S963" s="4"/>
      <c r="T963" s="4"/>
      <c r="U963" s="4"/>
    </row>
    <row r="964" spans="3:21">
      <c r="C964" s="4"/>
      <c r="D964" s="4"/>
      <c r="E964" s="4"/>
      <c r="F964" s="4"/>
      <c r="G964" s="4"/>
      <c r="H964" s="4"/>
      <c r="I964" s="4"/>
      <c r="J964" s="4"/>
      <c r="K964" s="4"/>
      <c r="L964" s="4"/>
      <c r="M964" s="4"/>
      <c r="N964" s="4"/>
      <c r="O964" s="4"/>
      <c r="P964" s="4"/>
      <c r="Q964" s="4"/>
      <c r="R964" s="4"/>
      <c r="S964" s="4"/>
      <c r="T964" s="4"/>
      <c r="U964" s="4"/>
    </row>
    <row r="965" spans="3:21">
      <c r="C965" s="4"/>
      <c r="D965" s="4"/>
      <c r="E965" s="4"/>
      <c r="F965" s="4"/>
      <c r="G965" s="4"/>
      <c r="H965" s="4"/>
      <c r="I965" s="4"/>
      <c r="J965" s="4"/>
      <c r="K965" s="4"/>
      <c r="L965" s="4"/>
      <c r="M965" s="4"/>
      <c r="N965" s="4"/>
      <c r="O965" s="4"/>
      <c r="P965" s="4"/>
      <c r="Q965" s="4"/>
      <c r="R965" s="4"/>
      <c r="S965" s="4"/>
      <c r="T965" s="4"/>
      <c r="U965" s="4"/>
    </row>
  </sheetData>
  <pageMargins left="0.75" right="0.75" top="1" bottom="1" header="0.5" footer="0.5"/>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82655-E54E-4FA1-B2B2-B73EDE0620A8}">
  <dimension ref="A1:E19"/>
  <sheetViews>
    <sheetView showGridLines="0" workbookViewId="0">
      <selection activeCell="D9" sqref="D9"/>
    </sheetView>
  </sheetViews>
  <sheetFormatPr defaultColWidth="9.1796875" defaultRowHeight="14.5"/>
  <cols>
    <col min="1" max="1" width="2.453125" style="8" customWidth="1"/>
    <col min="2" max="2" width="22.54296875" style="8" customWidth="1"/>
    <col min="3" max="4" width="10.26953125" style="8" customWidth="1"/>
    <col min="5" max="5" width="12.54296875" style="8" customWidth="1"/>
    <col min="6" max="6" width="13.7265625" customWidth="1"/>
    <col min="10" max="10" width="18.26953125" customWidth="1"/>
  </cols>
  <sheetData>
    <row r="1" spans="1:5">
      <c r="B1" s="120" t="str" cm="1">
        <f t="array" aca="1" ref="B1" ca="1">CONCATENATE(MID(CELL("filename",A1),FIND("]",CELL("filename",A1))+1,255), " - Funding of the Budget 2024 operating package")</f>
        <v>Data 2.1 - Funding of the Budget 2024 operating package</v>
      </c>
      <c r="C1" s="120"/>
      <c r="D1" s="120"/>
      <c r="E1" s="120"/>
    </row>
    <row r="2" spans="1:5">
      <c r="B2" s="120"/>
      <c r="C2" s="120"/>
      <c r="D2" s="120"/>
      <c r="E2" s="120"/>
    </row>
    <row r="3" spans="1:5">
      <c r="B3" s="176" t="s">
        <v>217</v>
      </c>
      <c r="C3" s="120"/>
      <c r="D3" s="120"/>
      <c r="E3" s="120"/>
    </row>
    <row r="4" spans="1:5">
      <c r="C4" s="537"/>
      <c r="D4" s="537"/>
    </row>
    <row r="5" spans="1:5">
      <c r="A5" s="106"/>
      <c r="B5" s="177" t="s">
        <v>127</v>
      </c>
      <c r="C5" s="178" t="s">
        <v>218</v>
      </c>
      <c r="D5" s="178" t="s">
        <v>219</v>
      </c>
      <c r="E5" s="178"/>
    </row>
    <row r="6" spans="1:5">
      <c r="B6" s="179" t="s">
        <v>220</v>
      </c>
      <c r="C6" s="180">
        <v>3.7</v>
      </c>
      <c r="D6" s="180"/>
      <c r="E6" s="5"/>
    </row>
    <row r="7" spans="1:5">
      <c r="B7" s="179" t="s">
        <v>221</v>
      </c>
      <c r="C7" s="180">
        <v>5.4</v>
      </c>
      <c r="D7" s="180"/>
      <c r="E7" s="5"/>
    </row>
    <row r="8" spans="1:5">
      <c r="B8" s="179" t="s">
        <v>222</v>
      </c>
      <c r="C8" s="180"/>
      <c r="D8" s="180">
        <v>3.8</v>
      </c>
      <c r="E8" s="5"/>
    </row>
    <row r="9" spans="1:5">
      <c r="B9" s="179" t="s">
        <v>223</v>
      </c>
      <c r="C9" s="180"/>
      <c r="D9" s="180">
        <f>0.37+0.225</f>
        <v>0.59499999999999997</v>
      </c>
      <c r="E9" s="5"/>
    </row>
    <row r="10" spans="1:5">
      <c r="B10" s="8" t="s">
        <v>224</v>
      </c>
      <c r="C10" s="180"/>
      <c r="D10" s="180">
        <v>1.5</v>
      </c>
      <c r="E10" s="5"/>
    </row>
    <row r="11" spans="1:5">
      <c r="B11" s="179" t="s">
        <v>225</v>
      </c>
      <c r="C11" s="180"/>
      <c r="D11" s="180">
        <v>3.2</v>
      </c>
    </row>
    <row r="12" spans="1:5">
      <c r="B12" s="179"/>
    </row>
    <row r="13" spans="1:5">
      <c r="B13" s="181"/>
    </row>
    <row r="14" spans="1:5">
      <c r="B14" s="182"/>
      <c r="C14" s="5"/>
      <c r="D14" s="5"/>
      <c r="E14" s="5"/>
    </row>
    <row r="15" spans="1:5">
      <c r="B15" s="182"/>
    </row>
    <row r="16" spans="1:5">
      <c r="B16" s="182"/>
    </row>
    <row r="17" spans="2:2">
      <c r="B17" s="182"/>
    </row>
    <row r="18" spans="2:2">
      <c r="B18" s="182"/>
    </row>
    <row r="19" spans="2:2">
      <c r="B19" s="182"/>
    </row>
  </sheetData>
  <mergeCells count="1">
    <mergeCell ref="C4:D4"/>
  </mergeCells>
  <pageMargins left="0.7" right="0.7" top="0.75" bottom="0.75"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EF0A1-C11E-42BE-9A4F-DE5E258B06BA}">
  <sheetPr>
    <pageSetUpPr fitToPage="1"/>
  </sheetPr>
  <dimension ref="A1:D24"/>
  <sheetViews>
    <sheetView showGridLines="0" workbookViewId="0">
      <selection activeCell="F24" sqref="F24"/>
    </sheetView>
  </sheetViews>
  <sheetFormatPr defaultColWidth="9.1796875" defaultRowHeight="14.5"/>
  <cols>
    <col min="1" max="1" width="2.26953125" style="8" customWidth="1"/>
    <col min="2" max="2" width="19" style="8" customWidth="1"/>
    <col min="3" max="4" width="17.54296875" style="8" customWidth="1"/>
    <col min="6" max="6" width="26.1796875" customWidth="1"/>
    <col min="7" max="7" width="33" customWidth="1"/>
    <col min="8" max="8" width="10.7265625" bestFit="1" customWidth="1"/>
    <col min="9" max="10" width="10" customWidth="1"/>
    <col min="11" max="11" width="14" customWidth="1"/>
    <col min="12" max="12" width="10.7265625" customWidth="1"/>
  </cols>
  <sheetData>
    <row r="1" spans="1:4" ht="15.5">
      <c r="A1" s="183"/>
      <c r="B1" s="184" t="str" cm="1">
        <f t="array" aca="1" ref="B1" ca="1">CONCATENATE(MID(CELL("filename",A1),FIND("]",CELL("filename",A1))+1,255), " - Core Crown tax revenue")</f>
        <v>Data 2.2 - Core Crown tax revenue</v>
      </c>
      <c r="C1" s="185"/>
      <c r="D1" s="185"/>
    </row>
    <row r="2" spans="1:4" ht="15.5">
      <c r="B2" s="184"/>
      <c r="C2" s="185"/>
      <c r="D2" s="185"/>
    </row>
    <row r="3" spans="1:4">
      <c r="B3" s="176" t="s">
        <v>226</v>
      </c>
      <c r="C3" s="185"/>
      <c r="D3" s="185"/>
    </row>
    <row r="4" spans="1:4">
      <c r="C4" s="538"/>
      <c r="D4" s="538"/>
    </row>
    <row r="5" spans="1:4" ht="41.25" customHeight="1">
      <c r="A5" s="186"/>
      <c r="B5" s="187" t="s">
        <v>127</v>
      </c>
      <c r="C5" s="188" t="s">
        <v>227</v>
      </c>
      <c r="D5" s="188" t="s">
        <v>228</v>
      </c>
    </row>
    <row r="6" spans="1:4">
      <c r="B6" s="182" t="s">
        <v>229</v>
      </c>
      <c r="C6" s="189">
        <v>86468</v>
      </c>
      <c r="D6" s="5">
        <v>27.879503077553046</v>
      </c>
    </row>
    <row r="7" spans="1:4">
      <c r="B7" s="182" t="s">
        <v>230</v>
      </c>
      <c r="C7" s="189">
        <v>85102</v>
      </c>
      <c r="D7" s="5">
        <v>26.813744950879382</v>
      </c>
    </row>
    <row r="8" spans="1:4">
      <c r="B8" s="182" t="s">
        <v>231</v>
      </c>
      <c r="C8" s="189">
        <v>97983</v>
      </c>
      <c r="D8" s="5">
        <v>28.567388458521993</v>
      </c>
    </row>
    <row r="9" spans="1:4">
      <c r="B9" s="182" t="s">
        <v>232</v>
      </c>
      <c r="C9" s="189">
        <v>108458</v>
      </c>
      <c r="D9" s="5">
        <v>29.805816171176367</v>
      </c>
    </row>
    <row r="10" spans="1:4">
      <c r="B10" s="182" t="s">
        <v>233</v>
      </c>
      <c r="C10" s="189">
        <v>112358</v>
      </c>
      <c r="D10" s="5">
        <v>28.404577779013714</v>
      </c>
    </row>
    <row r="11" spans="1:4">
      <c r="B11" s="182" t="s">
        <v>234</v>
      </c>
      <c r="C11" s="189">
        <v>118995</v>
      </c>
      <c r="D11" s="5">
        <v>28.808022922949235</v>
      </c>
    </row>
    <row r="12" spans="1:4">
      <c r="B12" s="182" t="s">
        <v>235</v>
      </c>
      <c r="C12" s="189">
        <v>122851</v>
      </c>
      <c r="D12" s="5">
        <v>28.532342373068055</v>
      </c>
    </row>
    <row r="13" spans="1:4">
      <c r="B13" s="182" t="s">
        <v>236</v>
      </c>
      <c r="C13" s="189">
        <v>131403</v>
      </c>
      <c r="D13" s="5">
        <v>28.912352730824715</v>
      </c>
    </row>
    <row r="14" spans="1:4">
      <c r="B14" s="182" t="s">
        <v>237</v>
      </c>
      <c r="C14" s="189">
        <v>140156</v>
      </c>
      <c r="D14" s="5">
        <v>29.290635485912841</v>
      </c>
    </row>
    <row r="15" spans="1:4">
      <c r="B15" s="182" t="s">
        <v>238</v>
      </c>
      <c r="C15" s="189">
        <v>148237</v>
      </c>
      <c r="D15" s="5">
        <v>29.501121962776129</v>
      </c>
    </row>
    <row r="23" spans="3:3">
      <c r="C23" s="183"/>
    </row>
    <row r="24" spans="3:3">
      <c r="C24" s="183"/>
    </row>
  </sheetData>
  <mergeCells count="1">
    <mergeCell ref="C4:D4"/>
  </mergeCells>
  <pageMargins left="0.70866141732283472" right="0.70866141732283472" top="0.74803149606299213" bottom="0.74803149606299213" header="0.31496062992125984" footer="0.31496062992125984"/>
  <pageSetup paperSize="9" scale="5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0C57A-D1E0-46F5-B25E-677B47DDDD55}">
  <sheetPr>
    <pageSetUpPr fitToPage="1"/>
  </sheetPr>
  <dimension ref="A1:E24"/>
  <sheetViews>
    <sheetView showGridLines="0" workbookViewId="0">
      <selection activeCell="F38" sqref="F38"/>
    </sheetView>
  </sheetViews>
  <sheetFormatPr defaultColWidth="9.1796875" defaultRowHeight="14.5"/>
  <cols>
    <col min="1" max="1" width="2.26953125" style="8" customWidth="1"/>
    <col min="2" max="2" width="19" style="8" customWidth="1"/>
    <col min="3" max="3" width="22.1796875" style="8" customWidth="1"/>
    <col min="4" max="4" width="20.1796875" style="8" customWidth="1"/>
    <col min="5" max="5" width="6.54296875" style="8" customWidth="1"/>
    <col min="6" max="7" width="17.54296875" customWidth="1"/>
    <col min="9" max="9" width="26.1796875" customWidth="1"/>
    <col min="10" max="10" width="33" customWidth="1"/>
    <col min="11" max="11" width="10.7265625" bestFit="1" customWidth="1"/>
    <col min="12" max="13" width="10" customWidth="1"/>
    <col min="14" max="14" width="14" customWidth="1"/>
    <col min="15" max="15" width="10.7265625" customWidth="1"/>
  </cols>
  <sheetData>
    <row r="1" spans="1:5" ht="15.5">
      <c r="A1" s="183"/>
      <c r="B1" s="184" t="str" cm="1">
        <f t="array" aca="1" ref="B1" ca="1">CONCATENATE(MID(CELL("filename",A1),FIND("]",CELL("filename",A1))+1,255), " - Core Crown expenses")</f>
        <v>Data 2.3 - Core Crown expenses</v>
      </c>
      <c r="C1" s="184"/>
      <c r="D1" s="185"/>
      <c r="E1" s="185"/>
    </row>
    <row r="2" spans="1:5" ht="15.5">
      <c r="B2" s="184"/>
      <c r="C2" s="184"/>
      <c r="D2" s="185"/>
      <c r="E2" s="185"/>
    </row>
    <row r="3" spans="1:5">
      <c r="B3" s="176" t="s">
        <v>226</v>
      </c>
      <c r="C3" s="176"/>
      <c r="D3" s="185"/>
      <c r="E3" s="185"/>
    </row>
    <row r="4" spans="1:5">
      <c r="C4" s="538"/>
      <c r="D4" s="538"/>
    </row>
    <row r="5" spans="1:5" ht="26">
      <c r="A5" s="186"/>
      <c r="B5" s="187" t="s">
        <v>127</v>
      </c>
      <c r="C5" s="188" t="s">
        <v>239</v>
      </c>
      <c r="D5" s="188" t="s">
        <v>240</v>
      </c>
      <c r="E5" s="186"/>
    </row>
    <row r="6" spans="1:5">
      <c r="B6" s="182" t="s">
        <v>229</v>
      </c>
      <c r="C6" s="189">
        <v>86959</v>
      </c>
      <c r="D6" s="190">
        <v>28.037814082908536</v>
      </c>
    </row>
    <row r="7" spans="1:5">
      <c r="B7" s="182" t="s">
        <v>230</v>
      </c>
      <c r="C7" s="189">
        <v>108832</v>
      </c>
      <c r="D7" s="190">
        <v>34.290539476088746</v>
      </c>
    </row>
    <row r="8" spans="1:5">
      <c r="B8" s="182" t="s">
        <v>231</v>
      </c>
      <c r="C8" s="189">
        <v>107764</v>
      </c>
      <c r="D8" s="190">
        <v>31.419083410838251</v>
      </c>
    </row>
    <row r="9" spans="1:5">
      <c r="B9" s="182" t="s">
        <v>232</v>
      </c>
      <c r="C9" s="189">
        <v>125641</v>
      </c>
      <c r="D9" s="190">
        <v>34.527951368850339</v>
      </c>
    </row>
    <row r="10" spans="1:5">
      <c r="B10" s="182" t="s">
        <v>233</v>
      </c>
      <c r="C10" s="189">
        <v>127574</v>
      </c>
      <c r="D10" s="190">
        <v>32.251246956869068</v>
      </c>
    </row>
    <row r="11" spans="1:5">
      <c r="B11" s="182" t="s">
        <v>234</v>
      </c>
      <c r="C11" s="189">
        <v>138325</v>
      </c>
      <c r="D11" s="190">
        <v>33.487707641640007</v>
      </c>
    </row>
    <row r="12" spans="1:5">
      <c r="B12" s="182" t="s">
        <v>235</v>
      </c>
      <c r="C12" s="189">
        <v>143895</v>
      </c>
      <c r="D12" s="190">
        <v>33.419845225294281</v>
      </c>
    </row>
    <row r="13" spans="1:5">
      <c r="B13" s="182" t="s">
        <v>236</v>
      </c>
      <c r="C13" s="189">
        <v>147658</v>
      </c>
      <c r="D13" s="190">
        <v>32.488909534242872</v>
      </c>
      <c r="E13" s="5"/>
    </row>
    <row r="14" spans="1:5">
      <c r="B14" s="182" t="s">
        <v>237</v>
      </c>
      <c r="C14" s="189">
        <v>151116</v>
      </c>
      <c r="D14" s="190">
        <v>31.581121550909025</v>
      </c>
      <c r="E14" s="5"/>
    </row>
    <row r="15" spans="1:5">
      <c r="B15" s="182" t="s">
        <v>238</v>
      </c>
      <c r="C15" s="189">
        <v>156354</v>
      </c>
      <c r="D15" s="190">
        <v>31.116512229523664</v>
      </c>
      <c r="E15" s="5"/>
    </row>
    <row r="17" spans="3:5">
      <c r="C17" s="191"/>
    </row>
    <row r="21" spans="3:5">
      <c r="C21" s="183"/>
    </row>
    <row r="23" spans="3:5">
      <c r="C23" s="183"/>
      <c r="D23" s="183"/>
      <c r="E23" s="183"/>
    </row>
    <row r="24" spans="3:5">
      <c r="C24" s="183"/>
      <c r="D24" s="183"/>
      <c r="E24" s="183"/>
    </row>
  </sheetData>
  <mergeCells count="1">
    <mergeCell ref="C4:D4"/>
  </mergeCells>
  <pageMargins left="0.70866141732283472" right="0.70866141732283472" top="0.74803149606299213" bottom="0.74803149606299213" header="0.31496062992125984" footer="0.31496062992125984"/>
  <pageSetup paperSize="9" scale="5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2FAF0-BC84-456C-864E-C0227919ACBA}">
  <sheetPr>
    <pageSetUpPr fitToPage="1"/>
  </sheetPr>
  <dimension ref="A1:D44"/>
  <sheetViews>
    <sheetView showGridLines="0" workbookViewId="0">
      <selection activeCell="J19" sqref="J19:J20"/>
    </sheetView>
  </sheetViews>
  <sheetFormatPr defaultColWidth="9.1796875" defaultRowHeight="14.5"/>
  <cols>
    <col min="1" max="1" width="2.26953125" style="8" customWidth="1"/>
    <col min="2" max="2" width="19" style="8" customWidth="1"/>
    <col min="3" max="4" width="19.1796875" style="8" customWidth="1"/>
    <col min="5" max="5" width="14" customWidth="1"/>
    <col min="6" max="6" width="10.54296875" customWidth="1"/>
    <col min="7" max="7" width="15.1796875" customWidth="1"/>
    <col min="8" max="8" width="17.7265625" customWidth="1"/>
    <col min="10" max="10" width="8.54296875" customWidth="1"/>
  </cols>
  <sheetData>
    <row r="1" spans="2:4" ht="15.5">
      <c r="B1" s="184" t="str" cm="1">
        <f t="array" aca="1" ref="B1" ca="1">CONCATENATE(MID(CELL("filename",A1),FIND("]",CELL("filename",A1))+1,255), " - Core Crown finance costs")</f>
        <v>Data 2.4 - Core Crown finance costs</v>
      </c>
      <c r="C1" s="184"/>
      <c r="D1" s="184"/>
    </row>
    <row r="2" spans="2:4" ht="15.5">
      <c r="B2" s="184"/>
      <c r="C2" s="184"/>
      <c r="D2" s="184"/>
    </row>
    <row r="3" spans="2:4">
      <c r="B3" s="176" t="s">
        <v>226</v>
      </c>
      <c r="C3" s="176"/>
      <c r="D3" s="176"/>
    </row>
    <row r="5" spans="2:4" ht="39">
      <c r="B5" s="187" t="s">
        <v>127</v>
      </c>
      <c r="C5" s="188" t="s">
        <v>241</v>
      </c>
      <c r="D5" s="188" t="s">
        <v>242</v>
      </c>
    </row>
    <row r="6" spans="2:4">
      <c r="B6" s="182" t="s">
        <v>229</v>
      </c>
      <c r="C6" s="189">
        <v>3691</v>
      </c>
      <c r="D6" s="5">
        <v>1.1900731583851634</v>
      </c>
    </row>
    <row r="7" spans="2:4">
      <c r="B7" s="182" t="s">
        <v>230</v>
      </c>
      <c r="C7" s="189">
        <v>3228</v>
      </c>
      <c r="D7" s="5">
        <v>1.017070911393841</v>
      </c>
    </row>
    <row r="8" spans="2:4">
      <c r="B8" s="182" t="s">
        <v>231</v>
      </c>
      <c r="C8" s="189">
        <v>1918</v>
      </c>
      <c r="D8" s="5">
        <v>0.55920160704862254</v>
      </c>
    </row>
    <row r="9" spans="2:4">
      <c r="B9" s="182" t="s">
        <v>232</v>
      </c>
      <c r="C9" s="189">
        <v>2884</v>
      </c>
      <c r="D9" s="5">
        <v>0.79256462259743532</v>
      </c>
    </row>
    <row r="10" spans="2:4">
      <c r="B10" s="182" t="s">
        <v>233</v>
      </c>
      <c r="C10" s="189">
        <v>6569</v>
      </c>
      <c r="D10" s="5">
        <v>1.6606709929897385</v>
      </c>
    </row>
    <row r="11" spans="2:4">
      <c r="B11" s="182" t="s">
        <v>234</v>
      </c>
      <c r="C11" s="189">
        <v>8939</v>
      </c>
      <c r="D11" s="5">
        <v>2.1640818261964219</v>
      </c>
    </row>
    <row r="12" spans="2:4">
      <c r="B12" s="182" t="s">
        <v>235</v>
      </c>
      <c r="C12" s="189">
        <v>9224</v>
      </c>
      <c r="D12" s="5">
        <v>2.1422888380980187</v>
      </c>
    </row>
    <row r="13" spans="2:4">
      <c r="B13" s="182" t="s">
        <v>236</v>
      </c>
      <c r="C13" s="189">
        <v>9556</v>
      </c>
      <c r="D13" s="5">
        <v>2.1025885458913494</v>
      </c>
    </row>
    <row r="14" spans="2:4">
      <c r="B14" s="182" t="s">
        <v>237</v>
      </c>
      <c r="C14" s="189">
        <v>10445</v>
      </c>
      <c r="D14" s="5">
        <v>2.1828582982559408</v>
      </c>
    </row>
    <row r="15" spans="2:4">
      <c r="B15" s="182" t="s">
        <v>238</v>
      </c>
      <c r="C15" s="189">
        <v>11278</v>
      </c>
      <c r="D15" s="5">
        <v>2.244471039593281</v>
      </c>
    </row>
    <row r="16" spans="2:4">
      <c r="B16" s="182"/>
      <c r="C16" s="189"/>
    </row>
    <row r="17" spans="2:4">
      <c r="B17" s="182"/>
      <c r="C17" s="189"/>
    </row>
    <row r="18" spans="2:4">
      <c r="B18" s="182"/>
      <c r="C18" s="189"/>
    </row>
    <row r="19" spans="2:4">
      <c r="B19" s="182"/>
      <c r="C19" s="189"/>
    </row>
    <row r="21" spans="2:4">
      <c r="B21" s="182"/>
    </row>
    <row r="24" spans="2:4">
      <c r="B24" s="181"/>
    </row>
    <row r="28" spans="2:4">
      <c r="D28" s="5"/>
    </row>
    <row r="30" spans="2:4">
      <c r="C30" s="183"/>
    </row>
    <row r="31" spans="2:4">
      <c r="C31" s="183"/>
    </row>
    <row r="33" spans="2:3">
      <c r="B33" s="192"/>
    </row>
    <row r="37" spans="2:3">
      <c r="C37" s="193"/>
    </row>
    <row r="38" spans="2:3">
      <c r="C38" s="194"/>
    </row>
    <row r="39" spans="2:3">
      <c r="C39" s="183"/>
    </row>
    <row r="40" spans="2:3">
      <c r="C40" s="195"/>
    </row>
    <row r="42" spans="2:3">
      <c r="B42" s="196"/>
    </row>
    <row r="43" spans="2:3">
      <c r="B43" s="196"/>
    </row>
    <row r="44" spans="2:3">
      <c r="B44" s="5"/>
    </row>
  </sheetData>
  <pageMargins left="0.70866141732283472" right="0.70866141732283472" top="0.74803149606299213" bottom="0.74803149606299213" header="0.31496062992125984" footer="0.31496062992125984"/>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2C886-CFAF-4300-BE8E-CE4BFF8FFD59}">
  <dimension ref="B1:Q17"/>
  <sheetViews>
    <sheetView showGridLines="0" workbookViewId="0">
      <selection activeCell="L27" sqref="L27"/>
    </sheetView>
  </sheetViews>
  <sheetFormatPr defaultColWidth="9.1796875" defaultRowHeight="14.5"/>
  <cols>
    <col min="1" max="1" width="2.453125" style="8" customWidth="1"/>
    <col min="2" max="2" width="19" style="8" customWidth="1"/>
    <col min="3" max="5" width="10.26953125" style="8" customWidth="1"/>
    <col min="6" max="6" width="13.7265625" customWidth="1"/>
    <col min="18" max="16384" width="9.1796875" style="8"/>
  </cols>
  <sheetData>
    <row r="1" spans="2:17">
      <c r="B1" s="120" t="str" cm="1">
        <f t="array" aca="1" ref="B1" ca="1">CONCATENATE(MID(CELL("filename",A1),FIND("]",CELL("filename",A1))+1,255), " - Operating allowances")</f>
        <v>Data 2.5 - Operating allowances</v>
      </c>
      <c r="C1" s="120"/>
      <c r="D1" s="120"/>
      <c r="E1" s="120"/>
    </row>
    <row r="2" spans="2:17">
      <c r="B2" s="120"/>
      <c r="C2" s="120"/>
      <c r="D2" s="120"/>
      <c r="E2" s="120"/>
    </row>
    <row r="3" spans="2:17">
      <c r="B3" s="176" t="s">
        <v>217</v>
      </c>
      <c r="C3" s="120"/>
      <c r="D3" s="120"/>
      <c r="E3" s="120"/>
    </row>
    <row r="4" spans="2:17">
      <c r="C4" s="537"/>
      <c r="D4" s="537"/>
    </row>
    <row r="5" spans="2:17" s="106" customFormat="1">
      <c r="B5" s="177" t="s">
        <v>127</v>
      </c>
      <c r="C5" s="178">
        <v>2026</v>
      </c>
      <c r="D5" s="178">
        <v>2027</v>
      </c>
      <c r="E5" s="178">
        <v>2028</v>
      </c>
      <c r="F5"/>
      <c r="G5"/>
      <c r="H5"/>
      <c r="I5"/>
      <c r="J5"/>
      <c r="K5"/>
      <c r="L5"/>
      <c r="M5"/>
      <c r="N5"/>
      <c r="O5"/>
      <c r="P5"/>
      <c r="Q5"/>
    </row>
    <row r="6" spans="2:17">
      <c r="B6" s="179" t="s">
        <v>243</v>
      </c>
      <c r="C6" s="5">
        <v>2.4</v>
      </c>
      <c r="D6" s="5">
        <v>2.4</v>
      </c>
      <c r="E6" s="5">
        <v>2.4</v>
      </c>
    </row>
    <row r="7" spans="2:17">
      <c r="B7" s="179" t="s">
        <v>244</v>
      </c>
      <c r="D7" s="5">
        <v>2.4</v>
      </c>
      <c r="E7" s="5">
        <v>2.4</v>
      </c>
    </row>
    <row r="8" spans="2:17">
      <c r="B8" s="179" t="s">
        <v>245</v>
      </c>
      <c r="D8" s="197"/>
      <c r="E8" s="5">
        <v>2.4</v>
      </c>
    </row>
    <row r="10" spans="2:17">
      <c r="B10" s="179"/>
    </row>
    <row r="11" spans="2:17">
      <c r="B11" s="181"/>
    </row>
    <row r="12" spans="2:17">
      <c r="B12" s="182"/>
      <c r="C12" s="5"/>
      <c r="D12" s="5"/>
    </row>
    <row r="13" spans="2:17">
      <c r="B13" s="182"/>
    </row>
    <row r="14" spans="2:17">
      <c r="B14" s="182"/>
    </row>
    <row r="15" spans="2:17">
      <c r="B15" s="182"/>
    </row>
    <row r="16" spans="2:17">
      <c r="B16" s="182"/>
    </row>
    <row r="17" spans="2:2">
      <c r="B17" s="182"/>
    </row>
  </sheetData>
  <mergeCells count="1">
    <mergeCell ref="C4:D4"/>
  </mergeCells>
  <pageMargins left="0.7" right="0.7" top="0.75" bottom="0.75"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7543F-2FA7-4872-9765-290189AAAF90}">
  <sheetPr>
    <pageSetUpPr fitToPage="1"/>
  </sheetPr>
  <dimension ref="B1:M39"/>
  <sheetViews>
    <sheetView showGridLines="0" workbookViewId="0">
      <selection activeCell="M24" sqref="M24"/>
    </sheetView>
  </sheetViews>
  <sheetFormatPr defaultColWidth="9.1796875" defaultRowHeight="14.5"/>
  <cols>
    <col min="1" max="1" width="2.26953125" style="8" customWidth="1"/>
    <col min="2" max="2" width="19" style="8" customWidth="1"/>
    <col min="3" max="3" width="20.7265625" style="8" customWidth="1"/>
    <col min="4" max="5" width="14" customWidth="1"/>
    <col min="6" max="6" width="24.26953125" customWidth="1"/>
    <col min="7" max="7" width="13.453125" customWidth="1"/>
    <col min="8" max="8" width="12.1796875" customWidth="1"/>
    <col min="9" max="9" width="10.54296875" customWidth="1"/>
    <col min="13" max="13" width="8.54296875" style="8" customWidth="1"/>
    <col min="14" max="16384" width="9.1796875" style="8"/>
  </cols>
  <sheetData>
    <row r="1" spans="2:13" ht="15.5">
      <c r="B1" s="184" t="str" cm="1">
        <f t="array" aca="1" ref="B1" ca="1">CONCATENATE(MID(CELL("filename",A1),FIND("]",CELL("filename",A1))+1,255), " - Operating balance")</f>
        <v>Data 2.6 - Operating balance</v>
      </c>
      <c r="C1" s="184"/>
    </row>
    <row r="2" spans="2:13" ht="15.5">
      <c r="B2" s="184"/>
      <c r="C2" s="184"/>
      <c r="M2" s="198"/>
    </row>
    <row r="3" spans="2:13">
      <c r="B3" s="176" t="s">
        <v>226</v>
      </c>
      <c r="C3" s="176"/>
      <c r="M3" s="198"/>
    </row>
    <row r="5" spans="2:13" ht="27" customHeight="1">
      <c r="B5" s="199" t="s">
        <v>127</v>
      </c>
      <c r="C5" s="200" t="s">
        <v>246</v>
      </c>
      <c r="M5" s="201"/>
    </row>
    <row r="6" spans="2:13">
      <c r="B6" s="182" t="s">
        <v>229</v>
      </c>
      <c r="C6" s="189">
        <v>389</v>
      </c>
    </row>
    <row r="7" spans="2:13">
      <c r="B7" s="182" t="s">
        <v>230</v>
      </c>
      <c r="C7" s="189">
        <v>-30040</v>
      </c>
    </row>
    <row r="8" spans="2:13">
      <c r="B8" s="182" t="s">
        <v>231</v>
      </c>
      <c r="C8" s="189">
        <v>16159</v>
      </c>
    </row>
    <row r="9" spans="2:13">
      <c r="B9" s="182" t="s">
        <v>232</v>
      </c>
      <c r="C9" s="189">
        <v>-16932</v>
      </c>
    </row>
    <row r="10" spans="2:13">
      <c r="B10" s="182" t="s">
        <v>233</v>
      </c>
      <c r="C10" s="189">
        <v>5321</v>
      </c>
    </row>
    <row r="11" spans="2:13">
      <c r="B11" s="182" t="s">
        <v>234</v>
      </c>
      <c r="C11" s="189">
        <v>-2988</v>
      </c>
    </row>
    <row r="12" spans="2:13">
      <c r="B12" s="182" t="s">
        <v>235</v>
      </c>
      <c r="C12" s="189">
        <v>-7147</v>
      </c>
    </row>
    <row r="13" spans="2:13">
      <c r="B13" s="182" t="s">
        <v>236</v>
      </c>
      <c r="C13" s="189">
        <v>-1925</v>
      </c>
    </row>
    <row r="14" spans="2:13">
      <c r="B14" s="182" t="s">
        <v>237</v>
      </c>
      <c r="C14" s="189">
        <v>3967</v>
      </c>
    </row>
    <row r="15" spans="2:13">
      <c r="B15" s="182" t="s">
        <v>238</v>
      </c>
      <c r="C15" s="189">
        <v>9096</v>
      </c>
    </row>
    <row r="16" spans="2:13">
      <c r="B16" s="182"/>
      <c r="C16" s="189"/>
    </row>
    <row r="19" spans="2:3">
      <c r="B19" s="181"/>
    </row>
    <row r="25" spans="2:3">
      <c r="C25" s="183"/>
    </row>
    <row r="26" spans="2:3">
      <c r="C26" s="183"/>
    </row>
    <row r="28" spans="2:3">
      <c r="B28" s="192"/>
    </row>
    <row r="32" spans="2:3">
      <c r="C32" s="193"/>
    </row>
    <row r="33" spans="2:3">
      <c r="C33" s="194"/>
    </row>
    <row r="34" spans="2:3">
      <c r="C34" s="183"/>
    </row>
    <row r="35" spans="2:3">
      <c r="C35" s="195"/>
    </row>
    <row r="37" spans="2:3">
      <c r="B37" s="196"/>
    </row>
    <row r="38" spans="2:3">
      <c r="B38" s="196"/>
    </row>
    <row r="39" spans="2:3">
      <c r="B39" s="5"/>
    </row>
  </sheetData>
  <pageMargins left="0.70866141732283472" right="0.70866141732283472" top="0.74803149606299213" bottom="0.74803149606299213" header="0.31496062992125984" footer="0.31496062992125984"/>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BE5C6-2CD2-4225-9828-FB1D033640BF}">
  <sheetPr>
    <pageSetUpPr fitToPage="1"/>
  </sheetPr>
  <dimension ref="B1:G24"/>
  <sheetViews>
    <sheetView showGridLines="0" workbookViewId="0">
      <selection activeCell="J27" sqref="J27"/>
    </sheetView>
  </sheetViews>
  <sheetFormatPr defaultColWidth="8.81640625" defaultRowHeight="14.5"/>
  <cols>
    <col min="1" max="1" width="2.26953125" customWidth="1"/>
    <col min="2" max="2" width="19" customWidth="1"/>
    <col min="3" max="3" width="14.453125" customWidth="1"/>
    <col min="4" max="4" width="16.7265625" bestFit="1" customWidth="1"/>
    <col min="5" max="6" width="12.1796875" customWidth="1"/>
    <col min="7" max="7" width="22.26953125" customWidth="1"/>
    <col min="9" max="9" width="17" customWidth="1"/>
    <col min="10" max="10" width="14" bestFit="1" customWidth="1"/>
    <col min="11" max="11" width="20" customWidth="1"/>
    <col min="12" max="12" width="39.453125" customWidth="1"/>
    <col min="13" max="13" width="23" bestFit="1" customWidth="1"/>
    <col min="14" max="14" width="10.26953125" bestFit="1" customWidth="1"/>
  </cols>
  <sheetData>
    <row r="1" spans="2:7" ht="15.5">
      <c r="B1" s="184" t="s">
        <v>247</v>
      </c>
      <c r="C1" s="184"/>
      <c r="D1" s="185"/>
      <c r="E1" s="185"/>
      <c r="F1" s="185"/>
      <c r="G1" s="185"/>
    </row>
    <row r="2" spans="2:7" ht="15.5">
      <c r="B2" s="184"/>
      <c r="C2" s="184"/>
      <c r="D2" s="185"/>
      <c r="E2" s="185"/>
      <c r="F2" s="185"/>
      <c r="G2" s="185"/>
    </row>
    <row r="3" spans="2:7">
      <c r="B3" s="176" t="s">
        <v>248</v>
      </c>
      <c r="C3" s="176"/>
      <c r="D3" s="185"/>
      <c r="E3" s="185"/>
      <c r="F3" s="185"/>
      <c r="G3" s="185"/>
    </row>
    <row r="4" spans="2:7">
      <c r="B4" s="202"/>
      <c r="C4" s="202"/>
      <c r="D4" s="198"/>
      <c r="E4" s="198"/>
      <c r="F4" s="198"/>
      <c r="G4" s="198"/>
    </row>
    <row r="5" spans="2:7">
      <c r="C5" s="539" t="s">
        <v>120</v>
      </c>
      <c r="D5" s="539"/>
      <c r="E5" s="539"/>
      <c r="F5" s="540"/>
      <c r="G5" s="540"/>
    </row>
    <row r="6" spans="2:7" ht="28.5">
      <c r="B6" s="204" t="s">
        <v>127</v>
      </c>
      <c r="C6" s="205" t="s">
        <v>249</v>
      </c>
      <c r="D6" s="205" t="s">
        <v>250</v>
      </c>
      <c r="E6" s="205" t="s">
        <v>251</v>
      </c>
      <c r="F6" s="205" t="s">
        <v>252</v>
      </c>
      <c r="G6" s="178" t="s">
        <v>253</v>
      </c>
    </row>
    <row r="7" spans="2:7">
      <c r="B7" s="182" t="s">
        <v>254</v>
      </c>
      <c r="C7" s="5">
        <v>-4.0999999999999996</v>
      </c>
      <c r="D7" s="5">
        <v>1.5</v>
      </c>
      <c r="E7" s="5">
        <v>0.4</v>
      </c>
      <c r="F7" s="5">
        <f t="shared" ref="F7:F10" si="0">G7-C7-D7-E7</f>
        <v>-0.60200000000000042</v>
      </c>
      <c r="G7" s="206">
        <v>-2.802</v>
      </c>
    </row>
    <row r="8" spans="2:7">
      <c r="B8" s="182" t="s">
        <v>255</v>
      </c>
      <c r="C8" s="5">
        <v>-0.2</v>
      </c>
      <c r="D8" s="5">
        <v>0.7</v>
      </c>
      <c r="E8" s="5">
        <v>0.6</v>
      </c>
      <c r="F8" s="5">
        <f t="shared" si="0"/>
        <v>-0.68599999999999994</v>
      </c>
      <c r="G8" s="206">
        <v>0.41399999999999998</v>
      </c>
    </row>
    <row r="9" spans="2:7">
      <c r="B9" s="182" t="s">
        <v>256</v>
      </c>
      <c r="C9" s="5">
        <v>2.2000000000000002</v>
      </c>
      <c r="D9" s="5">
        <v>-0.3</v>
      </c>
      <c r="E9" s="5">
        <v>0.7</v>
      </c>
      <c r="F9" s="5">
        <f t="shared" si="0"/>
        <v>-0.76900000000000013</v>
      </c>
      <c r="G9" s="206">
        <v>1.831</v>
      </c>
    </row>
    <row r="10" spans="2:7">
      <c r="B10" s="182" t="s">
        <v>257</v>
      </c>
      <c r="C10" s="5">
        <v>5.4</v>
      </c>
      <c r="D10" s="5">
        <v>-1.1000000000000001</v>
      </c>
      <c r="E10" s="5">
        <v>0.5</v>
      </c>
      <c r="F10" s="5">
        <f t="shared" si="0"/>
        <v>-0.73100000000000032</v>
      </c>
      <c r="G10" s="206">
        <v>4.069</v>
      </c>
    </row>
    <row r="11" spans="2:7">
      <c r="B11" s="182" t="s">
        <v>258</v>
      </c>
      <c r="C11" s="5">
        <v>6.2</v>
      </c>
      <c r="D11" s="5">
        <v>-0.76500000000000001</v>
      </c>
      <c r="E11" s="5">
        <v>0.7</v>
      </c>
      <c r="F11" s="5">
        <v>-0.60099999999999998</v>
      </c>
      <c r="G11" s="206">
        <v>5.5339999999999998</v>
      </c>
    </row>
    <row r="12" spans="2:7" ht="16.5" customHeight="1">
      <c r="B12" s="182" t="s">
        <v>229</v>
      </c>
      <c r="C12" s="207">
        <f>6.515</f>
        <v>6.5149999999999997</v>
      </c>
      <c r="D12" s="5">
        <v>-1.4550000000000001</v>
      </c>
      <c r="E12" s="5">
        <v>3.1949999999999998</v>
      </c>
      <c r="F12" s="5">
        <v>-0.82599999999999996</v>
      </c>
      <c r="G12" s="206">
        <v>7.4290000000000003</v>
      </c>
    </row>
    <row r="13" spans="2:7">
      <c r="B13" s="182" t="s">
        <v>230</v>
      </c>
      <c r="C13" s="5">
        <v>-16.899999999999999</v>
      </c>
      <c r="D13" s="5">
        <v>-4.0999999999999996</v>
      </c>
      <c r="E13" s="5">
        <v>-0.9</v>
      </c>
      <c r="F13" s="5">
        <v>-1.2</v>
      </c>
      <c r="G13" s="206">
        <v>-23.056999999999999</v>
      </c>
    </row>
    <row r="14" spans="2:7">
      <c r="B14" s="182" t="s">
        <v>231</v>
      </c>
      <c r="C14" s="207">
        <v>-2.7959999999999998</v>
      </c>
      <c r="D14" s="207">
        <v>-2.137</v>
      </c>
      <c r="E14" s="207">
        <v>-6.9000000000000006E-2</v>
      </c>
      <c r="F14" s="207">
        <v>0.441</v>
      </c>
      <c r="G14" s="206">
        <v>-4.5599999999999996</v>
      </c>
    </row>
    <row r="15" spans="2:7">
      <c r="B15" s="182" t="s">
        <v>232</v>
      </c>
      <c r="C15" s="5">
        <v>-8.1259999999999994</v>
      </c>
      <c r="D15" s="5">
        <v>-2.1</v>
      </c>
      <c r="E15" s="5">
        <v>1.2889999999999999</v>
      </c>
      <c r="F15" s="5">
        <v>-0.754</v>
      </c>
      <c r="G15" s="206">
        <v>-9.6910000000000007</v>
      </c>
    </row>
    <row r="16" spans="2:7">
      <c r="B16" s="182" t="s">
        <v>233</v>
      </c>
      <c r="C16" s="5">
        <v>-4.1760000000000002</v>
      </c>
      <c r="D16" s="5">
        <v>-4.7359999999999998</v>
      </c>
      <c r="E16" s="5">
        <v>1.2769999999999999</v>
      </c>
      <c r="F16" s="5">
        <v>-1.8109999999999999</v>
      </c>
      <c r="G16" s="206">
        <v>-9.4459999999999997</v>
      </c>
    </row>
    <row r="17" spans="2:7">
      <c r="B17" s="182" t="s">
        <v>234</v>
      </c>
      <c r="C17" s="5">
        <v>-5.95</v>
      </c>
      <c r="D17" s="5">
        <v>-4.7629999999999999</v>
      </c>
      <c r="E17" s="5">
        <v>0.50700000000000001</v>
      </c>
      <c r="F17" s="5">
        <v>-0.86799999999999999</v>
      </c>
      <c r="G17" s="206">
        <v>-11.074</v>
      </c>
    </row>
    <row r="18" spans="2:7">
      <c r="B18" s="182" t="s">
        <v>235</v>
      </c>
      <c r="C18" s="5">
        <v>-7.891</v>
      </c>
      <c r="D18" s="5">
        <v>-5.3109999999999999</v>
      </c>
      <c r="E18" s="5">
        <v>0.66</v>
      </c>
      <c r="F18" s="5">
        <v>-0.83</v>
      </c>
      <c r="G18" s="206">
        <v>-13.372</v>
      </c>
    </row>
    <row r="19" spans="2:7">
      <c r="B19" s="182" t="s">
        <v>236</v>
      </c>
      <c r="C19" s="5">
        <v>-3.45</v>
      </c>
      <c r="D19" s="5">
        <v>-4.9169999999999998</v>
      </c>
      <c r="E19" s="5">
        <v>0.79400000000000004</v>
      </c>
      <c r="F19" s="5">
        <v>-0.92900000000000005</v>
      </c>
      <c r="G19" s="206">
        <v>-8.5020000000000007</v>
      </c>
    </row>
    <row r="20" spans="2:7">
      <c r="B20" s="182" t="s">
        <v>237</v>
      </c>
      <c r="C20" s="5">
        <v>1.9690000000000001</v>
      </c>
      <c r="D20" s="5">
        <v>-4.532</v>
      </c>
      <c r="E20" s="5">
        <v>0.33700000000000002</v>
      </c>
      <c r="F20" s="5">
        <v>-0.878</v>
      </c>
      <c r="G20" s="206">
        <v>-3.1040000000000001</v>
      </c>
    </row>
    <row r="21" spans="2:7">
      <c r="B21" s="182" t="s">
        <v>238</v>
      </c>
      <c r="C21" s="5">
        <v>5.3170000000000002</v>
      </c>
      <c r="D21" s="5">
        <v>-3.327</v>
      </c>
      <c r="E21" s="5">
        <v>0.40500000000000003</v>
      </c>
      <c r="F21" s="5">
        <v>-0.92400000000000004</v>
      </c>
      <c r="G21" s="206">
        <v>1.4710000000000001</v>
      </c>
    </row>
    <row r="24" spans="2:7">
      <c r="C24" s="167"/>
      <c r="D24" s="167"/>
      <c r="E24" s="167"/>
    </row>
  </sheetData>
  <mergeCells count="1">
    <mergeCell ref="C5:G5"/>
  </mergeCells>
  <pageMargins left="0.70866141732283472" right="0.70866141732283472" top="0.74803149606299213" bottom="0.74803149606299213" header="0.31496062992125984" footer="0.31496062992125984"/>
  <pageSetup paperSize="9" scale="5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FAF29-0906-4C89-908E-33A2A14ACBE6}">
  <dimension ref="B1:L934"/>
  <sheetViews>
    <sheetView showGridLines="0" workbookViewId="0">
      <selection activeCell="C16" sqref="C16"/>
    </sheetView>
  </sheetViews>
  <sheetFormatPr defaultRowHeight="14.5"/>
  <cols>
    <col min="3" max="3" width="16.54296875" customWidth="1"/>
    <col min="4" max="4" width="17.453125" customWidth="1"/>
    <col min="7" max="7" width="11.81640625" bestFit="1" customWidth="1"/>
  </cols>
  <sheetData>
    <row r="1" spans="2:12">
      <c r="B1" s="1" t="s">
        <v>208</v>
      </c>
      <c r="C1" s="2"/>
      <c r="D1" s="2"/>
      <c r="E1" s="2"/>
      <c r="F1" s="2"/>
      <c r="G1" s="2"/>
    </row>
    <row r="2" spans="2:12">
      <c r="B2" s="2" t="s">
        <v>209</v>
      </c>
      <c r="C2" s="2"/>
      <c r="D2" s="2"/>
      <c r="E2" s="2"/>
      <c r="F2" s="2"/>
      <c r="G2" s="2"/>
    </row>
    <row r="3" spans="2:12">
      <c r="B3" s="8"/>
      <c r="C3" s="8"/>
      <c r="D3" s="8"/>
      <c r="E3" s="8"/>
      <c r="F3" s="8"/>
      <c r="G3" s="8"/>
    </row>
    <row r="4" spans="2:12">
      <c r="B4" s="8"/>
      <c r="C4" s="8" t="s">
        <v>120</v>
      </c>
      <c r="D4" s="8" t="s">
        <v>124</v>
      </c>
      <c r="E4" s="8"/>
      <c r="F4" s="8"/>
      <c r="G4" s="8"/>
    </row>
    <row r="5" spans="2:12" ht="28.5">
      <c r="B5" s="9"/>
      <c r="C5" s="114" t="s">
        <v>210</v>
      </c>
      <c r="D5" s="114" t="s">
        <v>211</v>
      </c>
      <c r="F5" s="9"/>
      <c r="G5" s="9"/>
    </row>
    <row r="6" spans="2:12">
      <c r="B6" s="115">
        <v>2019</v>
      </c>
      <c r="C6" s="11">
        <v>7.4</v>
      </c>
      <c r="D6" s="11">
        <v>18.600000000000001</v>
      </c>
      <c r="E6" s="4"/>
      <c r="F6" s="4"/>
      <c r="G6" s="168"/>
      <c r="J6" s="166"/>
      <c r="K6" s="169"/>
      <c r="L6" s="167"/>
    </row>
    <row r="7" spans="2:12">
      <c r="B7" s="115">
        <v>2020</v>
      </c>
      <c r="C7" s="11">
        <v>-23.1</v>
      </c>
      <c r="D7" s="11">
        <v>26.3</v>
      </c>
      <c r="E7" s="4"/>
      <c r="F7" s="4"/>
      <c r="G7" s="168"/>
      <c r="J7" s="166"/>
      <c r="K7" s="169"/>
      <c r="L7" s="167"/>
    </row>
    <row r="8" spans="2:12">
      <c r="B8" s="115">
        <v>2021</v>
      </c>
      <c r="C8" s="11">
        <v>-4.5999999999999996</v>
      </c>
      <c r="D8" s="11">
        <v>29.8</v>
      </c>
      <c r="E8" s="4"/>
      <c r="F8" s="4"/>
      <c r="G8" s="168"/>
      <c r="J8" s="166"/>
      <c r="K8" s="169"/>
      <c r="L8" s="167"/>
    </row>
    <row r="9" spans="2:12">
      <c r="B9" s="115">
        <v>2022</v>
      </c>
      <c r="C9" s="11">
        <v>-9.6999999999999993</v>
      </c>
      <c r="D9" s="11">
        <v>35.4</v>
      </c>
      <c r="E9" s="4"/>
      <c r="F9" s="4"/>
      <c r="G9" s="168"/>
      <c r="J9" s="166"/>
      <c r="K9" s="169"/>
      <c r="L9" s="167"/>
    </row>
    <row r="10" spans="2:12">
      <c r="B10" s="137">
        <v>2023</v>
      </c>
      <c r="C10" s="98">
        <v>-9.4</v>
      </c>
      <c r="D10" s="98">
        <v>39.299999999999997</v>
      </c>
      <c r="F10" s="115"/>
      <c r="G10" s="168"/>
      <c r="J10" s="166"/>
      <c r="K10" s="169"/>
      <c r="L10" s="167"/>
    </row>
    <row r="11" spans="2:12">
      <c r="B11" s="115">
        <v>2024</v>
      </c>
      <c r="C11" s="11">
        <v>-11.1</v>
      </c>
      <c r="D11" s="11">
        <v>43.1</v>
      </c>
      <c r="E11" s="170" t="s">
        <v>7</v>
      </c>
      <c r="F11" s="115"/>
      <c r="G11" s="168"/>
      <c r="J11" s="166"/>
      <c r="K11" s="169"/>
      <c r="L11" s="167"/>
    </row>
    <row r="12" spans="2:12">
      <c r="B12" s="115">
        <v>2025</v>
      </c>
      <c r="C12" s="11">
        <v>-13.4</v>
      </c>
      <c r="D12" s="11">
        <v>43.5</v>
      </c>
      <c r="E12" s="4"/>
      <c r="F12" s="115"/>
      <c r="G12" s="168"/>
      <c r="J12" s="166"/>
      <c r="K12" s="169"/>
      <c r="L12" s="167"/>
    </row>
    <row r="13" spans="2:12">
      <c r="B13" s="115">
        <v>2026</v>
      </c>
      <c r="C13" s="11">
        <v>-8.5</v>
      </c>
      <c r="D13" s="11">
        <v>43</v>
      </c>
      <c r="E13" s="4"/>
      <c r="F13" s="115"/>
      <c r="G13" s="168"/>
      <c r="J13" s="166"/>
      <c r="K13" s="169"/>
      <c r="L13" s="167"/>
    </row>
    <row r="14" spans="2:12">
      <c r="B14" s="115">
        <v>2027</v>
      </c>
      <c r="C14" s="11">
        <v>-3.1</v>
      </c>
      <c r="D14" s="11">
        <v>43.3</v>
      </c>
      <c r="E14" s="4"/>
      <c r="F14" s="115"/>
      <c r="G14" s="168"/>
      <c r="J14" s="166"/>
      <c r="K14" s="169"/>
      <c r="L14" s="167"/>
    </row>
    <row r="15" spans="2:12">
      <c r="B15" s="115">
        <v>2028</v>
      </c>
      <c r="C15" s="11">
        <v>1.5</v>
      </c>
      <c r="D15" s="11">
        <v>41.8</v>
      </c>
      <c r="E15" s="4"/>
      <c r="F15" s="115"/>
      <c r="G15" s="168"/>
      <c r="J15" s="166"/>
      <c r="K15" s="169"/>
      <c r="L15" s="167"/>
    </row>
    <row r="16" spans="2:12">
      <c r="B16" s="115"/>
      <c r="C16" s="11"/>
      <c r="D16" s="11"/>
      <c r="E16" s="4"/>
      <c r="F16" s="4"/>
      <c r="G16" s="4"/>
    </row>
    <row r="17" spans="2:7">
      <c r="B17" s="4"/>
      <c r="C17" s="4"/>
      <c r="D17" s="4"/>
      <c r="E17" s="4"/>
      <c r="F17" s="4"/>
      <c r="G17" s="4"/>
    </row>
    <row r="18" spans="2:7">
      <c r="B18" s="4"/>
      <c r="C18" s="4"/>
      <c r="D18" s="4"/>
      <c r="E18" s="4"/>
      <c r="F18" s="4"/>
      <c r="G18" s="4"/>
    </row>
    <row r="19" spans="2:7">
      <c r="B19" s="4"/>
      <c r="C19" s="4"/>
      <c r="D19" s="4"/>
      <c r="E19" s="4"/>
      <c r="F19" s="4"/>
      <c r="G19" s="4"/>
    </row>
    <row r="20" spans="2:7">
      <c r="B20" s="4"/>
      <c r="C20" s="4"/>
      <c r="D20" s="4"/>
      <c r="E20" s="4"/>
      <c r="F20" s="4"/>
      <c r="G20" s="4"/>
    </row>
    <row r="21" spans="2:7">
      <c r="B21" s="4"/>
      <c r="C21" s="4"/>
      <c r="D21" s="4"/>
      <c r="E21" s="4"/>
      <c r="F21" s="4"/>
      <c r="G21" s="4"/>
    </row>
    <row r="22" spans="2:7">
      <c r="B22" s="4"/>
      <c r="C22" s="4"/>
      <c r="D22" s="4"/>
      <c r="E22" s="4"/>
      <c r="F22" s="4"/>
      <c r="G22" s="4"/>
    </row>
    <row r="23" spans="2:7">
      <c r="B23" s="4"/>
      <c r="C23" s="4"/>
      <c r="D23" s="4"/>
      <c r="E23" s="4"/>
      <c r="F23" s="4"/>
      <c r="G23" s="4"/>
    </row>
    <row r="24" spans="2:7">
      <c r="B24" s="4"/>
      <c r="C24" s="4"/>
      <c r="D24" s="4"/>
      <c r="E24" s="4"/>
      <c r="F24" s="4"/>
      <c r="G24" s="4"/>
    </row>
    <row r="25" spans="2:7">
      <c r="B25" s="4"/>
      <c r="C25" s="4"/>
      <c r="D25" s="4"/>
      <c r="E25" s="4"/>
      <c r="F25" s="4"/>
      <c r="G25" s="4"/>
    </row>
    <row r="26" spans="2:7">
      <c r="B26" s="4"/>
      <c r="C26" s="4"/>
      <c r="D26" s="4"/>
      <c r="E26" s="4"/>
      <c r="F26" s="4"/>
      <c r="G26" s="4"/>
    </row>
    <row r="27" spans="2:7">
      <c r="B27" s="4"/>
      <c r="C27" s="4"/>
      <c r="D27" s="4"/>
      <c r="E27" s="4"/>
      <c r="F27" s="4"/>
      <c r="G27" s="4"/>
    </row>
    <row r="28" spans="2:7">
      <c r="B28" s="4"/>
      <c r="C28" s="4"/>
      <c r="D28" s="4"/>
      <c r="E28" s="4"/>
      <c r="F28" s="4"/>
      <c r="G28" s="4"/>
    </row>
    <row r="29" spans="2:7">
      <c r="B29" s="4"/>
      <c r="C29" s="4"/>
      <c r="D29" s="4"/>
      <c r="E29" s="4"/>
      <c r="F29" s="4"/>
      <c r="G29" s="4"/>
    </row>
    <row r="30" spans="2:7">
      <c r="B30" s="4"/>
      <c r="C30" s="4"/>
      <c r="D30" s="4"/>
      <c r="E30" s="4"/>
      <c r="F30" s="4"/>
      <c r="G30" s="4"/>
    </row>
    <row r="31" spans="2:7">
      <c r="B31" s="4"/>
      <c r="C31" s="4"/>
      <c r="D31" s="4"/>
      <c r="E31" s="4"/>
      <c r="F31" s="4"/>
      <c r="G31" s="4"/>
    </row>
    <row r="32" spans="2:7">
      <c r="B32" s="4"/>
      <c r="C32" s="4"/>
      <c r="D32" s="4"/>
      <c r="E32" s="4"/>
      <c r="F32" s="4"/>
      <c r="G32" s="4"/>
    </row>
    <row r="33" spans="2:7">
      <c r="B33" s="4"/>
      <c r="C33" s="4"/>
      <c r="D33" s="4"/>
      <c r="E33" s="4"/>
      <c r="F33" s="4"/>
      <c r="G33" s="4"/>
    </row>
    <row r="34" spans="2:7">
      <c r="B34" s="4"/>
      <c r="C34" s="4"/>
      <c r="D34" s="4"/>
      <c r="E34" s="4"/>
      <c r="F34" s="4"/>
      <c r="G34" s="4"/>
    </row>
    <row r="35" spans="2:7">
      <c r="B35" s="4"/>
      <c r="C35" s="4"/>
      <c r="D35" s="4"/>
      <c r="E35" s="4"/>
      <c r="F35" s="4"/>
      <c r="G35" s="4"/>
    </row>
    <row r="36" spans="2:7">
      <c r="B36" s="4"/>
      <c r="C36" s="4"/>
      <c r="D36" s="4"/>
      <c r="E36" s="4"/>
      <c r="F36" s="4"/>
      <c r="G36" s="4"/>
    </row>
    <row r="37" spans="2:7">
      <c r="B37" s="4"/>
      <c r="C37" s="4"/>
      <c r="D37" s="4"/>
      <c r="E37" s="4"/>
      <c r="F37" s="4"/>
      <c r="G37" s="4"/>
    </row>
    <row r="38" spans="2:7">
      <c r="B38" s="4"/>
      <c r="C38" s="4"/>
      <c r="D38" s="4"/>
      <c r="E38" s="4"/>
      <c r="F38" s="4"/>
      <c r="G38" s="4"/>
    </row>
    <row r="39" spans="2:7">
      <c r="B39" s="4"/>
      <c r="C39" s="4"/>
      <c r="D39" s="4"/>
      <c r="E39" s="4"/>
      <c r="F39" s="4"/>
      <c r="G39" s="4"/>
    </row>
    <row r="40" spans="2:7">
      <c r="B40" s="4"/>
      <c r="C40" s="4"/>
      <c r="D40" s="4"/>
      <c r="E40" s="4"/>
      <c r="F40" s="4"/>
      <c r="G40" s="4"/>
    </row>
    <row r="41" spans="2:7">
      <c r="B41" s="4"/>
      <c r="C41" s="4"/>
      <c r="D41" s="4"/>
      <c r="E41" s="4"/>
      <c r="F41" s="4"/>
      <c r="G41" s="4"/>
    </row>
    <row r="42" spans="2:7">
      <c r="B42" s="4"/>
      <c r="C42" s="4"/>
      <c r="D42" s="4"/>
      <c r="E42" s="4"/>
      <c r="F42" s="4"/>
      <c r="G42" s="4"/>
    </row>
    <row r="43" spans="2:7">
      <c r="B43" s="4"/>
      <c r="C43" s="4"/>
      <c r="D43" s="4"/>
      <c r="E43" s="4"/>
      <c r="F43" s="4"/>
      <c r="G43" s="4"/>
    </row>
    <row r="44" spans="2:7">
      <c r="B44" s="4"/>
      <c r="C44" s="4"/>
      <c r="D44" s="4"/>
      <c r="E44" s="4"/>
      <c r="F44" s="4"/>
      <c r="G44" s="4"/>
    </row>
    <row r="45" spans="2:7">
      <c r="B45" s="4"/>
      <c r="C45" s="4"/>
      <c r="D45" s="4"/>
      <c r="E45" s="4"/>
      <c r="F45" s="4"/>
      <c r="G45" s="4"/>
    </row>
    <row r="46" spans="2:7">
      <c r="B46" s="4"/>
      <c r="C46" s="4"/>
      <c r="D46" s="4"/>
      <c r="E46" s="4"/>
      <c r="F46" s="4"/>
      <c r="G46" s="4"/>
    </row>
    <row r="47" spans="2:7">
      <c r="B47" s="4"/>
      <c r="C47" s="4"/>
      <c r="D47" s="4"/>
      <c r="E47" s="4"/>
      <c r="F47" s="4"/>
      <c r="G47" s="4"/>
    </row>
    <row r="48" spans="2:7">
      <c r="B48" s="4"/>
      <c r="C48" s="4"/>
      <c r="D48" s="4"/>
      <c r="E48" s="4"/>
      <c r="F48" s="4"/>
      <c r="G48" s="4"/>
    </row>
    <row r="49" spans="2:7">
      <c r="B49" s="4"/>
      <c r="C49" s="4"/>
      <c r="D49" s="4"/>
      <c r="E49" s="4"/>
      <c r="F49" s="4"/>
      <c r="G49" s="4"/>
    </row>
    <row r="50" spans="2:7">
      <c r="B50" s="4"/>
      <c r="C50" s="4"/>
      <c r="D50" s="4"/>
      <c r="E50" s="4"/>
      <c r="F50" s="4"/>
      <c r="G50" s="4"/>
    </row>
    <row r="51" spans="2:7">
      <c r="B51" s="4"/>
      <c r="C51" s="4"/>
      <c r="D51" s="4"/>
      <c r="E51" s="4"/>
      <c r="F51" s="4"/>
      <c r="G51" s="4"/>
    </row>
    <row r="52" spans="2:7">
      <c r="B52" s="4"/>
      <c r="C52" s="4"/>
      <c r="D52" s="4"/>
      <c r="E52" s="4"/>
      <c r="F52" s="4"/>
      <c r="G52" s="4"/>
    </row>
    <row r="53" spans="2:7">
      <c r="B53" s="4"/>
      <c r="C53" s="4"/>
      <c r="D53" s="4"/>
      <c r="E53" s="4"/>
      <c r="F53" s="4"/>
      <c r="G53" s="4"/>
    </row>
    <row r="54" spans="2:7">
      <c r="B54" s="4"/>
      <c r="C54" s="4"/>
      <c r="D54" s="4"/>
      <c r="E54" s="4"/>
      <c r="F54" s="4"/>
      <c r="G54" s="4"/>
    </row>
    <row r="55" spans="2:7">
      <c r="B55" s="4"/>
      <c r="C55" s="4"/>
      <c r="D55" s="4"/>
      <c r="E55" s="4"/>
      <c r="F55" s="4"/>
      <c r="G55" s="4"/>
    </row>
    <row r="56" spans="2:7">
      <c r="B56" s="4"/>
      <c r="C56" s="4"/>
      <c r="D56" s="4"/>
      <c r="E56" s="4"/>
      <c r="F56" s="4"/>
      <c r="G56" s="4"/>
    </row>
    <row r="57" spans="2:7">
      <c r="B57" s="4"/>
      <c r="C57" s="4"/>
      <c r="D57" s="4"/>
      <c r="E57" s="4"/>
      <c r="F57" s="4"/>
      <c r="G57" s="4"/>
    </row>
    <row r="58" spans="2:7">
      <c r="B58" s="4"/>
      <c r="C58" s="4"/>
      <c r="D58" s="4"/>
      <c r="E58" s="4"/>
      <c r="F58" s="4"/>
      <c r="G58" s="4"/>
    </row>
    <row r="59" spans="2:7">
      <c r="B59" s="4"/>
      <c r="C59" s="4"/>
      <c r="D59" s="4"/>
      <c r="E59" s="4"/>
      <c r="F59" s="4"/>
      <c r="G59" s="4"/>
    </row>
    <row r="60" spans="2:7">
      <c r="B60" s="4"/>
      <c r="C60" s="4"/>
      <c r="D60" s="4"/>
      <c r="E60" s="4"/>
      <c r="F60" s="4"/>
      <c r="G60" s="4"/>
    </row>
    <row r="61" spans="2:7">
      <c r="B61" s="4"/>
      <c r="C61" s="4"/>
      <c r="D61" s="4"/>
      <c r="E61" s="4"/>
      <c r="F61" s="4"/>
      <c r="G61" s="4"/>
    </row>
    <row r="62" spans="2:7">
      <c r="B62" s="4"/>
      <c r="C62" s="4"/>
      <c r="D62" s="4"/>
      <c r="E62" s="4"/>
      <c r="F62" s="4"/>
      <c r="G62" s="4"/>
    </row>
    <row r="63" spans="2:7">
      <c r="B63" s="4"/>
      <c r="C63" s="4"/>
      <c r="D63" s="4"/>
      <c r="E63" s="4"/>
      <c r="F63" s="4"/>
      <c r="G63" s="4"/>
    </row>
    <row r="64" spans="2:7">
      <c r="B64" s="4"/>
      <c r="C64" s="4"/>
      <c r="D64" s="4"/>
      <c r="E64" s="4"/>
      <c r="F64" s="4"/>
      <c r="G64" s="4"/>
    </row>
    <row r="65" spans="2:7">
      <c r="B65" s="4"/>
      <c r="C65" s="4"/>
      <c r="D65" s="4"/>
      <c r="E65" s="4"/>
      <c r="F65" s="4"/>
      <c r="G65" s="4"/>
    </row>
    <row r="66" spans="2:7">
      <c r="B66" s="4"/>
      <c r="C66" s="4"/>
      <c r="D66" s="4"/>
      <c r="E66" s="4"/>
      <c r="F66" s="4"/>
      <c r="G66" s="4"/>
    </row>
    <row r="67" spans="2:7">
      <c r="B67" s="4"/>
      <c r="C67" s="4"/>
      <c r="D67" s="4"/>
      <c r="E67" s="4"/>
      <c r="F67" s="4"/>
      <c r="G67" s="4"/>
    </row>
    <row r="68" spans="2:7">
      <c r="B68" s="4"/>
      <c r="C68" s="4"/>
      <c r="D68" s="4"/>
      <c r="E68" s="4"/>
      <c r="F68" s="4"/>
      <c r="G68" s="4"/>
    </row>
    <row r="69" spans="2:7">
      <c r="B69" s="4"/>
      <c r="C69" s="4"/>
      <c r="D69" s="4"/>
      <c r="E69" s="4"/>
      <c r="F69" s="4"/>
      <c r="G69" s="4"/>
    </row>
    <row r="70" spans="2:7">
      <c r="B70" s="4"/>
      <c r="C70" s="4"/>
      <c r="D70" s="4"/>
      <c r="E70" s="4"/>
      <c r="F70" s="4"/>
      <c r="G70" s="4"/>
    </row>
    <row r="71" spans="2:7">
      <c r="B71" s="4"/>
      <c r="C71" s="4"/>
      <c r="D71" s="4"/>
      <c r="E71" s="4"/>
      <c r="F71" s="4"/>
      <c r="G71" s="4"/>
    </row>
    <row r="72" spans="2:7">
      <c r="B72" s="4"/>
      <c r="C72" s="4"/>
      <c r="D72" s="4"/>
      <c r="E72" s="4"/>
      <c r="F72" s="4"/>
      <c r="G72" s="4"/>
    </row>
    <row r="73" spans="2:7">
      <c r="B73" s="4"/>
      <c r="C73" s="4"/>
      <c r="D73" s="4"/>
      <c r="E73" s="4"/>
      <c r="F73" s="4"/>
      <c r="G73" s="4"/>
    </row>
    <row r="74" spans="2:7">
      <c r="B74" s="4"/>
      <c r="C74" s="4"/>
      <c r="D74" s="4"/>
      <c r="E74" s="4"/>
      <c r="F74" s="4"/>
      <c r="G74" s="4"/>
    </row>
    <row r="75" spans="2:7">
      <c r="B75" s="4"/>
      <c r="C75" s="4"/>
      <c r="D75" s="4"/>
      <c r="E75" s="4"/>
      <c r="F75" s="4"/>
      <c r="G75" s="4"/>
    </row>
    <row r="76" spans="2:7">
      <c r="B76" s="4"/>
      <c r="C76" s="4"/>
      <c r="D76" s="4"/>
      <c r="E76" s="4"/>
      <c r="F76" s="4"/>
      <c r="G76" s="4"/>
    </row>
    <row r="77" spans="2:7">
      <c r="B77" s="4"/>
      <c r="C77" s="4"/>
      <c r="D77" s="4"/>
      <c r="E77" s="4"/>
      <c r="F77" s="4"/>
      <c r="G77" s="4"/>
    </row>
    <row r="78" spans="2:7">
      <c r="B78" s="4"/>
      <c r="C78" s="4"/>
      <c r="D78" s="4"/>
      <c r="E78" s="4"/>
      <c r="F78" s="4"/>
      <c r="G78" s="4"/>
    </row>
    <row r="79" spans="2:7">
      <c r="B79" s="4"/>
      <c r="C79" s="4"/>
      <c r="D79" s="4"/>
      <c r="E79" s="4"/>
      <c r="F79" s="4"/>
      <c r="G79" s="4"/>
    </row>
    <row r="80" spans="2:7">
      <c r="B80" s="4"/>
      <c r="C80" s="4"/>
      <c r="D80" s="4"/>
      <c r="E80" s="4"/>
      <c r="F80" s="4"/>
      <c r="G80" s="4"/>
    </row>
    <row r="81" spans="2:7">
      <c r="B81" s="4"/>
      <c r="C81" s="4"/>
      <c r="D81" s="4"/>
      <c r="E81" s="4"/>
      <c r="F81" s="4"/>
      <c r="G81" s="4"/>
    </row>
    <row r="82" spans="2:7">
      <c r="B82" s="4"/>
      <c r="C82" s="4"/>
      <c r="D82" s="4"/>
      <c r="E82" s="4"/>
      <c r="F82" s="4"/>
      <c r="G82" s="4"/>
    </row>
    <row r="83" spans="2:7">
      <c r="B83" s="4"/>
      <c r="C83" s="4"/>
      <c r="D83" s="4"/>
      <c r="E83" s="4"/>
      <c r="F83" s="4"/>
      <c r="G83" s="4"/>
    </row>
    <row r="84" spans="2:7">
      <c r="B84" s="4"/>
      <c r="C84" s="4"/>
      <c r="D84" s="4"/>
      <c r="E84" s="4"/>
      <c r="F84" s="4"/>
      <c r="G84" s="4"/>
    </row>
    <row r="85" spans="2:7">
      <c r="B85" s="4"/>
      <c r="C85" s="4"/>
      <c r="D85" s="4"/>
      <c r="E85" s="4"/>
      <c r="F85" s="4"/>
      <c r="G85" s="4"/>
    </row>
    <row r="86" spans="2:7">
      <c r="B86" s="4"/>
      <c r="C86" s="4"/>
      <c r="D86" s="4"/>
      <c r="E86" s="4"/>
      <c r="F86" s="4"/>
      <c r="G86" s="4"/>
    </row>
    <row r="87" spans="2:7">
      <c r="B87" s="4"/>
      <c r="C87" s="4"/>
      <c r="D87" s="4"/>
      <c r="E87" s="4"/>
      <c r="F87" s="4"/>
      <c r="G87" s="4"/>
    </row>
    <row r="88" spans="2:7">
      <c r="B88" s="4"/>
      <c r="C88" s="4"/>
      <c r="D88" s="4"/>
      <c r="E88" s="4"/>
      <c r="F88" s="4"/>
      <c r="G88" s="4"/>
    </row>
    <row r="89" spans="2:7">
      <c r="B89" s="4"/>
      <c r="C89" s="4"/>
      <c r="D89" s="4"/>
      <c r="E89" s="4"/>
      <c r="F89" s="4"/>
      <c r="G89" s="4"/>
    </row>
    <row r="90" spans="2:7">
      <c r="B90" s="4"/>
      <c r="C90" s="4"/>
      <c r="D90" s="4"/>
      <c r="E90" s="4"/>
      <c r="F90" s="4"/>
      <c r="G90" s="4"/>
    </row>
    <row r="91" spans="2:7">
      <c r="B91" s="4"/>
      <c r="C91" s="4"/>
      <c r="D91" s="4"/>
      <c r="E91" s="4"/>
      <c r="F91" s="4"/>
      <c r="G91" s="4"/>
    </row>
    <row r="92" spans="2:7">
      <c r="B92" s="4"/>
      <c r="C92" s="4"/>
      <c r="D92" s="4"/>
      <c r="E92" s="4"/>
      <c r="F92" s="4"/>
      <c r="G92" s="4"/>
    </row>
    <row r="93" spans="2:7">
      <c r="B93" s="4"/>
      <c r="C93" s="4"/>
      <c r="D93" s="4"/>
      <c r="E93" s="4"/>
      <c r="F93" s="4"/>
      <c r="G93" s="4"/>
    </row>
    <row r="94" spans="2:7">
      <c r="B94" s="4"/>
      <c r="C94" s="4"/>
      <c r="D94" s="4"/>
      <c r="E94" s="4"/>
      <c r="F94" s="4"/>
      <c r="G94" s="4"/>
    </row>
    <row r="95" spans="2:7">
      <c r="B95" s="4"/>
      <c r="C95" s="4"/>
      <c r="D95" s="4"/>
      <c r="E95" s="4"/>
      <c r="F95" s="4"/>
      <c r="G95" s="4"/>
    </row>
    <row r="96" spans="2:7">
      <c r="B96" s="4"/>
      <c r="C96" s="4"/>
      <c r="D96" s="4"/>
      <c r="E96" s="4"/>
      <c r="F96" s="4"/>
      <c r="G96" s="4"/>
    </row>
    <row r="97" spans="2:7">
      <c r="B97" s="4"/>
      <c r="C97" s="4"/>
      <c r="D97" s="4"/>
      <c r="E97" s="4"/>
      <c r="F97" s="4"/>
      <c r="G97" s="4"/>
    </row>
    <row r="98" spans="2:7">
      <c r="B98" s="4"/>
      <c r="C98" s="4"/>
      <c r="D98" s="4"/>
      <c r="E98" s="4"/>
      <c r="F98" s="4"/>
      <c r="G98" s="4"/>
    </row>
    <row r="99" spans="2:7">
      <c r="B99" s="4"/>
      <c r="C99" s="4"/>
      <c r="D99" s="4"/>
      <c r="E99" s="4"/>
      <c r="F99" s="4"/>
      <c r="G99" s="4"/>
    </row>
    <row r="100" spans="2:7">
      <c r="B100" s="4"/>
      <c r="C100" s="4"/>
      <c r="D100" s="4"/>
      <c r="E100" s="4"/>
      <c r="F100" s="4"/>
      <c r="G100" s="4"/>
    </row>
    <row r="101" spans="2:7">
      <c r="B101" s="4"/>
      <c r="C101" s="4"/>
      <c r="D101" s="4"/>
      <c r="E101" s="4"/>
      <c r="F101" s="4"/>
      <c r="G101" s="4"/>
    </row>
    <row r="102" spans="2:7">
      <c r="B102" s="4"/>
      <c r="C102" s="4"/>
      <c r="D102" s="4"/>
      <c r="E102" s="4"/>
      <c r="F102" s="4"/>
      <c r="G102" s="4"/>
    </row>
    <row r="103" spans="2:7">
      <c r="B103" s="4"/>
      <c r="C103" s="4"/>
      <c r="D103" s="4"/>
      <c r="E103" s="4"/>
      <c r="F103" s="4"/>
      <c r="G103" s="4"/>
    </row>
    <row r="104" spans="2:7">
      <c r="B104" s="4"/>
      <c r="C104" s="4"/>
      <c r="D104" s="4"/>
      <c r="E104" s="4"/>
      <c r="F104" s="4"/>
      <c r="G104" s="4"/>
    </row>
    <row r="105" spans="2:7">
      <c r="B105" s="4"/>
      <c r="C105" s="4"/>
      <c r="D105" s="4"/>
      <c r="E105" s="4"/>
      <c r="F105" s="4"/>
      <c r="G105" s="4"/>
    </row>
    <row r="106" spans="2:7">
      <c r="B106" s="4"/>
      <c r="C106" s="4"/>
      <c r="D106" s="4"/>
      <c r="E106" s="4"/>
      <c r="F106" s="4"/>
      <c r="G106" s="4"/>
    </row>
    <row r="107" spans="2:7">
      <c r="B107" s="4"/>
      <c r="C107" s="4"/>
      <c r="D107" s="4"/>
      <c r="E107" s="4"/>
      <c r="F107" s="4"/>
      <c r="G107" s="4"/>
    </row>
    <row r="108" spans="2:7">
      <c r="B108" s="4"/>
      <c r="C108" s="4"/>
      <c r="D108" s="4"/>
      <c r="E108" s="4"/>
      <c r="F108" s="4"/>
      <c r="G108" s="4"/>
    </row>
    <row r="109" spans="2:7">
      <c r="B109" s="4"/>
      <c r="C109" s="4"/>
      <c r="D109" s="4"/>
      <c r="E109" s="4"/>
      <c r="F109" s="4"/>
      <c r="G109" s="4"/>
    </row>
    <row r="110" spans="2:7">
      <c r="B110" s="4"/>
      <c r="C110" s="4"/>
      <c r="D110" s="4"/>
      <c r="E110" s="4"/>
      <c r="F110" s="4"/>
      <c r="G110" s="4"/>
    </row>
    <row r="111" spans="2:7">
      <c r="B111" s="4"/>
      <c r="C111" s="4"/>
      <c r="D111" s="4"/>
      <c r="E111" s="4"/>
      <c r="F111" s="4"/>
      <c r="G111" s="4"/>
    </row>
    <row r="112" spans="2:7">
      <c r="B112" s="4"/>
      <c r="C112" s="4"/>
      <c r="D112" s="4"/>
      <c r="E112" s="4"/>
      <c r="F112" s="4"/>
      <c r="G112" s="4"/>
    </row>
    <row r="113" spans="2:7">
      <c r="B113" s="4"/>
      <c r="C113" s="4"/>
      <c r="D113" s="4"/>
      <c r="E113" s="4"/>
      <c r="F113" s="4"/>
      <c r="G113" s="4"/>
    </row>
    <row r="114" spans="2:7">
      <c r="B114" s="4"/>
      <c r="C114" s="4"/>
      <c r="D114" s="4"/>
      <c r="E114" s="4"/>
      <c r="F114" s="4"/>
      <c r="G114" s="4"/>
    </row>
    <row r="115" spans="2:7">
      <c r="B115" s="4"/>
      <c r="C115" s="4"/>
      <c r="D115" s="4"/>
      <c r="E115" s="4"/>
      <c r="F115" s="4"/>
      <c r="G115" s="4"/>
    </row>
    <row r="116" spans="2:7">
      <c r="B116" s="4"/>
      <c r="C116" s="4"/>
      <c r="D116" s="4"/>
      <c r="E116" s="4"/>
      <c r="F116" s="4"/>
      <c r="G116" s="4"/>
    </row>
    <row r="117" spans="2:7">
      <c r="B117" s="4"/>
      <c r="C117" s="4"/>
      <c r="D117" s="4"/>
      <c r="E117" s="4"/>
      <c r="F117" s="4"/>
      <c r="G117" s="4"/>
    </row>
    <row r="118" spans="2:7">
      <c r="B118" s="4"/>
      <c r="C118" s="4"/>
      <c r="D118" s="4"/>
      <c r="E118" s="4"/>
      <c r="F118" s="4"/>
      <c r="G118" s="4"/>
    </row>
    <row r="119" spans="2:7">
      <c r="B119" s="4"/>
      <c r="C119" s="4"/>
      <c r="D119" s="4"/>
      <c r="E119" s="4"/>
      <c r="F119" s="4"/>
      <c r="G119" s="4"/>
    </row>
    <row r="120" spans="2:7">
      <c r="B120" s="4"/>
      <c r="C120" s="4"/>
      <c r="D120" s="4"/>
      <c r="E120" s="4"/>
      <c r="F120" s="4"/>
      <c r="G120" s="4"/>
    </row>
    <row r="121" spans="2:7">
      <c r="B121" s="4"/>
      <c r="C121" s="4"/>
      <c r="D121" s="4"/>
      <c r="E121" s="4"/>
      <c r="F121" s="4"/>
      <c r="G121" s="4"/>
    </row>
    <row r="122" spans="2:7">
      <c r="B122" s="4"/>
      <c r="C122" s="4"/>
      <c r="D122" s="4"/>
      <c r="E122" s="4"/>
      <c r="F122" s="4"/>
      <c r="G122" s="4"/>
    </row>
    <row r="123" spans="2:7">
      <c r="B123" s="4"/>
      <c r="C123" s="4"/>
      <c r="D123" s="4"/>
      <c r="E123" s="4"/>
      <c r="F123" s="4"/>
      <c r="G123" s="4"/>
    </row>
    <row r="124" spans="2:7">
      <c r="B124" s="4"/>
      <c r="C124" s="4"/>
      <c r="D124" s="4"/>
      <c r="E124" s="4"/>
      <c r="F124" s="4"/>
      <c r="G124" s="4"/>
    </row>
    <row r="125" spans="2:7">
      <c r="B125" s="4"/>
      <c r="C125" s="4"/>
      <c r="D125" s="4"/>
      <c r="E125" s="4"/>
      <c r="F125" s="4"/>
      <c r="G125" s="4"/>
    </row>
    <row r="126" spans="2:7">
      <c r="B126" s="4"/>
      <c r="C126" s="4"/>
      <c r="D126" s="4"/>
      <c r="E126" s="4"/>
      <c r="F126" s="4"/>
      <c r="G126" s="4"/>
    </row>
    <row r="127" spans="2:7">
      <c r="B127" s="4"/>
      <c r="C127" s="4"/>
      <c r="D127" s="4"/>
      <c r="E127" s="4"/>
      <c r="F127" s="4"/>
      <c r="G127" s="4"/>
    </row>
    <row r="128" spans="2:7">
      <c r="B128" s="4"/>
      <c r="C128" s="4"/>
      <c r="D128" s="4"/>
      <c r="E128" s="4"/>
      <c r="F128" s="4"/>
      <c r="G128" s="4"/>
    </row>
    <row r="129" spans="2:7">
      <c r="B129" s="4"/>
      <c r="C129" s="4"/>
      <c r="D129" s="4"/>
      <c r="E129" s="4"/>
      <c r="F129" s="4"/>
      <c r="G129" s="4"/>
    </row>
    <row r="130" spans="2:7">
      <c r="B130" s="4"/>
      <c r="C130" s="4"/>
      <c r="D130" s="4"/>
      <c r="E130" s="4"/>
      <c r="F130" s="4"/>
      <c r="G130" s="4"/>
    </row>
    <row r="131" spans="2:7">
      <c r="B131" s="4"/>
      <c r="C131" s="4"/>
      <c r="D131" s="4"/>
      <c r="E131" s="4"/>
      <c r="F131" s="4"/>
      <c r="G131" s="4"/>
    </row>
    <row r="132" spans="2:7">
      <c r="B132" s="4"/>
      <c r="C132" s="4"/>
      <c r="D132" s="4"/>
      <c r="E132" s="4"/>
      <c r="F132" s="4"/>
      <c r="G132" s="4"/>
    </row>
    <row r="133" spans="2:7">
      <c r="B133" s="4"/>
      <c r="C133" s="4"/>
      <c r="D133" s="4"/>
      <c r="E133" s="4"/>
      <c r="F133" s="4"/>
      <c r="G133" s="4"/>
    </row>
    <row r="134" spans="2:7">
      <c r="B134" s="4"/>
      <c r="C134" s="4"/>
      <c r="D134" s="4"/>
      <c r="E134" s="4"/>
      <c r="F134" s="4"/>
      <c r="G134" s="4"/>
    </row>
    <row r="135" spans="2:7">
      <c r="B135" s="4"/>
      <c r="C135" s="4"/>
      <c r="D135" s="4"/>
      <c r="E135" s="4"/>
      <c r="F135" s="4"/>
      <c r="G135" s="4"/>
    </row>
    <row r="136" spans="2:7">
      <c r="B136" s="4"/>
      <c r="C136" s="4"/>
      <c r="D136" s="4"/>
      <c r="E136" s="4"/>
      <c r="F136" s="4"/>
      <c r="G136" s="4"/>
    </row>
    <row r="137" spans="2:7">
      <c r="B137" s="4"/>
      <c r="C137" s="4"/>
      <c r="D137" s="4"/>
      <c r="E137" s="4"/>
      <c r="F137" s="4"/>
      <c r="G137" s="4"/>
    </row>
    <row r="138" spans="2:7">
      <c r="B138" s="4"/>
      <c r="C138" s="4"/>
      <c r="D138" s="4"/>
      <c r="E138" s="4"/>
      <c r="F138" s="4"/>
      <c r="G138" s="4"/>
    </row>
    <row r="139" spans="2:7">
      <c r="B139" s="4"/>
      <c r="C139" s="4"/>
      <c r="D139" s="4"/>
      <c r="E139" s="4"/>
      <c r="F139" s="4"/>
      <c r="G139" s="4"/>
    </row>
    <row r="140" spans="2:7">
      <c r="B140" s="4"/>
      <c r="C140" s="4"/>
      <c r="D140" s="4"/>
      <c r="E140" s="4"/>
      <c r="F140" s="4"/>
      <c r="G140" s="4"/>
    </row>
    <row r="141" spans="2:7">
      <c r="B141" s="4"/>
      <c r="C141" s="4"/>
      <c r="D141" s="4"/>
      <c r="E141" s="4"/>
      <c r="F141" s="4"/>
      <c r="G141" s="4"/>
    </row>
    <row r="142" spans="2:7">
      <c r="B142" s="4"/>
      <c r="C142" s="4"/>
      <c r="D142" s="4"/>
      <c r="E142" s="4"/>
      <c r="F142" s="4"/>
      <c r="G142" s="4"/>
    </row>
    <row r="143" spans="2:7">
      <c r="B143" s="4"/>
      <c r="C143" s="4"/>
      <c r="D143" s="4"/>
      <c r="E143" s="4"/>
      <c r="F143" s="4"/>
      <c r="G143" s="4"/>
    </row>
    <row r="144" spans="2:7">
      <c r="B144" s="4"/>
      <c r="C144" s="4"/>
      <c r="D144" s="4"/>
      <c r="E144" s="4"/>
      <c r="F144" s="4"/>
      <c r="G144" s="4"/>
    </row>
    <row r="145" spans="2:7">
      <c r="B145" s="4"/>
      <c r="C145" s="4"/>
      <c r="D145" s="4"/>
      <c r="E145" s="4"/>
      <c r="F145" s="4"/>
      <c r="G145" s="4"/>
    </row>
    <row r="146" spans="2:7">
      <c r="B146" s="4"/>
      <c r="C146" s="4"/>
      <c r="D146" s="4"/>
      <c r="E146" s="4"/>
      <c r="F146" s="4"/>
      <c r="G146" s="4"/>
    </row>
    <row r="147" spans="2:7">
      <c r="B147" s="4"/>
      <c r="C147" s="4"/>
      <c r="D147" s="4"/>
      <c r="E147" s="4"/>
      <c r="F147" s="4"/>
      <c r="G147" s="4"/>
    </row>
    <row r="148" spans="2:7">
      <c r="B148" s="4"/>
      <c r="C148" s="4"/>
      <c r="D148" s="4"/>
      <c r="E148" s="4"/>
      <c r="F148" s="4"/>
      <c r="G148" s="4"/>
    </row>
    <row r="149" spans="2:7">
      <c r="B149" s="4"/>
      <c r="C149" s="4"/>
      <c r="D149" s="4"/>
      <c r="E149" s="4"/>
      <c r="F149" s="4"/>
      <c r="G149" s="4"/>
    </row>
    <row r="150" spans="2:7">
      <c r="B150" s="4"/>
      <c r="C150" s="4"/>
      <c r="D150" s="4"/>
      <c r="E150" s="4"/>
      <c r="F150" s="4"/>
      <c r="G150" s="4"/>
    </row>
    <row r="151" spans="2:7">
      <c r="B151" s="4"/>
      <c r="C151" s="4"/>
      <c r="D151" s="4"/>
      <c r="E151" s="4"/>
      <c r="F151" s="4"/>
      <c r="G151" s="4"/>
    </row>
    <row r="152" spans="2:7">
      <c r="B152" s="4"/>
      <c r="C152" s="4"/>
      <c r="D152" s="4"/>
      <c r="E152" s="4"/>
      <c r="F152" s="4"/>
      <c r="G152" s="4"/>
    </row>
    <row r="153" spans="2:7">
      <c r="B153" s="4"/>
      <c r="C153" s="4"/>
      <c r="D153" s="4"/>
      <c r="E153" s="4"/>
      <c r="F153" s="4"/>
      <c r="G153" s="4"/>
    </row>
    <row r="154" spans="2:7">
      <c r="B154" s="4"/>
      <c r="C154" s="4"/>
      <c r="D154" s="4"/>
      <c r="E154" s="4"/>
      <c r="F154" s="4"/>
      <c r="G154" s="4"/>
    </row>
    <row r="155" spans="2:7">
      <c r="B155" s="4"/>
      <c r="C155" s="4"/>
      <c r="D155" s="4"/>
      <c r="E155" s="4"/>
      <c r="F155" s="4"/>
      <c r="G155" s="4"/>
    </row>
    <row r="156" spans="2:7">
      <c r="B156" s="4"/>
      <c r="C156" s="4"/>
      <c r="D156" s="4"/>
      <c r="E156" s="4"/>
      <c r="F156" s="4"/>
      <c r="G156" s="4"/>
    </row>
    <row r="157" spans="2:7">
      <c r="B157" s="4"/>
      <c r="C157" s="4"/>
      <c r="D157" s="4"/>
      <c r="E157" s="4"/>
      <c r="F157" s="4"/>
      <c r="G157" s="4"/>
    </row>
    <row r="158" spans="2:7">
      <c r="B158" s="4"/>
      <c r="C158" s="4"/>
      <c r="D158" s="4"/>
      <c r="E158" s="4"/>
      <c r="F158" s="4"/>
      <c r="G158" s="4"/>
    </row>
    <row r="159" spans="2:7">
      <c r="B159" s="4"/>
      <c r="C159" s="4"/>
      <c r="D159" s="4"/>
      <c r="E159" s="4"/>
      <c r="F159" s="4"/>
      <c r="G159" s="4"/>
    </row>
    <row r="160" spans="2:7">
      <c r="B160" s="4"/>
      <c r="C160" s="4"/>
      <c r="D160" s="4"/>
      <c r="E160" s="4"/>
      <c r="F160" s="4"/>
      <c r="G160" s="4"/>
    </row>
    <row r="161" spans="2:7">
      <c r="B161" s="4"/>
      <c r="C161" s="4"/>
      <c r="D161" s="4"/>
      <c r="E161" s="4"/>
      <c r="F161" s="4"/>
      <c r="G161" s="4"/>
    </row>
    <row r="162" spans="2:7">
      <c r="B162" s="4"/>
      <c r="C162" s="4"/>
      <c r="D162" s="4"/>
      <c r="E162" s="4"/>
      <c r="F162" s="4"/>
      <c r="G162" s="4"/>
    </row>
    <row r="163" spans="2:7">
      <c r="B163" s="4"/>
      <c r="C163" s="4"/>
      <c r="D163" s="4"/>
      <c r="E163" s="4"/>
      <c r="F163" s="4"/>
      <c r="G163" s="4"/>
    </row>
    <row r="164" spans="2:7">
      <c r="B164" s="4"/>
      <c r="C164" s="4"/>
      <c r="D164" s="4"/>
      <c r="E164" s="4"/>
      <c r="F164" s="4"/>
      <c r="G164" s="4"/>
    </row>
    <row r="165" spans="2:7">
      <c r="B165" s="4"/>
      <c r="C165" s="4"/>
      <c r="D165" s="4"/>
      <c r="E165" s="4"/>
      <c r="F165" s="4"/>
      <c r="G165" s="4"/>
    </row>
    <row r="166" spans="2:7">
      <c r="B166" s="4"/>
      <c r="C166" s="4"/>
      <c r="D166" s="4"/>
      <c r="E166" s="4"/>
      <c r="F166" s="4"/>
      <c r="G166" s="4"/>
    </row>
    <row r="167" spans="2:7">
      <c r="B167" s="4"/>
      <c r="C167" s="4"/>
      <c r="D167" s="4"/>
      <c r="E167" s="4"/>
      <c r="F167" s="4"/>
      <c r="G167" s="4"/>
    </row>
    <row r="168" spans="2:7">
      <c r="B168" s="4"/>
      <c r="C168" s="4"/>
      <c r="D168" s="4"/>
      <c r="E168" s="4"/>
      <c r="F168" s="4"/>
      <c r="G168" s="4"/>
    </row>
    <row r="169" spans="2:7">
      <c r="B169" s="4"/>
      <c r="C169" s="4"/>
      <c r="D169" s="4"/>
      <c r="E169" s="4"/>
      <c r="F169" s="4"/>
      <c r="G169" s="4"/>
    </row>
    <row r="170" spans="2:7">
      <c r="B170" s="4"/>
      <c r="C170" s="4"/>
      <c r="D170" s="4"/>
      <c r="E170" s="4"/>
      <c r="F170" s="4"/>
      <c r="G170" s="4"/>
    </row>
    <row r="171" spans="2:7">
      <c r="B171" s="4"/>
      <c r="C171" s="4"/>
      <c r="D171" s="4"/>
      <c r="E171" s="4"/>
      <c r="F171" s="4"/>
      <c r="G171" s="4"/>
    </row>
    <row r="172" spans="2:7">
      <c r="B172" s="4"/>
      <c r="C172" s="4"/>
      <c r="D172" s="4"/>
      <c r="E172" s="4"/>
      <c r="F172" s="4"/>
      <c r="G172" s="4"/>
    </row>
    <row r="173" spans="2:7">
      <c r="B173" s="4"/>
      <c r="C173" s="4"/>
      <c r="D173" s="4"/>
      <c r="E173" s="4"/>
      <c r="F173" s="4"/>
      <c r="G173" s="4"/>
    </row>
    <row r="174" spans="2:7">
      <c r="B174" s="4"/>
      <c r="C174" s="4"/>
      <c r="D174" s="4"/>
      <c r="E174" s="4"/>
      <c r="F174" s="4"/>
      <c r="G174" s="4"/>
    </row>
    <row r="175" spans="2:7">
      <c r="B175" s="4"/>
      <c r="C175" s="4"/>
      <c r="D175" s="4"/>
      <c r="E175" s="4"/>
      <c r="F175" s="4"/>
      <c r="G175" s="4"/>
    </row>
    <row r="176" spans="2:7">
      <c r="B176" s="4"/>
      <c r="C176" s="4"/>
      <c r="D176" s="4"/>
      <c r="E176" s="4"/>
      <c r="F176" s="4"/>
      <c r="G176" s="4"/>
    </row>
    <row r="177" spans="2:7">
      <c r="B177" s="4"/>
      <c r="C177" s="4"/>
      <c r="D177" s="4"/>
      <c r="E177" s="4"/>
      <c r="F177" s="4"/>
      <c r="G177" s="4"/>
    </row>
    <row r="178" spans="2:7">
      <c r="B178" s="4"/>
      <c r="C178" s="4"/>
      <c r="D178" s="4"/>
      <c r="E178" s="4"/>
      <c r="F178" s="4"/>
      <c r="G178" s="4"/>
    </row>
    <row r="179" spans="2:7">
      <c r="B179" s="4"/>
      <c r="C179" s="4"/>
      <c r="D179" s="4"/>
      <c r="E179" s="4"/>
      <c r="F179" s="4"/>
      <c r="G179" s="4"/>
    </row>
    <row r="180" spans="2:7">
      <c r="B180" s="4"/>
      <c r="C180" s="4"/>
      <c r="D180" s="4"/>
      <c r="E180" s="4"/>
      <c r="F180" s="4"/>
      <c r="G180" s="4"/>
    </row>
    <row r="181" spans="2:7">
      <c r="B181" s="4"/>
      <c r="C181" s="4"/>
      <c r="D181" s="4"/>
      <c r="E181" s="4"/>
      <c r="F181" s="4"/>
      <c r="G181" s="4"/>
    </row>
    <row r="182" spans="2:7">
      <c r="B182" s="4"/>
      <c r="C182" s="4"/>
      <c r="D182" s="4"/>
      <c r="E182" s="4"/>
      <c r="F182" s="4"/>
      <c r="G182" s="4"/>
    </row>
    <row r="183" spans="2:7">
      <c r="B183" s="4"/>
      <c r="C183" s="4"/>
      <c r="D183" s="4"/>
      <c r="E183" s="4"/>
      <c r="F183" s="4"/>
      <c r="G183" s="4"/>
    </row>
    <row r="184" spans="2:7">
      <c r="B184" s="4"/>
      <c r="C184" s="4"/>
      <c r="D184" s="4"/>
      <c r="E184" s="4"/>
      <c r="F184" s="4"/>
      <c r="G184" s="4"/>
    </row>
    <row r="185" spans="2:7">
      <c r="B185" s="4"/>
      <c r="C185" s="4"/>
      <c r="D185" s="4"/>
      <c r="E185" s="4"/>
      <c r="F185" s="4"/>
      <c r="G185" s="4"/>
    </row>
    <row r="186" spans="2:7">
      <c r="B186" s="4"/>
      <c r="C186" s="4"/>
      <c r="D186" s="4"/>
      <c r="E186" s="4"/>
      <c r="F186" s="4"/>
      <c r="G186" s="4"/>
    </row>
    <row r="187" spans="2:7">
      <c r="B187" s="4"/>
      <c r="C187" s="4"/>
      <c r="D187" s="4"/>
      <c r="E187" s="4"/>
      <c r="F187" s="4"/>
      <c r="G187" s="4"/>
    </row>
    <row r="188" spans="2:7">
      <c r="B188" s="4"/>
      <c r="C188" s="4"/>
      <c r="D188" s="4"/>
      <c r="E188" s="4"/>
      <c r="F188" s="4"/>
      <c r="G188" s="4"/>
    </row>
    <row r="189" spans="2:7">
      <c r="B189" s="4"/>
      <c r="C189" s="4"/>
      <c r="D189" s="4"/>
      <c r="E189" s="4"/>
      <c r="F189" s="4"/>
      <c r="G189" s="4"/>
    </row>
    <row r="190" spans="2:7">
      <c r="B190" s="4"/>
      <c r="C190" s="4"/>
      <c r="D190" s="4"/>
      <c r="E190" s="4"/>
      <c r="F190" s="4"/>
      <c r="G190" s="4"/>
    </row>
    <row r="191" spans="2:7">
      <c r="B191" s="4"/>
      <c r="C191" s="4"/>
      <c r="D191" s="4"/>
      <c r="E191" s="4"/>
      <c r="F191" s="4"/>
      <c r="G191" s="4"/>
    </row>
    <row r="192" spans="2:7">
      <c r="B192" s="4"/>
      <c r="C192" s="4"/>
      <c r="D192" s="4"/>
      <c r="E192" s="4"/>
      <c r="F192" s="4"/>
      <c r="G192" s="4"/>
    </row>
    <row r="193" spans="2:7">
      <c r="B193" s="4"/>
      <c r="C193" s="4"/>
      <c r="D193" s="4"/>
      <c r="E193" s="4"/>
      <c r="F193" s="4"/>
      <c r="G193" s="4"/>
    </row>
    <row r="194" spans="2:7">
      <c r="B194" s="4"/>
      <c r="C194" s="4"/>
      <c r="D194" s="4"/>
      <c r="E194" s="4"/>
      <c r="F194" s="4"/>
      <c r="G194" s="4"/>
    </row>
    <row r="195" spans="2:7">
      <c r="B195" s="4"/>
      <c r="C195" s="4"/>
      <c r="D195" s="4"/>
      <c r="E195" s="4"/>
      <c r="F195" s="4"/>
      <c r="G195" s="4"/>
    </row>
    <row r="196" spans="2:7">
      <c r="B196" s="4"/>
      <c r="C196" s="4"/>
      <c r="D196" s="4"/>
      <c r="E196" s="4"/>
      <c r="F196" s="4"/>
      <c r="G196" s="4"/>
    </row>
    <row r="197" spans="2:7">
      <c r="B197" s="4"/>
      <c r="C197" s="4"/>
      <c r="D197" s="4"/>
      <c r="E197" s="4"/>
      <c r="F197" s="4"/>
      <c r="G197" s="4"/>
    </row>
    <row r="198" spans="2:7">
      <c r="B198" s="4"/>
      <c r="C198" s="4"/>
      <c r="D198" s="4"/>
      <c r="E198" s="4"/>
      <c r="F198" s="4"/>
      <c r="G198" s="4"/>
    </row>
    <row r="199" spans="2:7">
      <c r="B199" s="4"/>
      <c r="C199" s="4"/>
      <c r="D199" s="4"/>
      <c r="E199" s="4"/>
      <c r="F199" s="4"/>
      <c r="G199" s="4"/>
    </row>
    <row r="200" spans="2:7">
      <c r="B200" s="4"/>
      <c r="C200" s="4"/>
      <c r="D200" s="4"/>
      <c r="E200" s="4"/>
      <c r="F200" s="4"/>
      <c r="G200" s="4"/>
    </row>
    <row r="201" spans="2:7">
      <c r="B201" s="4"/>
      <c r="C201" s="4"/>
      <c r="D201" s="4"/>
      <c r="E201" s="4"/>
      <c r="F201" s="4"/>
      <c r="G201" s="4"/>
    </row>
    <row r="202" spans="2:7">
      <c r="B202" s="4"/>
      <c r="C202" s="4"/>
      <c r="D202" s="4"/>
      <c r="E202" s="4"/>
      <c r="F202" s="4"/>
      <c r="G202" s="4"/>
    </row>
    <row r="203" spans="2:7">
      <c r="B203" s="4"/>
      <c r="C203" s="4"/>
      <c r="D203" s="4"/>
      <c r="E203" s="4"/>
      <c r="F203" s="4"/>
      <c r="G203" s="4"/>
    </row>
    <row r="204" spans="2:7">
      <c r="B204" s="4"/>
      <c r="C204" s="4"/>
      <c r="D204" s="4"/>
      <c r="E204" s="4"/>
      <c r="F204" s="4"/>
      <c r="G204" s="4"/>
    </row>
    <row r="205" spans="2:7">
      <c r="B205" s="4"/>
      <c r="C205" s="4"/>
      <c r="D205" s="4"/>
      <c r="E205" s="4"/>
      <c r="F205" s="4"/>
      <c r="G205" s="4"/>
    </row>
    <row r="206" spans="2:7">
      <c r="B206" s="4"/>
      <c r="C206" s="4"/>
      <c r="D206" s="4"/>
      <c r="E206" s="4"/>
      <c r="F206" s="4"/>
      <c r="G206" s="4"/>
    </row>
    <row r="207" spans="2:7">
      <c r="B207" s="4"/>
      <c r="C207" s="4"/>
      <c r="D207" s="4"/>
      <c r="E207" s="4"/>
      <c r="F207" s="4"/>
      <c r="G207" s="4"/>
    </row>
    <row r="208" spans="2:7">
      <c r="B208" s="4"/>
      <c r="C208" s="4"/>
      <c r="D208" s="4"/>
      <c r="E208" s="4"/>
      <c r="F208" s="4"/>
      <c r="G208" s="4"/>
    </row>
    <row r="209" spans="2:7">
      <c r="B209" s="4"/>
      <c r="C209" s="4"/>
      <c r="D209" s="4"/>
      <c r="E209" s="4"/>
      <c r="F209" s="4"/>
      <c r="G209" s="4"/>
    </row>
    <row r="210" spans="2:7">
      <c r="B210" s="4"/>
      <c r="C210" s="4"/>
      <c r="D210" s="4"/>
      <c r="E210" s="4"/>
      <c r="F210" s="4"/>
      <c r="G210" s="4"/>
    </row>
    <row r="211" spans="2:7">
      <c r="B211" s="4"/>
      <c r="C211" s="4"/>
      <c r="D211" s="4"/>
      <c r="E211" s="4"/>
      <c r="F211" s="4"/>
      <c r="G211" s="4"/>
    </row>
    <row r="212" spans="2:7">
      <c r="B212" s="4"/>
      <c r="C212" s="4"/>
      <c r="D212" s="4"/>
      <c r="E212" s="4"/>
      <c r="F212" s="4"/>
      <c r="G212" s="4"/>
    </row>
    <row r="213" spans="2:7">
      <c r="B213" s="4"/>
      <c r="C213" s="4"/>
      <c r="D213" s="4"/>
      <c r="E213" s="4"/>
      <c r="F213" s="4"/>
      <c r="G213" s="4"/>
    </row>
    <row r="214" spans="2:7">
      <c r="B214" s="4"/>
      <c r="C214" s="4"/>
      <c r="D214" s="4"/>
      <c r="E214" s="4"/>
      <c r="F214" s="4"/>
      <c r="G214" s="4"/>
    </row>
    <row r="215" spans="2:7">
      <c r="B215" s="4"/>
      <c r="C215" s="4"/>
      <c r="D215" s="4"/>
      <c r="E215" s="4"/>
      <c r="F215" s="4"/>
      <c r="G215" s="4"/>
    </row>
    <row r="216" spans="2:7">
      <c r="B216" s="4"/>
      <c r="C216" s="4"/>
      <c r="D216" s="4"/>
      <c r="E216" s="4"/>
      <c r="F216" s="4"/>
      <c r="G216" s="4"/>
    </row>
    <row r="217" spans="2:7">
      <c r="B217" s="4"/>
      <c r="C217" s="4"/>
      <c r="D217" s="4"/>
      <c r="E217" s="4"/>
      <c r="F217" s="4"/>
      <c r="G217" s="4"/>
    </row>
    <row r="218" spans="2:7">
      <c r="B218" s="4"/>
      <c r="C218" s="4"/>
      <c r="D218" s="4"/>
      <c r="E218" s="4"/>
      <c r="F218" s="4"/>
      <c r="G218" s="4"/>
    </row>
    <row r="219" spans="2:7">
      <c r="B219" s="4"/>
      <c r="C219" s="4"/>
      <c r="D219" s="4"/>
      <c r="E219" s="4"/>
      <c r="F219" s="4"/>
      <c r="G219" s="4"/>
    </row>
    <row r="220" spans="2:7">
      <c r="B220" s="4"/>
      <c r="C220" s="4"/>
      <c r="D220" s="4"/>
      <c r="E220" s="4"/>
      <c r="F220" s="4"/>
      <c r="G220" s="4"/>
    </row>
    <row r="221" spans="2:7">
      <c r="B221" s="4"/>
      <c r="C221" s="4"/>
      <c r="D221" s="4"/>
      <c r="E221" s="4"/>
      <c r="F221" s="4"/>
      <c r="G221" s="4"/>
    </row>
    <row r="222" spans="2:7">
      <c r="B222" s="4"/>
      <c r="C222" s="4"/>
      <c r="D222" s="4"/>
      <c r="E222" s="4"/>
      <c r="F222" s="4"/>
      <c r="G222" s="4"/>
    </row>
    <row r="223" spans="2:7">
      <c r="B223" s="4"/>
      <c r="C223" s="4"/>
      <c r="D223" s="4"/>
      <c r="E223" s="4"/>
      <c r="F223" s="4"/>
      <c r="G223" s="4"/>
    </row>
    <row r="224" spans="2:7">
      <c r="B224" s="4"/>
      <c r="C224" s="4"/>
      <c r="D224" s="4"/>
      <c r="E224" s="4"/>
      <c r="F224" s="4"/>
      <c r="G224" s="4"/>
    </row>
    <row r="225" spans="2:7">
      <c r="B225" s="4"/>
      <c r="C225" s="4"/>
      <c r="D225" s="4"/>
      <c r="E225" s="4"/>
      <c r="F225" s="4"/>
      <c r="G225" s="4"/>
    </row>
    <row r="226" spans="2:7">
      <c r="B226" s="4"/>
      <c r="C226" s="4"/>
      <c r="D226" s="4"/>
      <c r="E226" s="4"/>
      <c r="F226" s="4"/>
      <c r="G226" s="4"/>
    </row>
    <row r="227" spans="2:7">
      <c r="B227" s="4"/>
      <c r="C227" s="4"/>
      <c r="D227" s="4"/>
      <c r="E227" s="4"/>
      <c r="F227" s="4"/>
      <c r="G227" s="4"/>
    </row>
    <row r="228" spans="2:7">
      <c r="B228" s="4"/>
      <c r="C228" s="4"/>
      <c r="D228" s="4"/>
      <c r="E228" s="4"/>
      <c r="F228" s="4"/>
      <c r="G228" s="4"/>
    </row>
    <row r="229" spans="2:7">
      <c r="B229" s="4"/>
      <c r="C229" s="4"/>
      <c r="D229" s="4"/>
      <c r="E229" s="4"/>
      <c r="F229" s="4"/>
      <c r="G229" s="4"/>
    </row>
    <row r="230" spans="2:7">
      <c r="B230" s="4"/>
      <c r="C230" s="4"/>
      <c r="D230" s="4"/>
      <c r="E230" s="4"/>
      <c r="F230" s="4"/>
      <c r="G230" s="4"/>
    </row>
    <row r="231" spans="2:7">
      <c r="B231" s="4"/>
      <c r="C231" s="4"/>
      <c r="D231" s="4"/>
      <c r="E231" s="4"/>
      <c r="F231" s="4"/>
      <c r="G231" s="4"/>
    </row>
    <row r="232" spans="2:7">
      <c r="B232" s="4"/>
      <c r="C232" s="4"/>
      <c r="D232" s="4"/>
      <c r="E232" s="4"/>
      <c r="F232" s="4"/>
      <c r="G232" s="4"/>
    </row>
    <row r="233" spans="2:7">
      <c r="B233" s="4"/>
      <c r="C233" s="4"/>
      <c r="D233" s="4"/>
      <c r="E233" s="4"/>
      <c r="F233" s="4"/>
      <c r="G233" s="4"/>
    </row>
    <row r="234" spans="2:7">
      <c r="B234" s="4"/>
      <c r="C234" s="4"/>
      <c r="D234" s="4"/>
      <c r="E234" s="4"/>
      <c r="F234" s="4"/>
      <c r="G234" s="4"/>
    </row>
    <row r="235" spans="2:7">
      <c r="B235" s="4"/>
      <c r="C235" s="4"/>
      <c r="D235" s="4"/>
      <c r="E235" s="4"/>
      <c r="F235" s="4"/>
      <c r="G235" s="4"/>
    </row>
    <row r="236" spans="2:7">
      <c r="B236" s="4"/>
      <c r="C236" s="4"/>
      <c r="D236" s="4"/>
      <c r="E236" s="4"/>
      <c r="F236" s="4"/>
      <c r="G236" s="4"/>
    </row>
    <row r="237" spans="2:7">
      <c r="B237" s="4"/>
      <c r="C237" s="4"/>
      <c r="D237" s="4"/>
      <c r="E237" s="4"/>
      <c r="F237" s="4"/>
      <c r="G237" s="4"/>
    </row>
    <row r="238" spans="2:7">
      <c r="B238" s="4"/>
      <c r="C238" s="4"/>
      <c r="D238" s="4"/>
      <c r="E238" s="4"/>
      <c r="F238" s="4"/>
      <c r="G238" s="4"/>
    </row>
    <row r="239" spans="2:7">
      <c r="B239" s="4"/>
      <c r="C239" s="4"/>
      <c r="D239" s="4"/>
      <c r="E239" s="4"/>
      <c r="F239" s="4"/>
      <c r="G239" s="4"/>
    </row>
    <row r="240" spans="2:7">
      <c r="B240" s="4"/>
      <c r="C240" s="4"/>
      <c r="D240" s="4"/>
      <c r="E240" s="4"/>
      <c r="F240" s="4"/>
      <c r="G240" s="4"/>
    </row>
    <row r="241" spans="2:7">
      <c r="B241" s="4"/>
      <c r="C241" s="4"/>
      <c r="D241" s="4"/>
      <c r="E241" s="4"/>
      <c r="F241" s="4"/>
      <c r="G241" s="4"/>
    </row>
    <row r="242" spans="2:7">
      <c r="B242" s="4"/>
      <c r="C242" s="4"/>
      <c r="D242" s="4"/>
      <c r="E242" s="4"/>
      <c r="F242" s="4"/>
      <c r="G242" s="4"/>
    </row>
    <row r="243" spans="2:7">
      <c r="B243" s="4"/>
      <c r="C243" s="4"/>
      <c r="D243" s="4"/>
      <c r="E243" s="4"/>
      <c r="F243" s="4"/>
      <c r="G243" s="4"/>
    </row>
    <row r="244" spans="2:7">
      <c r="B244" s="4"/>
      <c r="C244" s="4"/>
      <c r="D244" s="4"/>
      <c r="E244" s="4"/>
      <c r="F244" s="4"/>
      <c r="G244" s="4"/>
    </row>
    <row r="245" spans="2:7">
      <c r="B245" s="4"/>
      <c r="C245" s="4"/>
      <c r="D245" s="4"/>
      <c r="E245" s="4"/>
      <c r="F245" s="4"/>
      <c r="G245" s="4"/>
    </row>
    <row r="246" spans="2:7">
      <c r="B246" s="4"/>
      <c r="C246" s="4"/>
      <c r="D246" s="4"/>
      <c r="E246" s="4"/>
      <c r="F246" s="4"/>
      <c r="G246" s="4"/>
    </row>
    <row r="247" spans="2:7">
      <c r="B247" s="4"/>
      <c r="C247" s="4"/>
      <c r="D247" s="4"/>
      <c r="E247" s="4"/>
      <c r="F247" s="4"/>
      <c r="G247" s="4"/>
    </row>
    <row r="248" spans="2:7">
      <c r="B248" s="4"/>
      <c r="C248" s="4"/>
      <c r="D248" s="4"/>
      <c r="E248" s="4"/>
      <c r="F248" s="4"/>
      <c r="G248" s="4"/>
    </row>
    <row r="249" spans="2:7">
      <c r="B249" s="4"/>
      <c r="C249" s="4"/>
      <c r="D249" s="4"/>
      <c r="E249" s="4"/>
      <c r="F249" s="4"/>
      <c r="G249" s="4"/>
    </row>
    <row r="250" spans="2:7">
      <c r="B250" s="4"/>
      <c r="C250" s="4"/>
      <c r="D250" s="4"/>
      <c r="E250" s="4"/>
      <c r="F250" s="4"/>
      <c r="G250" s="4"/>
    </row>
    <row r="251" spans="2:7">
      <c r="B251" s="4"/>
      <c r="C251" s="4"/>
      <c r="D251" s="4"/>
      <c r="E251" s="4"/>
      <c r="F251" s="4"/>
      <c r="G251" s="4"/>
    </row>
    <row r="252" spans="2:7">
      <c r="B252" s="4"/>
      <c r="C252" s="4"/>
      <c r="D252" s="4"/>
      <c r="E252" s="4"/>
      <c r="F252" s="4"/>
      <c r="G252" s="4"/>
    </row>
    <row r="253" spans="2:7">
      <c r="B253" s="4"/>
      <c r="C253" s="4"/>
      <c r="D253" s="4"/>
      <c r="E253" s="4"/>
      <c r="F253" s="4"/>
      <c r="G253" s="4"/>
    </row>
    <row r="254" spans="2:7">
      <c r="B254" s="4"/>
      <c r="C254" s="4"/>
      <c r="D254" s="4"/>
      <c r="E254" s="4"/>
      <c r="F254" s="4"/>
      <c r="G254" s="4"/>
    </row>
    <row r="255" spans="2:7">
      <c r="B255" s="4"/>
      <c r="C255" s="4"/>
      <c r="D255" s="4"/>
      <c r="E255" s="4"/>
      <c r="F255" s="4"/>
      <c r="G255" s="4"/>
    </row>
    <row r="256" spans="2:7">
      <c r="B256" s="4"/>
      <c r="C256" s="4"/>
      <c r="D256" s="4"/>
      <c r="E256" s="4"/>
      <c r="F256" s="4"/>
      <c r="G256" s="4"/>
    </row>
    <row r="257" spans="2:7">
      <c r="B257" s="4"/>
      <c r="C257" s="4"/>
      <c r="D257" s="4"/>
      <c r="E257" s="4"/>
      <c r="F257" s="4"/>
      <c r="G257" s="4"/>
    </row>
    <row r="258" spans="2:7">
      <c r="B258" s="4"/>
      <c r="C258" s="4"/>
      <c r="D258" s="4"/>
      <c r="E258" s="4"/>
      <c r="F258" s="4"/>
      <c r="G258" s="4"/>
    </row>
    <row r="259" spans="2:7">
      <c r="B259" s="4"/>
      <c r="C259" s="4"/>
      <c r="D259" s="4"/>
      <c r="E259" s="4"/>
      <c r="F259" s="4"/>
      <c r="G259" s="4"/>
    </row>
    <row r="260" spans="2:7">
      <c r="B260" s="4"/>
      <c r="C260" s="4"/>
      <c r="D260" s="4"/>
      <c r="E260" s="4"/>
      <c r="F260" s="4"/>
      <c r="G260" s="4"/>
    </row>
    <row r="261" spans="2:7">
      <c r="B261" s="4"/>
      <c r="C261" s="4"/>
      <c r="D261" s="4"/>
      <c r="E261" s="4"/>
      <c r="F261" s="4"/>
      <c r="G261" s="4"/>
    </row>
    <row r="262" spans="2:7">
      <c r="B262" s="4"/>
      <c r="C262" s="4"/>
      <c r="D262" s="4"/>
      <c r="E262" s="4"/>
      <c r="F262" s="4"/>
      <c r="G262" s="4"/>
    </row>
    <row r="263" spans="2:7">
      <c r="B263" s="4"/>
      <c r="C263" s="4"/>
      <c r="D263" s="4"/>
      <c r="E263" s="4"/>
      <c r="F263" s="4"/>
      <c r="G263" s="4"/>
    </row>
    <row r="264" spans="2:7">
      <c r="B264" s="4"/>
      <c r="C264" s="4"/>
      <c r="D264" s="4"/>
      <c r="E264" s="4"/>
      <c r="F264" s="4"/>
      <c r="G264" s="4"/>
    </row>
    <row r="265" spans="2:7">
      <c r="B265" s="4"/>
      <c r="C265" s="4"/>
      <c r="D265" s="4"/>
      <c r="E265" s="4"/>
      <c r="F265" s="4"/>
      <c r="G265" s="4"/>
    </row>
    <row r="266" spans="2:7">
      <c r="B266" s="4"/>
      <c r="C266" s="4"/>
      <c r="D266" s="4"/>
      <c r="E266" s="4"/>
      <c r="F266" s="4"/>
      <c r="G266" s="4"/>
    </row>
    <row r="267" spans="2:7">
      <c r="B267" s="4"/>
      <c r="C267" s="4"/>
      <c r="D267" s="4"/>
      <c r="E267" s="4"/>
      <c r="F267" s="4"/>
      <c r="G267" s="4"/>
    </row>
    <row r="268" spans="2:7">
      <c r="B268" s="4"/>
      <c r="C268" s="4"/>
      <c r="D268" s="4"/>
      <c r="E268" s="4"/>
      <c r="F268" s="4"/>
      <c r="G268" s="4"/>
    </row>
    <row r="269" spans="2:7">
      <c r="B269" s="4"/>
      <c r="C269" s="4"/>
      <c r="D269" s="4"/>
      <c r="E269" s="4"/>
      <c r="F269" s="4"/>
      <c r="G269" s="4"/>
    </row>
    <row r="270" spans="2:7">
      <c r="B270" s="4"/>
      <c r="C270" s="4"/>
      <c r="D270" s="4"/>
      <c r="E270" s="4"/>
      <c r="F270" s="4"/>
      <c r="G270" s="4"/>
    </row>
    <row r="271" spans="2:7">
      <c r="B271" s="4"/>
      <c r="C271" s="4"/>
      <c r="D271" s="4"/>
      <c r="E271" s="4"/>
      <c r="F271" s="4"/>
      <c r="G271" s="4"/>
    </row>
    <row r="272" spans="2:7">
      <c r="B272" s="4"/>
      <c r="C272" s="4"/>
      <c r="D272" s="4"/>
      <c r="E272" s="4"/>
      <c r="F272" s="4"/>
      <c r="G272" s="4"/>
    </row>
    <row r="273" spans="2:7">
      <c r="B273" s="4"/>
      <c r="C273" s="4"/>
      <c r="D273" s="4"/>
      <c r="E273" s="4"/>
      <c r="F273" s="4"/>
      <c r="G273" s="4"/>
    </row>
    <row r="274" spans="2:7">
      <c r="B274" s="4"/>
      <c r="C274" s="4"/>
      <c r="D274" s="4"/>
      <c r="E274" s="4"/>
      <c r="F274" s="4"/>
      <c r="G274" s="4"/>
    </row>
    <row r="275" spans="2:7">
      <c r="B275" s="4"/>
      <c r="C275" s="4"/>
      <c r="D275" s="4"/>
      <c r="E275" s="4"/>
      <c r="F275" s="4"/>
      <c r="G275" s="4"/>
    </row>
    <row r="276" spans="2:7">
      <c r="B276" s="4"/>
      <c r="C276" s="4"/>
      <c r="D276" s="4"/>
      <c r="E276" s="4"/>
      <c r="F276" s="4"/>
      <c r="G276" s="4"/>
    </row>
    <row r="277" spans="2:7">
      <c r="B277" s="4"/>
      <c r="C277" s="4"/>
      <c r="D277" s="4"/>
      <c r="E277" s="4"/>
      <c r="F277" s="4"/>
      <c r="G277" s="4"/>
    </row>
    <row r="278" spans="2:7">
      <c r="B278" s="4"/>
      <c r="C278" s="4"/>
      <c r="D278" s="4"/>
      <c r="E278" s="4"/>
      <c r="F278" s="4"/>
      <c r="G278" s="4"/>
    </row>
    <row r="279" spans="2:7">
      <c r="B279" s="4"/>
      <c r="C279" s="4"/>
      <c r="D279" s="4"/>
      <c r="E279" s="4"/>
      <c r="F279" s="4"/>
      <c r="G279" s="4"/>
    </row>
    <row r="280" spans="2:7">
      <c r="B280" s="4"/>
      <c r="C280" s="4"/>
      <c r="D280" s="4"/>
      <c r="E280" s="4"/>
      <c r="F280" s="4"/>
      <c r="G280" s="4"/>
    </row>
    <row r="281" spans="2:7">
      <c r="B281" s="4"/>
      <c r="C281" s="4"/>
      <c r="D281" s="4"/>
      <c r="E281" s="4"/>
      <c r="F281" s="4"/>
      <c r="G281" s="4"/>
    </row>
    <row r="282" spans="2:7">
      <c r="B282" s="4"/>
      <c r="C282" s="4"/>
      <c r="D282" s="4"/>
      <c r="E282" s="4"/>
      <c r="F282" s="4"/>
      <c r="G282" s="4"/>
    </row>
    <row r="283" spans="2:7">
      <c r="B283" s="4"/>
      <c r="C283" s="4"/>
      <c r="D283" s="4"/>
      <c r="E283" s="4"/>
      <c r="F283" s="4"/>
      <c r="G283" s="4"/>
    </row>
    <row r="284" spans="2:7">
      <c r="B284" s="4"/>
      <c r="C284" s="4"/>
      <c r="D284" s="4"/>
      <c r="E284" s="4"/>
      <c r="F284" s="4"/>
      <c r="G284" s="4"/>
    </row>
    <row r="285" spans="2:7">
      <c r="B285" s="4"/>
      <c r="C285" s="4"/>
      <c r="D285" s="4"/>
      <c r="E285" s="4"/>
      <c r="F285" s="4"/>
      <c r="G285" s="4"/>
    </row>
    <row r="286" spans="2:7">
      <c r="B286" s="4"/>
      <c r="C286" s="4"/>
      <c r="D286" s="4"/>
      <c r="E286" s="4"/>
      <c r="F286" s="4"/>
      <c r="G286" s="4"/>
    </row>
    <row r="287" spans="2:7">
      <c r="B287" s="4"/>
      <c r="C287" s="4"/>
      <c r="D287" s="4"/>
      <c r="E287" s="4"/>
      <c r="F287" s="4"/>
      <c r="G287" s="4"/>
    </row>
    <row r="288" spans="2:7">
      <c r="B288" s="4"/>
      <c r="C288" s="4"/>
      <c r="D288" s="4"/>
      <c r="E288" s="4"/>
      <c r="F288" s="4"/>
      <c r="G288" s="4"/>
    </row>
    <row r="289" spans="2:7">
      <c r="B289" s="4"/>
      <c r="C289" s="4"/>
      <c r="D289" s="4"/>
      <c r="E289" s="4"/>
      <c r="F289" s="4"/>
      <c r="G289" s="4"/>
    </row>
    <row r="290" spans="2:7">
      <c r="B290" s="4"/>
      <c r="C290" s="4"/>
      <c r="D290" s="4"/>
      <c r="E290" s="4"/>
      <c r="F290" s="4"/>
      <c r="G290" s="4"/>
    </row>
    <row r="291" spans="2:7">
      <c r="B291" s="4"/>
      <c r="C291" s="4"/>
      <c r="D291" s="4"/>
      <c r="E291" s="4"/>
      <c r="F291" s="4"/>
      <c r="G291" s="4"/>
    </row>
    <row r="292" spans="2:7">
      <c r="B292" s="4"/>
      <c r="C292" s="4"/>
      <c r="D292" s="4"/>
      <c r="E292" s="4"/>
      <c r="F292" s="4"/>
      <c r="G292" s="4"/>
    </row>
    <row r="293" spans="2:7">
      <c r="B293" s="4"/>
      <c r="C293" s="4"/>
      <c r="D293" s="4"/>
      <c r="E293" s="4"/>
      <c r="F293" s="4"/>
      <c r="G293" s="4"/>
    </row>
    <row r="294" spans="2:7">
      <c r="B294" s="4"/>
      <c r="C294" s="4"/>
      <c r="D294" s="4"/>
      <c r="E294" s="4"/>
      <c r="F294" s="4"/>
      <c r="G294" s="4"/>
    </row>
    <row r="295" spans="2:7">
      <c r="B295" s="4"/>
      <c r="C295" s="4"/>
      <c r="D295" s="4"/>
      <c r="E295" s="4"/>
      <c r="F295" s="4"/>
      <c r="G295" s="4"/>
    </row>
    <row r="296" spans="2:7">
      <c r="B296" s="4"/>
      <c r="C296" s="4"/>
      <c r="D296" s="4"/>
      <c r="E296" s="4"/>
      <c r="F296" s="4"/>
      <c r="G296" s="4"/>
    </row>
    <row r="297" spans="2:7">
      <c r="B297" s="4"/>
      <c r="C297" s="4"/>
      <c r="D297" s="4"/>
      <c r="E297" s="4"/>
      <c r="F297" s="4"/>
      <c r="G297" s="4"/>
    </row>
    <row r="298" spans="2:7">
      <c r="B298" s="4"/>
      <c r="C298" s="4"/>
      <c r="D298" s="4"/>
      <c r="E298" s="4"/>
      <c r="F298" s="4"/>
      <c r="G298" s="4"/>
    </row>
    <row r="299" spans="2:7">
      <c r="B299" s="4"/>
      <c r="C299" s="4"/>
      <c r="D299" s="4"/>
      <c r="E299" s="4"/>
      <c r="F299" s="4"/>
      <c r="G299" s="4"/>
    </row>
    <row r="300" spans="2:7">
      <c r="B300" s="4"/>
      <c r="C300" s="4"/>
      <c r="D300" s="4"/>
      <c r="E300" s="4"/>
      <c r="F300" s="4"/>
      <c r="G300" s="4"/>
    </row>
    <row r="301" spans="2:7">
      <c r="B301" s="4"/>
      <c r="C301" s="4"/>
      <c r="D301" s="4"/>
      <c r="E301" s="4"/>
      <c r="F301" s="4"/>
      <c r="G301" s="4"/>
    </row>
    <row r="302" spans="2:7">
      <c r="B302" s="4"/>
      <c r="C302" s="4"/>
      <c r="D302" s="4"/>
      <c r="E302" s="4"/>
      <c r="F302" s="4"/>
      <c r="G302" s="4"/>
    </row>
    <row r="303" spans="2:7">
      <c r="B303" s="4"/>
      <c r="C303" s="4"/>
      <c r="D303" s="4"/>
      <c r="E303" s="4"/>
      <c r="F303" s="4"/>
      <c r="G303" s="4"/>
    </row>
    <row r="304" spans="2:7">
      <c r="B304" s="4"/>
      <c r="C304" s="4"/>
      <c r="D304" s="4"/>
      <c r="E304" s="4"/>
      <c r="F304" s="4"/>
      <c r="G304" s="4"/>
    </row>
    <row r="305" spans="2:7">
      <c r="B305" s="4"/>
      <c r="C305" s="4"/>
      <c r="D305" s="4"/>
      <c r="E305" s="4"/>
      <c r="F305" s="4"/>
      <c r="G305" s="4"/>
    </row>
    <row r="306" spans="2:7">
      <c r="B306" s="4"/>
      <c r="C306" s="4"/>
      <c r="D306" s="4"/>
      <c r="E306" s="4"/>
      <c r="F306" s="4"/>
      <c r="G306" s="4"/>
    </row>
    <row r="307" spans="2:7">
      <c r="B307" s="4"/>
      <c r="C307" s="4"/>
      <c r="D307" s="4"/>
      <c r="E307" s="4"/>
      <c r="F307" s="4"/>
      <c r="G307" s="4"/>
    </row>
    <row r="308" spans="2:7">
      <c r="B308" s="4"/>
      <c r="C308" s="4"/>
      <c r="D308" s="4"/>
      <c r="E308" s="4"/>
      <c r="F308" s="4"/>
      <c r="G308" s="4"/>
    </row>
    <row r="309" spans="2:7">
      <c r="B309" s="4"/>
      <c r="C309" s="4"/>
      <c r="D309" s="4"/>
      <c r="E309" s="4"/>
      <c r="F309" s="4"/>
      <c r="G309" s="4"/>
    </row>
    <row r="310" spans="2:7">
      <c r="B310" s="4"/>
      <c r="C310" s="4"/>
      <c r="D310" s="4"/>
      <c r="E310" s="4"/>
      <c r="F310" s="4"/>
      <c r="G310" s="4"/>
    </row>
    <row r="311" spans="2:7">
      <c r="B311" s="4"/>
      <c r="C311" s="4"/>
      <c r="D311" s="4"/>
      <c r="E311" s="4"/>
      <c r="F311" s="4"/>
      <c r="G311" s="4"/>
    </row>
    <row r="312" spans="2:7">
      <c r="B312" s="4"/>
      <c r="C312" s="4"/>
      <c r="D312" s="4"/>
      <c r="E312" s="4"/>
      <c r="F312" s="4"/>
      <c r="G312" s="4"/>
    </row>
    <row r="313" spans="2:7">
      <c r="B313" s="4"/>
      <c r="C313" s="4"/>
      <c r="D313" s="4"/>
      <c r="E313" s="4"/>
      <c r="F313" s="4"/>
      <c r="G313" s="4"/>
    </row>
    <row r="314" spans="2:7">
      <c r="B314" s="4"/>
      <c r="C314" s="4"/>
      <c r="D314" s="4"/>
      <c r="E314" s="4"/>
      <c r="F314" s="4"/>
      <c r="G314" s="4"/>
    </row>
    <row r="315" spans="2:7">
      <c r="B315" s="4"/>
      <c r="C315" s="4"/>
      <c r="D315" s="4"/>
      <c r="E315" s="4"/>
      <c r="F315" s="4"/>
      <c r="G315" s="4"/>
    </row>
    <row r="316" spans="2:7">
      <c r="B316" s="4"/>
      <c r="C316" s="4"/>
      <c r="D316" s="4"/>
      <c r="E316" s="4"/>
      <c r="F316" s="4"/>
      <c r="G316" s="4"/>
    </row>
    <row r="317" spans="2:7">
      <c r="B317" s="4"/>
      <c r="C317" s="4"/>
      <c r="D317" s="4"/>
      <c r="E317" s="4"/>
      <c r="F317" s="4"/>
      <c r="G317" s="4"/>
    </row>
    <row r="318" spans="2:7">
      <c r="B318" s="4"/>
      <c r="C318" s="4"/>
      <c r="D318" s="4"/>
      <c r="E318" s="4"/>
      <c r="F318" s="4"/>
      <c r="G318" s="4"/>
    </row>
    <row r="319" spans="2:7">
      <c r="B319" s="4"/>
      <c r="C319" s="4"/>
      <c r="D319" s="4"/>
      <c r="E319" s="4"/>
      <c r="F319" s="4"/>
      <c r="G319" s="4"/>
    </row>
    <row r="320" spans="2:7">
      <c r="B320" s="4"/>
      <c r="C320" s="4"/>
      <c r="D320" s="4"/>
      <c r="E320" s="4"/>
      <c r="F320" s="4"/>
      <c r="G320" s="4"/>
    </row>
    <row r="321" spans="2:7">
      <c r="B321" s="4"/>
      <c r="C321" s="4"/>
      <c r="D321" s="4"/>
      <c r="E321" s="4"/>
      <c r="F321" s="4"/>
      <c r="G321" s="4"/>
    </row>
    <row r="322" spans="2:7">
      <c r="B322" s="4"/>
      <c r="C322" s="4"/>
      <c r="D322" s="4"/>
      <c r="E322" s="4"/>
      <c r="F322" s="4"/>
      <c r="G322" s="4"/>
    </row>
    <row r="323" spans="2:7">
      <c r="B323" s="4"/>
      <c r="C323" s="4"/>
      <c r="D323" s="4"/>
      <c r="E323" s="4"/>
      <c r="F323" s="4"/>
      <c r="G323" s="4"/>
    </row>
    <row r="324" spans="2:7">
      <c r="B324" s="4"/>
      <c r="C324" s="4"/>
      <c r="D324" s="4"/>
      <c r="E324" s="4"/>
      <c r="F324" s="4"/>
      <c r="G324" s="4"/>
    </row>
    <row r="325" spans="2:7">
      <c r="B325" s="4"/>
      <c r="C325" s="4"/>
      <c r="D325" s="4"/>
      <c r="E325" s="4"/>
      <c r="F325" s="4"/>
      <c r="G325" s="4"/>
    </row>
    <row r="326" spans="2:7">
      <c r="B326" s="4"/>
      <c r="C326" s="4"/>
      <c r="D326" s="4"/>
      <c r="E326" s="4"/>
      <c r="F326" s="4"/>
      <c r="G326" s="4"/>
    </row>
    <row r="327" spans="2:7">
      <c r="B327" s="4"/>
      <c r="C327" s="4"/>
      <c r="D327" s="4"/>
      <c r="E327" s="4"/>
      <c r="F327" s="4"/>
      <c r="G327" s="4"/>
    </row>
    <row r="328" spans="2:7">
      <c r="B328" s="4"/>
      <c r="C328" s="4"/>
      <c r="D328" s="4"/>
      <c r="E328" s="4"/>
      <c r="F328" s="4"/>
      <c r="G328" s="4"/>
    </row>
    <row r="329" spans="2:7">
      <c r="B329" s="4"/>
      <c r="C329" s="4"/>
      <c r="D329" s="4"/>
      <c r="E329" s="4"/>
      <c r="F329" s="4"/>
      <c r="G329" s="4"/>
    </row>
    <row r="330" spans="2:7">
      <c r="B330" s="4"/>
      <c r="C330" s="4"/>
      <c r="D330" s="4"/>
      <c r="E330" s="4"/>
      <c r="F330" s="4"/>
      <c r="G330" s="4"/>
    </row>
    <row r="331" spans="2:7">
      <c r="B331" s="4"/>
      <c r="C331" s="4"/>
      <c r="D331" s="4"/>
      <c r="E331" s="4"/>
      <c r="F331" s="4"/>
      <c r="G331" s="4"/>
    </row>
    <row r="332" spans="2:7">
      <c r="B332" s="4"/>
      <c r="C332" s="4"/>
      <c r="D332" s="4"/>
      <c r="E332" s="4"/>
      <c r="F332" s="4"/>
      <c r="G332" s="4"/>
    </row>
    <row r="333" spans="2:7">
      <c r="B333" s="4"/>
      <c r="C333" s="4"/>
      <c r="D333" s="4"/>
      <c r="E333" s="4"/>
      <c r="F333" s="4"/>
      <c r="G333" s="4"/>
    </row>
    <row r="334" spans="2:7">
      <c r="B334" s="4"/>
      <c r="C334" s="4"/>
      <c r="D334" s="4"/>
      <c r="E334" s="4"/>
      <c r="F334" s="4"/>
      <c r="G334" s="4"/>
    </row>
    <row r="335" spans="2:7">
      <c r="B335" s="4"/>
      <c r="C335" s="4"/>
      <c r="D335" s="4"/>
      <c r="E335" s="4"/>
      <c r="F335" s="4"/>
      <c r="G335" s="4"/>
    </row>
    <row r="336" spans="2:7">
      <c r="B336" s="4"/>
      <c r="C336" s="4"/>
      <c r="D336" s="4"/>
      <c r="E336" s="4"/>
      <c r="F336" s="4"/>
      <c r="G336" s="4"/>
    </row>
    <row r="337" spans="2:7">
      <c r="B337" s="4"/>
      <c r="C337" s="4"/>
      <c r="D337" s="4"/>
      <c r="E337" s="4"/>
      <c r="F337" s="4"/>
      <c r="G337" s="4"/>
    </row>
    <row r="338" spans="2:7">
      <c r="B338" s="4"/>
      <c r="C338" s="4"/>
      <c r="D338" s="4"/>
      <c r="E338" s="4"/>
      <c r="F338" s="4"/>
      <c r="G338" s="4"/>
    </row>
    <row r="339" spans="2:7">
      <c r="B339" s="4"/>
      <c r="C339" s="4"/>
      <c r="D339" s="4"/>
      <c r="E339" s="4"/>
      <c r="F339" s="4"/>
      <c r="G339" s="4"/>
    </row>
    <row r="340" spans="2:7">
      <c r="B340" s="4"/>
      <c r="C340" s="4"/>
      <c r="D340" s="4"/>
      <c r="E340" s="4"/>
      <c r="F340" s="4"/>
      <c r="G340" s="4"/>
    </row>
    <row r="341" spans="2:7">
      <c r="B341" s="4"/>
      <c r="C341" s="4"/>
      <c r="D341" s="4"/>
      <c r="E341" s="4"/>
      <c r="F341" s="4"/>
      <c r="G341" s="4"/>
    </row>
    <row r="342" spans="2:7">
      <c r="B342" s="4"/>
      <c r="C342" s="4"/>
      <c r="D342" s="4"/>
      <c r="E342" s="4"/>
      <c r="F342" s="4"/>
      <c r="G342" s="4"/>
    </row>
    <row r="343" spans="2:7">
      <c r="B343" s="4"/>
      <c r="C343" s="4"/>
      <c r="D343" s="4"/>
      <c r="E343" s="4"/>
      <c r="F343" s="4"/>
      <c r="G343" s="4"/>
    </row>
    <row r="344" spans="2:7">
      <c r="B344" s="4"/>
      <c r="C344" s="4"/>
      <c r="D344" s="4"/>
      <c r="E344" s="4"/>
      <c r="F344" s="4"/>
      <c r="G344" s="4"/>
    </row>
    <row r="345" spans="2:7">
      <c r="B345" s="4"/>
      <c r="C345" s="4"/>
      <c r="D345" s="4"/>
      <c r="E345" s="4"/>
      <c r="F345" s="4"/>
      <c r="G345" s="4"/>
    </row>
    <row r="346" spans="2:7">
      <c r="B346" s="4"/>
      <c r="C346" s="4"/>
      <c r="D346" s="4"/>
      <c r="E346" s="4"/>
      <c r="F346" s="4"/>
      <c r="G346" s="4"/>
    </row>
    <row r="347" spans="2:7">
      <c r="B347" s="4"/>
      <c r="C347" s="4"/>
      <c r="D347" s="4"/>
      <c r="E347" s="4"/>
      <c r="F347" s="4"/>
      <c r="G347" s="4"/>
    </row>
    <row r="348" spans="2:7">
      <c r="B348" s="4"/>
      <c r="C348" s="4"/>
      <c r="D348" s="4"/>
      <c r="E348" s="4"/>
      <c r="F348" s="4"/>
      <c r="G348" s="4"/>
    </row>
    <row r="349" spans="2:7">
      <c r="B349" s="4"/>
      <c r="C349" s="4"/>
      <c r="D349" s="4"/>
      <c r="E349" s="4"/>
      <c r="F349" s="4"/>
      <c r="G349" s="4"/>
    </row>
    <row r="350" spans="2:7">
      <c r="B350" s="4"/>
      <c r="C350" s="4"/>
      <c r="D350" s="4"/>
      <c r="E350" s="4"/>
      <c r="F350" s="4"/>
      <c r="G350" s="4"/>
    </row>
    <row r="351" spans="2:7">
      <c r="B351" s="4"/>
      <c r="C351" s="4"/>
      <c r="D351" s="4"/>
      <c r="E351" s="4"/>
      <c r="F351" s="4"/>
      <c r="G351" s="4"/>
    </row>
    <row r="352" spans="2:7">
      <c r="B352" s="4"/>
      <c r="C352" s="4"/>
      <c r="D352" s="4"/>
      <c r="E352" s="4"/>
      <c r="F352" s="4"/>
      <c r="G352" s="4"/>
    </row>
    <row r="353" spans="2:7">
      <c r="B353" s="4"/>
      <c r="C353" s="4"/>
      <c r="D353" s="4"/>
      <c r="E353" s="4"/>
      <c r="F353" s="4"/>
      <c r="G353" s="4"/>
    </row>
    <row r="354" spans="2:7">
      <c r="B354" s="4"/>
      <c r="C354" s="4"/>
      <c r="D354" s="4"/>
      <c r="E354" s="4"/>
      <c r="F354" s="4"/>
      <c r="G354" s="4"/>
    </row>
    <row r="355" spans="2:7">
      <c r="B355" s="4"/>
      <c r="C355" s="4"/>
      <c r="D355" s="4"/>
      <c r="E355" s="4"/>
      <c r="F355" s="4"/>
      <c r="G355" s="4"/>
    </row>
    <row r="356" spans="2:7">
      <c r="B356" s="4"/>
      <c r="C356" s="4"/>
      <c r="D356" s="4"/>
      <c r="E356" s="4"/>
      <c r="F356" s="4"/>
      <c r="G356" s="4"/>
    </row>
    <row r="357" spans="2:7">
      <c r="B357" s="4"/>
      <c r="C357" s="4"/>
      <c r="D357" s="4"/>
      <c r="E357" s="4"/>
      <c r="F357" s="4"/>
      <c r="G357" s="4"/>
    </row>
    <row r="358" spans="2:7">
      <c r="B358" s="4"/>
      <c r="C358" s="4"/>
      <c r="D358" s="4"/>
      <c r="E358" s="4"/>
      <c r="F358" s="4"/>
      <c r="G358" s="4"/>
    </row>
    <row r="359" spans="2:7">
      <c r="B359" s="4"/>
      <c r="C359" s="4"/>
      <c r="D359" s="4"/>
      <c r="E359" s="4"/>
      <c r="F359" s="4"/>
      <c r="G359" s="4"/>
    </row>
    <row r="360" spans="2:7">
      <c r="B360" s="4"/>
      <c r="C360" s="4"/>
      <c r="D360" s="4"/>
      <c r="E360" s="4"/>
      <c r="F360" s="4"/>
      <c r="G360" s="4"/>
    </row>
    <row r="361" spans="2:7">
      <c r="B361" s="4"/>
      <c r="C361" s="4"/>
      <c r="D361" s="4"/>
      <c r="E361" s="4"/>
      <c r="F361" s="4"/>
      <c r="G361" s="4"/>
    </row>
    <row r="362" spans="2:7">
      <c r="B362" s="4"/>
      <c r="C362" s="4"/>
      <c r="D362" s="4"/>
      <c r="E362" s="4"/>
      <c r="F362" s="4"/>
      <c r="G362" s="4"/>
    </row>
    <row r="363" spans="2:7">
      <c r="B363" s="4"/>
      <c r="C363" s="4"/>
      <c r="D363" s="4"/>
      <c r="E363" s="4"/>
      <c r="F363" s="4"/>
      <c r="G363" s="4"/>
    </row>
    <row r="364" spans="2:7">
      <c r="B364" s="4"/>
      <c r="C364" s="4"/>
      <c r="D364" s="4"/>
      <c r="E364" s="4"/>
      <c r="F364" s="4"/>
      <c r="G364" s="4"/>
    </row>
    <row r="365" spans="2:7">
      <c r="B365" s="4"/>
      <c r="C365" s="4"/>
      <c r="D365" s="4"/>
      <c r="E365" s="4"/>
      <c r="F365" s="4"/>
      <c r="G365" s="4"/>
    </row>
    <row r="366" spans="2:7">
      <c r="B366" s="4"/>
      <c r="C366" s="4"/>
      <c r="D366" s="4"/>
      <c r="E366" s="4"/>
      <c r="F366" s="4"/>
      <c r="G366" s="4"/>
    </row>
    <row r="367" spans="2:7">
      <c r="B367" s="4"/>
      <c r="C367" s="4"/>
      <c r="D367" s="4"/>
      <c r="E367" s="4"/>
      <c r="F367" s="4"/>
      <c r="G367" s="4"/>
    </row>
    <row r="368" spans="2:7">
      <c r="B368" s="4"/>
      <c r="C368" s="4"/>
      <c r="D368" s="4"/>
      <c r="E368" s="4"/>
      <c r="F368" s="4"/>
      <c r="G368" s="4"/>
    </row>
    <row r="369" spans="2:7">
      <c r="B369" s="4"/>
      <c r="C369" s="4"/>
      <c r="D369" s="4"/>
      <c r="E369" s="4"/>
      <c r="F369" s="4"/>
      <c r="G369" s="4"/>
    </row>
    <row r="370" spans="2:7">
      <c r="B370" s="4"/>
      <c r="C370" s="4"/>
      <c r="D370" s="4"/>
      <c r="E370" s="4"/>
      <c r="F370" s="4"/>
      <c r="G370" s="4"/>
    </row>
    <row r="371" spans="2:7">
      <c r="B371" s="4"/>
      <c r="C371" s="4"/>
      <c r="D371" s="4"/>
      <c r="E371" s="4"/>
      <c r="F371" s="4"/>
      <c r="G371" s="4"/>
    </row>
    <row r="372" spans="2:7">
      <c r="B372" s="4"/>
      <c r="C372" s="4"/>
      <c r="D372" s="4"/>
      <c r="E372" s="4"/>
      <c r="F372" s="4"/>
      <c r="G372" s="4"/>
    </row>
    <row r="373" spans="2:7">
      <c r="B373" s="4"/>
      <c r="C373" s="4"/>
      <c r="D373" s="4"/>
      <c r="E373" s="4"/>
      <c r="F373" s="4"/>
      <c r="G373" s="4"/>
    </row>
    <row r="374" spans="2:7">
      <c r="B374" s="4"/>
      <c r="C374" s="4"/>
      <c r="D374" s="4"/>
      <c r="E374" s="4"/>
      <c r="F374" s="4"/>
      <c r="G374" s="4"/>
    </row>
    <row r="375" spans="2:7">
      <c r="B375" s="4"/>
      <c r="C375" s="4"/>
      <c r="D375" s="4"/>
      <c r="E375" s="4"/>
      <c r="F375" s="4"/>
      <c r="G375" s="4"/>
    </row>
    <row r="376" spans="2:7">
      <c r="B376" s="4"/>
      <c r="C376" s="4"/>
      <c r="D376" s="4"/>
      <c r="E376" s="4"/>
      <c r="F376" s="4"/>
      <c r="G376" s="4"/>
    </row>
    <row r="377" spans="2:7">
      <c r="B377" s="4"/>
      <c r="C377" s="4"/>
      <c r="D377" s="4"/>
      <c r="E377" s="4"/>
      <c r="F377" s="4"/>
      <c r="G377" s="4"/>
    </row>
    <row r="378" spans="2:7">
      <c r="B378" s="4"/>
      <c r="C378" s="4"/>
      <c r="D378" s="4"/>
      <c r="E378" s="4"/>
      <c r="F378" s="4"/>
      <c r="G378" s="4"/>
    </row>
    <row r="379" spans="2:7">
      <c r="B379" s="4"/>
      <c r="C379" s="4"/>
      <c r="D379" s="4"/>
      <c r="E379" s="4"/>
      <c r="F379" s="4"/>
      <c r="G379" s="4"/>
    </row>
    <row r="380" spans="2:7">
      <c r="B380" s="4"/>
      <c r="C380" s="4"/>
      <c r="D380" s="4"/>
      <c r="E380" s="4"/>
      <c r="F380" s="4"/>
      <c r="G380" s="4"/>
    </row>
    <row r="381" spans="2:7">
      <c r="B381" s="4"/>
      <c r="C381" s="4"/>
      <c r="D381" s="4"/>
      <c r="E381" s="4"/>
      <c r="F381" s="4"/>
      <c r="G381" s="4"/>
    </row>
    <row r="382" spans="2:7">
      <c r="B382" s="4"/>
      <c r="C382" s="4"/>
      <c r="D382" s="4"/>
      <c r="E382" s="4"/>
      <c r="F382" s="4"/>
      <c r="G382" s="4"/>
    </row>
    <row r="383" spans="2:7">
      <c r="B383" s="4"/>
      <c r="C383" s="4"/>
      <c r="D383" s="4"/>
      <c r="E383" s="4"/>
      <c r="F383" s="4"/>
      <c r="G383" s="4"/>
    </row>
    <row r="384" spans="2:7">
      <c r="B384" s="4"/>
      <c r="C384" s="4"/>
      <c r="D384" s="4"/>
      <c r="E384" s="4"/>
      <c r="F384" s="4"/>
      <c r="G384" s="4"/>
    </row>
    <row r="385" spans="2:7">
      <c r="B385" s="4"/>
      <c r="C385" s="4"/>
      <c r="D385" s="4"/>
      <c r="E385" s="4"/>
      <c r="F385" s="4"/>
      <c r="G385" s="4"/>
    </row>
    <row r="386" spans="2:7">
      <c r="B386" s="4"/>
      <c r="C386" s="4"/>
      <c r="D386" s="4"/>
      <c r="E386" s="4"/>
      <c r="F386" s="4"/>
      <c r="G386" s="4"/>
    </row>
    <row r="387" spans="2:7">
      <c r="B387" s="4"/>
      <c r="C387" s="4"/>
      <c r="D387" s="4"/>
      <c r="E387" s="4"/>
      <c r="F387" s="4"/>
      <c r="G387" s="4"/>
    </row>
    <row r="388" spans="2:7">
      <c r="B388" s="4"/>
      <c r="C388" s="4"/>
      <c r="D388" s="4"/>
      <c r="E388" s="4"/>
      <c r="F388" s="4"/>
      <c r="G388" s="4"/>
    </row>
    <row r="389" spans="2:7">
      <c r="B389" s="4"/>
      <c r="C389" s="4"/>
      <c r="D389" s="4"/>
      <c r="E389" s="4"/>
      <c r="F389" s="4"/>
      <c r="G389" s="4"/>
    </row>
    <row r="390" spans="2:7">
      <c r="B390" s="4"/>
      <c r="C390" s="4"/>
      <c r="D390" s="4"/>
      <c r="E390" s="4"/>
      <c r="F390" s="4"/>
      <c r="G390" s="4"/>
    </row>
    <row r="391" spans="2:7">
      <c r="B391" s="4"/>
      <c r="C391" s="4"/>
      <c r="D391" s="4"/>
      <c r="E391" s="4"/>
      <c r="F391" s="4"/>
      <c r="G391" s="4"/>
    </row>
    <row r="392" spans="2:7">
      <c r="B392" s="4"/>
      <c r="C392" s="4"/>
      <c r="D392" s="4"/>
      <c r="E392" s="4"/>
      <c r="F392" s="4"/>
      <c r="G392" s="4"/>
    </row>
    <row r="393" spans="2:7">
      <c r="B393" s="4"/>
      <c r="C393" s="4"/>
      <c r="D393" s="4"/>
      <c r="E393" s="4"/>
      <c r="F393" s="4"/>
      <c r="G393" s="4"/>
    </row>
    <row r="394" spans="2:7">
      <c r="B394" s="4"/>
      <c r="C394" s="4"/>
      <c r="D394" s="4"/>
      <c r="E394" s="4"/>
      <c r="F394" s="4"/>
      <c r="G394" s="4"/>
    </row>
    <row r="395" spans="2:7">
      <c r="B395" s="4"/>
      <c r="C395" s="4"/>
      <c r="D395" s="4"/>
      <c r="E395" s="4"/>
      <c r="F395" s="4"/>
      <c r="G395" s="4"/>
    </row>
    <row r="396" spans="2:7">
      <c r="B396" s="4"/>
      <c r="C396" s="4"/>
      <c r="D396" s="4"/>
      <c r="E396" s="4"/>
      <c r="F396" s="4"/>
      <c r="G396" s="4"/>
    </row>
    <row r="397" spans="2:7">
      <c r="B397" s="4"/>
      <c r="C397" s="4"/>
      <c r="D397" s="4"/>
      <c r="E397" s="4"/>
      <c r="F397" s="4"/>
      <c r="G397" s="4"/>
    </row>
    <row r="398" spans="2:7">
      <c r="B398" s="4"/>
      <c r="C398" s="4"/>
      <c r="D398" s="4"/>
      <c r="E398" s="4"/>
      <c r="F398" s="4"/>
      <c r="G398" s="4"/>
    </row>
    <row r="399" spans="2:7">
      <c r="B399" s="4"/>
      <c r="C399" s="4"/>
      <c r="D399" s="4"/>
      <c r="E399" s="4"/>
      <c r="F399" s="4"/>
      <c r="G399" s="4"/>
    </row>
    <row r="400" spans="2:7">
      <c r="B400" s="4"/>
      <c r="C400" s="4"/>
      <c r="D400" s="4"/>
      <c r="E400" s="4"/>
      <c r="F400" s="4"/>
      <c r="G400" s="4"/>
    </row>
    <row r="401" spans="2:7">
      <c r="B401" s="4"/>
      <c r="C401" s="4"/>
      <c r="D401" s="4"/>
      <c r="E401" s="4"/>
      <c r="F401" s="4"/>
      <c r="G401" s="4"/>
    </row>
    <row r="402" spans="2:7">
      <c r="B402" s="4"/>
      <c r="C402" s="4"/>
      <c r="D402" s="4"/>
      <c r="E402" s="4"/>
      <c r="F402" s="4"/>
      <c r="G402" s="4"/>
    </row>
    <row r="403" spans="2:7">
      <c r="B403" s="4"/>
      <c r="C403" s="4"/>
      <c r="D403" s="4"/>
      <c r="E403" s="4"/>
      <c r="F403" s="4"/>
      <c r="G403" s="4"/>
    </row>
    <row r="404" spans="2:7">
      <c r="B404" s="4"/>
      <c r="C404" s="4"/>
      <c r="D404" s="4"/>
      <c r="E404" s="4"/>
      <c r="F404" s="4"/>
      <c r="G404" s="4"/>
    </row>
    <row r="405" spans="2:7">
      <c r="B405" s="4"/>
      <c r="C405" s="4"/>
      <c r="D405" s="4"/>
      <c r="E405" s="4"/>
      <c r="F405" s="4"/>
      <c r="G405" s="4"/>
    </row>
    <row r="406" spans="2:7">
      <c r="B406" s="4"/>
      <c r="C406" s="4"/>
      <c r="D406" s="4"/>
      <c r="E406" s="4"/>
      <c r="F406" s="4"/>
      <c r="G406" s="4"/>
    </row>
    <row r="407" spans="2:7">
      <c r="B407" s="4"/>
      <c r="C407" s="4"/>
      <c r="D407" s="4"/>
      <c r="E407" s="4"/>
      <c r="F407" s="4"/>
      <c r="G407" s="4"/>
    </row>
    <row r="408" spans="2:7">
      <c r="B408" s="4"/>
      <c r="C408" s="4"/>
      <c r="D408" s="4"/>
      <c r="E408" s="4"/>
      <c r="F408" s="4"/>
      <c r="G408" s="4"/>
    </row>
    <row r="409" spans="2:7">
      <c r="B409" s="4"/>
      <c r="C409" s="4"/>
      <c r="D409" s="4"/>
      <c r="E409" s="4"/>
      <c r="F409" s="4"/>
      <c r="G409" s="4"/>
    </row>
    <row r="410" spans="2:7">
      <c r="B410" s="4"/>
      <c r="C410" s="4"/>
      <c r="D410" s="4"/>
      <c r="E410" s="4"/>
      <c r="F410" s="4"/>
      <c r="G410" s="4"/>
    </row>
    <row r="411" spans="2:7">
      <c r="B411" s="4"/>
      <c r="C411" s="4"/>
      <c r="D411" s="4"/>
      <c r="E411" s="4"/>
      <c r="F411" s="4"/>
      <c r="G411" s="4"/>
    </row>
    <row r="412" spans="2:7">
      <c r="B412" s="4"/>
      <c r="C412" s="4"/>
      <c r="D412" s="4"/>
      <c r="E412" s="4"/>
      <c r="F412" s="4"/>
      <c r="G412" s="4"/>
    </row>
    <row r="413" spans="2:7">
      <c r="B413" s="4"/>
      <c r="C413" s="4"/>
      <c r="D413" s="4"/>
      <c r="E413" s="4"/>
      <c r="F413" s="4"/>
      <c r="G413" s="4"/>
    </row>
    <row r="414" spans="2:7">
      <c r="B414" s="4"/>
      <c r="C414" s="4"/>
      <c r="D414" s="4"/>
      <c r="E414" s="4"/>
      <c r="F414" s="4"/>
      <c r="G414" s="4"/>
    </row>
    <row r="415" spans="2:7">
      <c r="B415" s="4"/>
      <c r="C415" s="4"/>
      <c r="D415" s="4"/>
      <c r="E415" s="4"/>
      <c r="F415" s="4"/>
      <c r="G415" s="4"/>
    </row>
    <row r="416" spans="2:7">
      <c r="B416" s="4"/>
      <c r="C416" s="4"/>
      <c r="D416" s="4"/>
      <c r="E416" s="4"/>
      <c r="F416" s="4"/>
      <c r="G416" s="4"/>
    </row>
    <row r="417" spans="2:7">
      <c r="B417" s="4"/>
      <c r="C417" s="4"/>
      <c r="D417" s="4"/>
      <c r="E417" s="4"/>
      <c r="F417" s="4"/>
      <c r="G417" s="4"/>
    </row>
    <row r="418" spans="2:7">
      <c r="B418" s="4"/>
      <c r="C418" s="4"/>
      <c r="D418" s="4"/>
      <c r="E418" s="4"/>
      <c r="F418" s="4"/>
      <c r="G418" s="4"/>
    </row>
    <row r="419" spans="2:7">
      <c r="B419" s="4"/>
      <c r="C419" s="4"/>
      <c r="D419" s="4"/>
      <c r="E419" s="4"/>
      <c r="F419" s="4"/>
      <c r="G419" s="4"/>
    </row>
    <row r="420" spans="2:7">
      <c r="B420" s="4"/>
      <c r="C420" s="4"/>
      <c r="D420" s="4"/>
      <c r="E420" s="4"/>
      <c r="F420" s="4"/>
      <c r="G420" s="4"/>
    </row>
    <row r="421" spans="2:7">
      <c r="B421" s="4"/>
      <c r="C421" s="4"/>
      <c r="D421" s="4"/>
      <c r="E421" s="4"/>
      <c r="F421" s="4"/>
      <c r="G421" s="4"/>
    </row>
    <row r="422" spans="2:7">
      <c r="B422" s="4"/>
      <c r="C422" s="4"/>
      <c r="D422" s="4"/>
      <c r="E422" s="4"/>
      <c r="F422" s="4"/>
      <c r="G422" s="4"/>
    </row>
    <row r="423" spans="2:7">
      <c r="B423" s="4"/>
      <c r="C423" s="4"/>
      <c r="D423" s="4"/>
      <c r="E423" s="4"/>
      <c r="F423" s="4"/>
      <c r="G423" s="4"/>
    </row>
    <row r="424" spans="2:7">
      <c r="B424" s="4"/>
      <c r="C424" s="4"/>
      <c r="D424" s="4"/>
      <c r="E424" s="4"/>
      <c r="F424" s="4"/>
      <c r="G424" s="4"/>
    </row>
    <row r="425" spans="2:7">
      <c r="B425" s="4"/>
      <c r="C425" s="4"/>
      <c r="D425" s="4"/>
      <c r="E425" s="4"/>
      <c r="F425" s="4"/>
      <c r="G425" s="4"/>
    </row>
    <row r="426" spans="2:7">
      <c r="B426" s="4"/>
      <c r="C426" s="4"/>
      <c r="D426" s="4"/>
      <c r="E426" s="4"/>
      <c r="F426" s="4"/>
      <c r="G426" s="4"/>
    </row>
    <row r="427" spans="2:7">
      <c r="B427" s="4"/>
      <c r="C427" s="4"/>
      <c r="D427" s="4"/>
      <c r="E427" s="4"/>
      <c r="F427" s="4"/>
      <c r="G427" s="4"/>
    </row>
    <row r="428" spans="2:7">
      <c r="B428" s="4"/>
      <c r="C428" s="4"/>
      <c r="D428" s="4"/>
      <c r="E428" s="4"/>
      <c r="F428" s="4"/>
      <c r="G428" s="4"/>
    </row>
    <row r="429" spans="2:7">
      <c r="B429" s="4"/>
      <c r="C429" s="4"/>
      <c r="D429" s="4"/>
      <c r="E429" s="4"/>
      <c r="F429" s="4"/>
      <c r="G429" s="4"/>
    </row>
    <row r="430" spans="2:7">
      <c r="B430" s="4"/>
      <c r="C430" s="4"/>
      <c r="D430" s="4"/>
      <c r="E430" s="4"/>
      <c r="F430" s="4"/>
      <c r="G430" s="4"/>
    </row>
    <row r="431" spans="2:7">
      <c r="B431" s="4"/>
      <c r="C431" s="4"/>
      <c r="D431" s="4"/>
      <c r="E431" s="4"/>
      <c r="F431" s="4"/>
      <c r="G431" s="4"/>
    </row>
    <row r="432" spans="2:7">
      <c r="B432" s="4"/>
      <c r="C432" s="4"/>
      <c r="D432" s="4"/>
      <c r="E432" s="4"/>
      <c r="F432" s="4"/>
      <c r="G432" s="4"/>
    </row>
    <row r="433" spans="2:7">
      <c r="B433" s="4"/>
      <c r="C433" s="4"/>
      <c r="D433" s="4"/>
      <c r="E433" s="4"/>
      <c r="F433" s="4"/>
      <c r="G433" s="4"/>
    </row>
    <row r="434" spans="2:7">
      <c r="B434" s="4"/>
      <c r="C434" s="4"/>
      <c r="D434" s="4"/>
      <c r="E434" s="4"/>
      <c r="F434" s="4"/>
      <c r="G434" s="4"/>
    </row>
    <row r="435" spans="2:7">
      <c r="B435" s="4"/>
      <c r="C435" s="4"/>
      <c r="D435" s="4"/>
      <c r="E435" s="4"/>
      <c r="F435" s="4"/>
      <c r="G435" s="4"/>
    </row>
    <row r="436" spans="2:7">
      <c r="B436" s="4"/>
      <c r="C436" s="4"/>
      <c r="D436" s="4"/>
      <c r="E436" s="4"/>
      <c r="F436" s="4"/>
      <c r="G436" s="4"/>
    </row>
    <row r="437" spans="2:7">
      <c r="B437" s="4"/>
      <c r="C437" s="4"/>
      <c r="D437" s="4"/>
      <c r="E437" s="4"/>
      <c r="F437" s="4"/>
      <c r="G437" s="4"/>
    </row>
    <row r="438" spans="2:7">
      <c r="B438" s="4"/>
      <c r="C438" s="4"/>
      <c r="D438" s="4"/>
      <c r="E438" s="4"/>
      <c r="F438" s="4"/>
      <c r="G438" s="4"/>
    </row>
    <row r="439" spans="2:7">
      <c r="B439" s="4"/>
      <c r="C439" s="4"/>
      <c r="D439" s="4"/>
      <c r="E439" s="4"/>
      <c r="F439" s="4"/>
      <c r="G439" s="4"/>
    </row>
    <row r="440" spans="2:7">
      <c r="B440" s="4"/>
      <c r="C440" s="4"/>
      <c r="D440" s="4"/>
      <c r="E440" s="4"/>
      <c r="F440" s="4"/>
      <c r="G440" s="4"/>
    </row>
    <row r="441" spans="2:7">
      <c r="B441" s="4"/>
      <c r="C441" s="4"/>
      <c r="D441" s="4"/>
      <c r="E441" s="4"/>
      <c r="F441" s="4"/>
      <c r="G441" s="4"/>
    </row>
    <row r="442" spans="2:7">
      <c r="B442" s="4"/>
      <c r="C442" s="4"/>
      <c r="D442" s="4"/>
      <c r="E442" s="4"/>
      <c r="F442" s="4"/>
      <c r="G442" s="4"/>
    </row>
    <row r="443" spans="2:7">
      <c r="B443" s="4"/>
      <c r="C443" s="4"/>
      <c r="D443" s="4"/>
      <c r="E443" s="4"/>
      <c r="F443" s="4"/>
      <c r="G443" s="4"/>
    </row>
    <row r="444" spans="2:7">
      <c r="B444" s="4"/>
      <c r="C444" s="4"/>
      <c r="D444" s="4"/>
      <c r="E444" s="4"/>
      <c r="F444" s="4"/>
      <c r="G444" s="4"/>
    </row>
    <row r="445" spans="2:7">
      <c r="B445" s="4"/>
      <c r="C445" s="4"/>
      <c r="D445" s="4"/>
      <c r="E445" s="4"/>
      <c r="F445" s="4"/>
      <c r="G445" s="4"/>
    </row>
    <row r="446" spans="2:7">
      <c r="B446" s="4"/>
      <c r="C446" s="4"/>
      <c r="D446" s="4"/>
      <c r="E446" s="4"/>
      <c r="F446" s="4"/>
      <c r="G446" s="4"/>
    </row>
    <row r="447" spans="2:7">
      <c r="B447" s="4"/>
      <c r="C447" s="4"/>
      <c r="D447" s="4"/>
      <c r="E447" s="4"/>
      <c r="F447" s="4"/>
      <c r="G447" s="4"/>
    </row>
    <row r="448" spans="2:7">
      <c r="B448" s="4"/>
      <c r="C448" s="4"/>
      <c r="D448" s="4"/>
      <c r="E448" s="4"/>
      <c r="F448" s="4"/>
      <c r="G448" s="4"/>
    </row>
    <row r="449" spans="2:7">
      <c r="B449" s="4"/>
      <c r="C449" s="4"/>
      <c r="D449" s="4"/>
      <c r="E449" s="4"/>
      <c r="F449" s="4"/>
      <c r="G449" s="4"/>
    </row>
    <row r="450" spans="2:7">
      <c r="B450" s="4"/>
      <c r="C450" s="4"/>
      <c r="D450" s="4"/>
      <c r="E450" s="4"/>
      <c r="F450" s="4"/>
      <c r="G450" s="4"/>
    </row>
    <row r="451" spans="2:7">
      <c r="B451" s="4"/>
      <c r="C451" s="4"/>
      <c r="D451" s="4"/>
      <c r="E451" s="4"/>
      <c r="F451" s="4"/>
      <c r="G451" s="4"/>
    </row>
    <row r="452" spans="2:7">
      <c r="B452" s="4"/>
      <c r="C452" s="4"/>
      <c r="D452" s="4"/>
      <c r="E452" s="4"/>
      <c r="F452" s="4"/>
      <c r="G452" s="4"/>
    </row>
    <row r="453" spans="2:7">
      <c r="B453" s="4"/>
      <c r="C453" s="4"/>
      <c r="D453" s="4"/>
      <c r="E453" s="4"/>
      <c r="F453" s="4"/>
      <c r="G453" s="4"/>
    </row>
    <row r="454" spans="2:7">
      <c r="B454" s="4"/>
      <c r="C454" s="4"/>
      <c r="D454" s="4"/>
      <c r="E454" s="4"/>
      <c r="F454" s="4"/>
      <c r="G454" s="4"/>
    </row>
    <row r="455" spans="2:7">
      <c r="B455" s="4"/>
      <c r="C455" s="4"/>
      <c r="D455" s="4"/>
      <c r="E455" s="4"/>
      <c r="F455" s="4"/>
      <c r="G455" s="4"/>
    </row>
    <row r="456" spans="2:7">
      <c r="B456" s="4"/>
      <c r="C456" s="4"/>
      <c r="D456" s="4"/>
      <c r="E456" s="4"/>
      <c r="F456" s="4"/>
      <c r="G456" s="4"/>
    </row>
    <row r="457" spans="2:7">
      <c r="B457" s="4"/>
      <c r="C457" s="4"/>
      <c r="D457" s="4"/>
      <c r="E457" s="4"/>
      <c r="F457" s="4"/>
      <c r="G457" s="4"/>
    </row>
    <row r="458" spans="2:7">
      <c r="B458" s="4"/>
      <c r="C458" s="4"/>
      <c r="D458" s="4"/>
      <c r="E458" s="4"/>
      <c r="F458" s="4"/>
      <c r="G458" s="4"/>
    </row>
    <row r="459" spans="2:7">
      <c r="B459" s="4"/>
      <c r="C459" s="4"/>
      <c r="D459" s="4"/>
      <c r="E459" s="4"/>
      <c r="F459" s="4"/>
      <c r="G459" s="4"/>
    </row>
    <row r="460" spans="2:7">
      <c r="B460" s="4"/>
      <c r="C460" s="4"/>
      <c r="D460" s="4"/>
      <c r="E460" s="4"/>
      <c r="F460" s="4"/>
      <c r="G460" s="4"/>
    </row>
    <row r="461" spans="2:7">
      <c r="B461" s="4"/>
      <c r="C461" s="4"/>
      <c r="D461" s="4"/>
      <c r="E461" s="4"/>
      <c r="F461" s="4"/>
      <c r="G461" s="4"/>
    </row>
    <row r="462" spans="2:7">
      <c r="B462" s="4"/>
      <c r="C462" s="4"/>
      <c r="D462" s="4"/>
      <c r="E462" s="4"/>
      <c r="F462" s="4"/>
      <c r="G462" s="4"/>
    </row>
    <row r="463" spans="2:7">
      <c r="B463" s="4"/>
      <c r="C463" s="4"/>
      <c r="D463" s="4"/>
      <c r="E463" s="4"/>
      <c r="F463" s="4"/>
      <c r="G463" s="4"/>
    </row>
    <row r="464" spans="2:7">
      <c r="B464" s="4"/>
      <c r="C464" s="4"/>
      <c r="D464" s="4"/>
      <c r="E464" s="4"/>
      <c r="F464" s="4"/>
      <c r="G464" s="4"/>
    </row>
    <row r="465" spans="2:7">
      <c r="B465" s="4"/>
      <c r="C465" s="4"/>
      <c r="D465" s="4"/>
      <c r="E465" s="4"/>
      <c r="F465" s="4"/>
      <c r="G465" s="4"/>
    </row>
    <row r="466" spans="2:7">
      <c r="B466" s="4"/>
      <c r="C466" s="4"/>
      <c r="D466" s="4"/>
      <c r="E466" s="4"/>
      <c r="F466" s="4"/>
      <c r="G466" s="4"/>
    </row>
    <row r="467" spans="2:7">
      <c r="B467" s="4"/>
      <c r="C467" s="4"/>
      <c r="D467" s="4"/>
      <c r="E467" s="4"/>
      <c r="F467" s="4"/>
      <c r="G467" s="4"/>
    </row>
    <row r="468" spans="2:7">
      <c r="B468" s="4"/>
      <c r="C468" s="4"/>
      <c r="D468" s="4"/>
      <c r="E468" s="4"/>
      <c r="F468" s="4"/>
      <c r="G468" s="4"/>
    </row>
    <row r="469" spans="2:7">
      <c r="B469" s="4"/>
      <c r="C469" s="4"/>
      <c r="D469" s="4"/>
      <c r="E469" s="4"/>
      <c r="F469" s="4"/>
      <c r="G469" s="4"/>
    </row>
    <row r="470" spans="2:7">
      <c r="B470" s="4"/>
      <c r="C470" s="4"/>
      <c r="D470" s="4"/>
      <c r="E470" s="4"/>
      <c r="F470" s="4"/>
      <c r="G470" s="4"/>
    </row>
    <row r="471" spans="2:7">
      <c r="B471" s="4"/>
      <c r="C471" s="4"/>
      <c r="D471" s="4"/>
      <c r="E471" s="4"/>
      <c r="F471" s="4"/>
      <c r="G471" s="4"/>
    </row>
    <row r="472" spans="2:7">
      <c r="B472" s="4"/>
      <c r="C472" s="4"/>
      <c r="D472" s="4"/>
      <c r="E472" s="4"/>
      <c r="F472" s="4"/>
      <c r="G472" s="4"/>
    </row>
    <row r="473" spans="2:7">
      <c r="B473" s="4"/>
      <c r="C473" s="4"/>
      <c r="D473" s="4"/>
      <c r="E473" s="4"/>
      <c r="F473" s="4"/>
      <c r="G473" s="4"/>
    </row>
    <row r="474" spans="2:7">
      <c r="B474" s="4"/>
      <c r="C474" s="4"/>
      <c r="D474" s="4"/>
      <c r="E474" s="4"/>
      <c r="F474" s="4"/>
      <c r="G474" s="4"/>
    </row>
    <row r="475" spans="2:7">
      <c r="B475" s="4"/>
      <c r="C475" s="4"/>
      <c r="D475" s="4"/>
      <c r="E475" s="4"/>
      <c r="F475" s="4"/>
      <c r="G475" s="4"/>
    </row>
    <row r="476" spans="2:7">
      <c r="B476" s="4"/>
      <c r="C476" s="4"/>
      <c r="D476" s="4"/>
      <c r="E476" s="4"/>
      <c r="F476" s="4"/>
      <c r="G476" s="4"/>
    </row>
    <row r="477" spans="2:7">
      <c r="B477" s="4"/>
      <c r="C477" s="4"/>
      <c r="D477" s="4"/>
      <c r="E477" s="4"/>
      <c r="F477" s="4"/>
      <c r="G477" s="4"/>
    </row>
    <row r="478" spans="2:7">
      <c r="B478" s="4"/>
      <c r="C478" s="4"/>
      <c r="D478" s="4"/>
      <c r="E478" s="4"/>
      <c r="F478" s="4"/>
      <c r="G478" s="4"/>
    </row>
    <row r="479" spans="2:7">
      <c r="B479" s="4"/>
      <c r="C479" s="4"/>
      <c r="D479" s="4"/>
      <c r="E479" s="4"/>
      <c r="F479" s="4"/>
      <c r="G479" s="4"/>
    </row>
    <row r="480" spans="2:7">
      <c r="B480" s="4"/>
      <c r="C480" s="4"/>
      <c r="D480" s="4"/>
      <c r="E480" s="4"/>
      <c r="F480" s="4"/>
      <c r="G480" s="4"/>
    </row>
    <row r="481" spans="2:7">
      <c r="B481" s="4"/>
      <c r="C481" s="4"/>
      <c r="D481" s="4"/>
      <c r="E481" s="4"/>
      <c r="F481" s="4"/>
      <c r="G481" s="4"/>
    </row>
    <row r="482" spans="2:7">
      <c r="B482" s="4"/>
      <c r="C482" s="4"/>
      <c r="D482" s="4"/>
      <c r="E482" s="4"/>
      <c r="F482" s="4"/>
      <c r="G482" s="4"/>
    </row>
    <row r="483" spans="2:7">
      <c r="B483" s="4"/>
      <c r="C483" s="4"/>
      <c r="D483" s="4"/>
      <c r="E483" s="4"/>
      <c r="F483" s="4"/>
      <c r="G483" s="4"/>
    </row>
    <row r="484" spans="2:7">
      <c r="B484" s="4"/>
      <c r="C484" s="4"/>
      <c r="D484" s="4"/>
      <c r="E484" s="4"/>
      <c r="F484" s="4"/>
      <c r="G484" s="4"/>
    </row>
    <row r="485" spans="2:7">
      <c r="B485" s="4"/>
      <c r="C485" s="4"/>
      <c r="D485" s="4"/>
      <c r="E485" s="4"/>
      <c r="F485" s="4"/>
      <c r="G485" s="4"/>
    </row>
    <row r="486" spans="2:7">
      <c r="B486" s="4"/>
      <c r="C486" s="4"/>
      <c r="D486" s="4"/>
      <c r="E486" s="4"/>
      <c r="F486" s="4"/>
      <c r="G486" s="4"/>
    </row>
    <row r="487" spans="2:7">
      <c r="B487" s="4"/>
      <c r="C487" s="4"/>
      <c r="D487" s="4"/>
      <c r="E487" s="4"/>
      <c r="F487" s="4"/>
      <c r="G487" s="4"/>
    </row>
    <row r="488" spans="2:7">
      <c r="B488" s="4"/>
      <c r="C488" s="4"/>
      <c r="D488" s="4"/>
      <c r="E488" s="4"/>
      <c r="F488" s="4"/>
      <c r="G488" s="4"/>
    </row>
    <row r="489" spans="2:7">
      <c r="B489" s="4"/>
      <c r="C489" s="4"/>
      <c r="D489" s="4"/>
      <c r="E489" s="4"/>
      <c r="F489" s="4"/>
      <c r="G489" s="4"/>
    </row>
    <row r="490" spans="2:7">
      <c r="B490" s="4"/>
      <c r="C490" s="4"/>
      <c r="D490" s="4"/>
      <c r="E490" s="4"/>
      <c r="F490" s="4"/>
      <c r="G490" s="4"/>
    </row>
    <row r="491" spans="2:7">
      <c r="B491" s="4"/>
      <c r="C491" s="4"/>
      <c r="D491" s="4"/>
      <c r="E491" s="4"/>
      <c r="F491" s="4"/>
      <c r="G491" s="4"/>
    </row>
    <row r="492" spans="2:7">
      <c r="B492" s="4"/>
      <c r="C492" s="4"/>
      <c r="D492" s="4"/>
      <c r="E492" s="4"/>
      <c r="F492" s="4"/>
      <c r="G492" s="4"/>
    </row>
    <row r="493" spans="2:7">
      <c r="B493" s="4"/>
      <c r="C493" s="4"/>
      <c r="D493" s="4"/>
      <c r="E493" s="4"/>
      <c r="F493" s="4"/>
      <c r="G493" s="4"/>
    </row>
    <row r="494" spans="2:7">
      <c r="B494" s="4"/>
      <c r="C494" s="4"/>
      <c r="D494" s="4"/>
      <c r="E494" s="4"/>
      <c r="F494" s="4"/>
      <c r="G494" s="4"/>
    </row>
    <row r="495" spans="2:7">
      <c r="B495" s="4"/>
      <c r="C495" s="4"/>
      <c r="D495" s="4"/>
      <c r="E495" s="4"/>
      <c r="F495" s="4"/>
      <c r="G495" s="4"/>
    </row>
    <row r="496" spans="2:7">
      <c r="B496" s="4"/>
      <c r="C496" s="4"/>
      <c r="D496" s="4"/>
      <c r="E496" s="4"/>
      <c r="F496" s="4"/>
      <c r="G496" s="4"/>
    </row>
    <row r="497" spans="2:7">
      <c r="B497" s="4"/>
      <c r="C497" s="4"/>
      <c r="D497" s="4"/>
      <c r="E497" s="4"/>
      <c r="F497" s="4"/>
      <c r="G497" s="4"/>
    </row>
    <row r="498" spans="2:7">
      <c r="B498" s="4"/>
      <c r="C498" s="4"/>
      <c r="D498" s="4"/>
      <c r="E498" s="4"/>
      <c r="F498" s="4"/>
      <c r="G498" s="4"/>
    </row>
    <row r="499" spans="2:7">
      <c r="B499" s="4"/>
      <c r="C499" s="4"/>
      <c r="D499" s="4"/>
      <c r="E499" s="4"/>
      <c r="F499" s="4"/>
      <c r="G499" s="4"/>
    </row>
    <row r="500" spans="2:7">
      <c r="B500" s="4"/>
      <c r="C500" s="4"/>
      <c r="D500" s="4"/>
      <c r="E500" s="4"/>
      <c r="F500" s="4"/>
      <c r="G500" s="4"/>
    </row>
    <row r="501" spans="2:7">
      <c r="B501" s="4"/>
      <c r="C501" s="4"/>
      <c r="D501" s="4"/>
      <c r="E501" s="4"/>
      <c r="F501" s="4"/>
      <c r="G501" s="4"/>
    </row>
    <row r="502" spans="2:7">
      <c r="B502" s="4"/>
      <c r="C502" s="4"/>
      <c r="D502" s="4"/>
      <c r="E502" s="4"/>
      <c r="F502" s="4"/>
      <c r="G502" s="4"/>
    </row>
    <row r="503" spans="2:7">
      <c r="B503" s="4"/>
      <c r="C503" s="4"/>
      <c r="D503" s="4"/>
      <c r="E503" s="4"/>
      <c r="F503" s="4"/>
      <c r="G503" s="4"/>
    </row>
    <row r="504" spans="2:7">
      <c r="B504" s="4"/>
      <c r="C504" s="4"/>
      <c r="D504" s="4"/>
      <c r="E504" s="4"/>
      <c r="F504" s="4"/>
      <c r="G504" s="4"/>
    </row>
    <row r="505" spans="2:7">
      <c r="B505" s="4"/>
      <c r="C505" s="4"/>
      <c r="D505" s="4"/>
      <c r="E505" s="4"/>
      <c r="F505" s="4"/>
      <c r="G505" s="4"/>
    </row>
    <row r="506" spans="2:7">
      <c r="B506" s="4"/>
      <c r="C506" s="4"/>
      <c r="D506" s="4"/>
      <c r="E506" s="4"/>
      <c r="F506" s="4"/>
      <c r="G506" s="4"/>
    </row>
    <row r="507" spans="2:7">
      <c r="B507" s="4"/>
      <c r="C507" s="4"/>
      <c r="D507" s="4"/>
      <c r="E507" s="4"/>
      <c r="F507" s="4"/>
      <c r="G507" s="4"/>
    </row>
    <row r="508" spans="2:7">
      <c r="B508" s="4"/>
      <c r="C508" s="4"/>
      <c r="D508" s="4"/>
      <c r="E508" s="4"/>
      <c r="F508" s="4"/>
      <c r="G508" s="4"/>
    </row>
    <row r="509" spans="2:7">
      <c r="B509" s="4"/>
      <c r="C509" s="4"/>
      <c r="D509" s="4"/>
      <c r="E509" s="4"/>
      <c r="F509" s="4"/>
      <c r="G509" s="4"/>
    </row>
    <row r="510" spans="2:7">
      <c r="B510" s="4"/>
      <c r="C510" s="4"/>
      <c r="D510" s="4"/>
      <c r="E510" s="4"/>
      <c r="F510" s="4"/>
      <c r="G510" s="4"/>
    </row>
    <row r="511" spans="2:7">
      <c r="B511" s="4"/>
      <c r="C511" s="4"/>
      <c r="D511" s="4"/>
      <c r="E511" s="4"/>
      <c r="F511" s="4"/>
      <c r="G511" s="4"/>
    </row>
    <row r="512" spans="2:7">
      <c r="B512" s="4"/>
      <c r="C512" s="4"/>
      <c r="D512" s="4"/>
      <c r="E512" s="4"/>
      <c r="F512" s="4"/>
      <c r="G512" s="4"/>
    </row>
    <row r="513" spans="2:7">
      <c r="B513" s="4"/>
      <c r="C513" s="4"/>
      <c r="D513" s="4"/>
      <c r="E513" s="4"/>
      <c r="F513" s="4"/>
      <c r="G513" s="4"/>
    </row>
    <row r="514" spans="2:7">
      <c r="B514" s="4"/>
      <c r="C514" s="4"/>
      <c r="D514" s="4"/>
      <c r="E514" s="4"/>
      <c r="F514" s="4"/>
      <c r="G514" s="4"/>
    </row>
    <row r="515" spans="2:7">
      <c r="B515" s="4"/>
      <c r="C515" s="4"/>
      <c r="D515" s="4"/>
      <c r="E515" s="4"/>
      <c r="F515" s="4"/>
      <c r="G515" s="4"/>
    </row>
    <row r="516" spans="2:7">
      <c r="B516" s="4"/>
      <c r="C516" s="4"/>
      <c r="D516" s="4"/>
      <c r="E516" s="4"/>
      <c r="F516" s="4"/>
      <c r="G516" s="4"/>
    </row>
    <row r="517" spans="2:7">
      <c r="B517" s="4"/>
      <c r="C517" s="4"/>
      <c r="D517" s="4"/>
      <c r="E517" s="4"/>
      <c r="F517" s="4"/>
      <c r="G517" s="4"/>
    </row>
    <row r="518" spans="2:7">
      <c r="B518" s="4"/>
      <c r="C518" s="4"/>
      <c r="D518" s="4"/>
      <c r="E518" s="4"/>
      <c r="F518" s="4"/>
      <c r="G518" s="4"/>
    </row>
    <row r="519" spans="2:7">
      <c r="B519" s="4"/>
      <c r="C519" s="4"/>
      <c r="D519" s="4"/>
      <c r="E519" s="4"/>
      <c r="F519" s="4"/>
      <c r="G519" s="4"/>
    </row>
    <row r="520" spans="2:7">
      <c r="B520" s="4"/>
      <c r="C520" s="4"/>
      <c r="D520" s="4"/>
      <c r="E520" s="4"/>
      <c r="F520" s="4"/>
      <c r="G520" s="4"/>
    </row>
    <row r="521" spans="2:7">
      <c r="B521" s="4"/>
      <c r="C521" s="4"/>
      <c r="D521" s="4"/>
      <c r="E521" s="4"/>
      <c r="F521" s="4"/>
      <c r="G521" s="4"/>
    </row>
    <row r="522" spans="2:7">
      <c r="B522" s="4"/>
      <c r="C522" s="4"/>
      <c r="D522" s="4"/>
      <c r="E522" s="4"/>
      <c r="F522" s="4"/>
      <c r="G522" s="4"/>
    </row>
    <row r="523" spans="2:7">
      <c r="B523" s="4"/>
      <c r="C523" s="4"/>
      <c r="D523" s="4"/>
      <c r="E523" s="4"/>
      <c r="F523" s="4"/>
      <c r="G523" s="4"/>
    </row>
    <row r="524" spans="2:7">
      <c r="B524" s="4"/>
      <c r="C524" s="4"/>
      <c r="D524" s="4"/>
      <c r="E524" s="4"/>
      <c r="F524" s="4"/>
      <c r="G524" s="4"/>
    </row>
    <row r="525" spans="2:7">
      <c r="B525" s="4"/>
      <c r="C525" s="4"/>
      <c r="D525" s="4"/>
      <c r="E525" s="4"/>
      <c r="F525" s="4"/>
      <c r="G525" s="4"/>
    </row>
    <row r="526" spans="2:7">
      <c r="B526" s="4"/>
      <c r="C526" s="4"/>
      <c r="D526" s="4"/>
      <c r="E526" s="4"/>
      <c r="F526" s="4"/>
      <c r="G526" s="4"/>
    </row>
    <row r="527" spans="2:7">
      <c r="B527" s="4"/>
      <c r="C527" s="4"/>
      <c r="D527" s="4"/>
      <c r="E527" s="4"/>
      <c r="F527" s="4"/>
      <c r="G527" s="4"/>
    </row>
    <row r="528" spans="2:7">
      <c r="B528" s="4"/>
      <c r="C528" s="4"/>
      <c r="D528" s="4"/>
      <c r="E528" s="4"/>
      <c r="F528" s="4"/>
      <c r="G528" s="4"/>
    </row>
    <row r="529" spans="2:7">
      <c r="B529" s="4"/>
      <c r="C529" s="4"/>
      <c r="D529" s="4"/>
      <c r="E529" s="4"/>
      <c r="F529" s="4"/>
      <c r="G529" s="4"/>
    </row>
    <row r="530" spans="2:7">
      <c r="B530" s="4"/>
      <c r="C530" s="4"/>
      <c r="D530" s="4"/>
      <c r="E530" s="4"/>
      <c r="F530" s="4"/>
      <c r="G530" s="4"/>
    </row>
    <row r="531" spans="2:7">
      <c r="B531" s="4"/>
      <c r="C531" s="4"/>
      <c r="D531" s="4"/>
      <c r="E531" s="4"/>
      <c r="F531" s="4"/>
      <c r="G531" s="4"/>
    </row>
    <row r="532" spans="2:7">
      <c r="B532" s="4"/>
      <c r="C532" s="4"/>
      <c r="D532" s="4"/>
      <c r="E532" s="4"/>
      <c r="F532" s="4"/>
      <c r="G532" s="4"/>
    </row>
    <row r="533" spans="2:7">
      <c r="B533" s="4"/>
      <c r="C533" s="4"/>
      <c r="D533" s="4"/>
      <c r="E533" s="4"/>
      <c r="F533" s="4"/>
      <c r="G533" s="4"/>
    </row>
    <row r="534" spans="2:7">
      <c r="B534" s="4"/>
      <c r="C534" s="4"/>
      <c r="D534" s="4"/>
      <c r="E534" s="4"/>
      <c r="F534" s="4"/>
      <c r="G534" s="4"/>
    </row>
    <row r="535" spans="2:7">
      <c r="B535" s="4"/>
      <c r="C535" s="4"/>
      <c r="D535" s="4"/>
      <c r="E535" s="4"/>
      <c r="F535" s="4"/>
      <c r="G535" s="4"/>
    </row>
    <row r="536" spans="2:7">
      <c r="B536" s="4"/>
      <c r="C536" s="4"/>
      <c r="D536" s="4"/>
      <c r="E536" s="4"/>
      <c r="F536" s="4"/>
      <c r="G536" s="4"/>
    </row>
    <row r="537" spans="2:7">
      <c r="B537" s="4"/>
      <c r="C537" s="4"/>
      <c r="D537" s="4"/>
      <c r="E537" s="4"/>
      <c r="F537" s="4"/>
      <c r="G537" s="4"/>
    </row>
    <row r="538" spans="2:7">
      <c r="B538" s="4"/>
      <c r="C538" s="4"/>
      <c r="D538" s="4"/>
      <c r="E538" s="4"/>
      <c r="F538" s="4"/>
      <c r="G538" s="4"/>
    </row>
    <row r="539" spans="2:7">
      <c r="B539" s="4"/>
      <c r="C539" s="4"/>
      <c r="D539" s="4"/>
      <c r="E539" s="4"/>
      <c r="F539" s="4"/>
      <c r="G539" s="4"/>
    </row>
    <row r="540" spans="2:7">
      <c r="B540" s="4"/>
      <c r="C540" s="4"/>
      <c r="D540" s="4"/>
      <c r="E540" s="4"/>
      <c r="F540" s="4"/>
      <c r="G540" s="4"/>
    </row>
    <row r="541" spans="2:7">
      <c r="B541" s="4"/>
      <c r="C541" s="4"/>
      <c r="D541" s="4"/>
      <c r="E541" s="4"/>
      <c r="F541" s="4"/>
      <c r="G541" s="4"/>
    </row>
    <row r="542" spans="2:7">
      <c r="B542" s="4"/>
      <c r="C542" s="4"/>
      <c r="D542" s="4"/>
      <c r="E542" s="4"/>
      <c r="F542" s="4"/>
      <c r="G542" s="4"/>
    </row>
    <row r="543" spans="2:7">
      <c r="B543" s="4"/>
      <c r="C543" s="4"/>
      <c r="D543" s="4"/>
      <c r="E543" s="4"/>
      <c r="F543" s="4"/>
      <c r="G543" s="4"/>
    </row>
    <row r="544" spans="2:7">
      <c r="B544" s="4"/>
      <c r="C544" s="4"/>
      <c r="D544" s="4"/>
      <c r="E544" s="4"/>
      <c r="F544" s="4"/>
      <c r="G544" s="4"/>
    </row>
    <row r="545" spans="2:7">
      <c r="B545" s="4"/>
      <c r="C545" s="4"/>
      <c r="D545" s="4"/>
      <c r="E545" s="4"/>
      <c r="F545" s="4"/>
      <c r="G545" s="4"/>
    </row>
    <row r="546" spans="2:7">
      <c r="B546" s="4"/>
      <c r="C546" s="4"/>
      <c r="D546" s="4"/>
      <c r="E546" s="4"/>
      <c r="F546" s="4"/>
      <c r="G546" s="4"/>
    </row>
    <row r="547" spans="2:7">
      <c r="B547" s="4"/>
      <c r="C547" s="4"/>
      <c r="D547" s="4"/>
      <c r="E547" s="4"/>
      <c r="F547" s="4"/>
      <c r="G547" s="4"/>
    </row>
    <row r="548" spans="2:7">
      <c r="B548" s="4"/>
      <c r="C548" s="4"/>
      <c r="D548" s="4"/>
      <c r="E548" s="4"/>
      <c r="F548" s="4"/>
      <c r="G548" s="4"/>
    </row>
    <row r="549" spans="2:7">
      <c r="B549" s="4"/>
      <c r="C549" s="4"/>
      <c r="D549" s="4"/>
      <c r="E549" s="4"/>
      <c r="F549" s="4"/>
      <c r="G549" s="4"/>
    </row>
    <row r="550" spans="2:7">
      <c r="B550" s="4"/>
      <c r="C550" s="4"/>
      <c r="D550" s="4"/>
      <c r="E550" s="4"/>
      <c r="F550" s="4"/>
      <c r="G550" s="4"/>
    </row>
    <row r="551" spans="2:7">
      <c r="B551" s="4"/>
      <c r="C551" s="4"/>
      <c r="D551" s="4"/>
      <c r="E551" s="4"/>
      <c r="F551" s="4"/>
      <c r="G551" s="4"/>
    </row>
    <row r="552" spans="2:7">
      <c r="B552" s="4"/>
      <c r="C552" s="4"/>
      <c r="D552" s="4"/>
      <c r="E552" s="4"/>
      <c r="F552" s="4"/>
      <c r="G552" s="4"/>
    </row>
    <row r="553" spans="2:7">
      <c r="B553" s="4"/>
      <c r="C553" s="4"/>
      <c r="D553" s="4"/>
      <c r="E553" s="4"/>
      <c r="F553" s="4"/>
      <c r="G553" s="4"/>
    </row>
    <row r="554" spans="2:7">
      <c r="B554" s="4"/>
      <c r="C554" s="4"/>
      <c r="D554" s="4"/>
      <c r="E554" s="4"/>
      <c r="F554" s="4"/>
      <c r="G554" s="4"/>
    </row>
    <row r="555" spans="2:7">
      <c r="B555" s="4"/>
      <c r="C555" s="4"/>
      <c r="D555" s="4"/>
      <c r="E555" s="4"/>
      <c r="F555" s="4"/>
      <c r="G555" s="4"/>
    </row>
    <row r="556" spans="2:7">
      <c r="B556" s="4"/>
      <c r="C556" s="4"/>
      <c r="D556" s="4"/>
      <c r="E556" s="4"/>
      <c r="F556" s="4"/>
      <c r="G556" s="4"/>
    </row>
    <row r="557" spans="2:7">
      <c r="B557" s="4"/>
      <c r="C557" s="4"/>
      <c r="D557" s="4"/>
      <c r="E557" s="4"/>
      <c r="F557" s="4"/>
      <c r="G557" s="4"/>
    </row>
    <row r="558" spans="2:7">
      <c r="B558" s="4"/>
      <c r="C558" s="4"/>
      <c r="D558" s="4"/>
      <c r="E558" s="4"/>
      <c r="F558" s="4"/>
      <c r="G558" s="4"/>
    </row>
    <row r="559" spans="2:7">
      <c r="B559" s="4"/>
      <c r="C559" s="4"/>
      <c r="D559" s="4"/>
      <c r="E559" s="4"/>
      <c r="F559" s="4"/>
      <c r="G559" s="4"/>
    </row>
    <row r="560" spans="2:7">
      <c r="B560" s="4"/>
      <c r="C560" s="4"/>
      <c r="D560" s="4"/>
      <c r="E560" s="4"/>
      <c r="F560" s="4"/>
      <c r="G560" s="4"/>
    </row>
    <row r="561" spans="2:7">
      <c r="B561" s="4"/>
      <c r="C561" s="4"/>
      <c r="D561" s="4"/>
      <c r="E561" s="4"/>
      <c r="F561" s="4"/>
      <c r="G561" s="4"/>
    </row>
    <row r="562" spans="2:7">
      <c r="B562" s="4"/>
      <c r="C562" s="4"/>
      <c r="D562" s="4"/>
      <c r="E562" s="4"/>
      <c r="F562" s="4"/>
      <c r="G562" s="4"/>
    </row>
    <row r="563" spans="2:7">
      <c r="B563" s="4"/>
      <c r="C563" s="4"/>
      <c r="D563" s="4"/>
      <c r="E563" s="4"/>
      <c r="F563" s="4"/>
      <c r="G563" s="4"/>
    </row>
    <row r="564" spans="2:7">
      <c r="B564" s="4"/>
      <c r="C564" s="4"/>
      <c r="D564" s="4"/>
      <c r="E564" s="4"/>
      <c r="F564" s="4"/>
      <c r="G564" s="4"/>
    </row>
    <row r="565" spans="2:7">
      <c r="B565" s="4"/>
      <c r="C565" s="4"/>
      <c r="D565" s="4"/>
      <c r="E565" s="4"/>
      <c r="F565" s="4"/>
      <c r="G565" s="4"/>
    </row>
    <row r="566" spans="2:7">
      <c r="B566" s="4"/>
      <c r="C566" s="4"/>
      <c r="D566" s="4"/>
      <c r="E566" s="4"/>
      <c r="F566" s="4"/>
      <c r="G566" s="4"/>
    </row>
    <row r="567" spans="2:7">
      <c r="B567" s="4"/>
      <c r="C567" s="4"/>
      <c r="D567" s="4"/>
      <c r="E567" s="4"/>
      <c r="F567" s="4"/>
      <c r="G567" s="4"/>
    </row>
    <row r="568" spans="2:7">
      <c r="B568" s="4"/>
      <c r="C568" s="4"/>
      <c r="D568" s="4"/>
      <c r="E568" s="4"/>
      <c r="F568" s="4"/>
      <c r="G568" s="4"/>
    </row>
    <row r="569" spans="2:7">
      <c r="B569" s="4"/>
      <c r="C569" s="4"/>
      <c r="D569" s="4"/>
      <c r="E569" s="4"/>
      <c r="F569" s="4"/>
      <c r="G569" s="4"/>
    </row>
    <row r="570" spans="2:7">
      <c r="B570" s="4"/>
      <c r="C570" s="4"/>
      <c r="D570" s="4"/>
      <c r="E570" s="4"/>
      <c r="F570" s="4"/>
      <c r="G570" s="4"/>
    </row>
    <row r="571" spans="2:7">
      <c r="B571" s="4"/>
      <c r="C571" s="4"/>
      <c r="D571" s="4"/>
      <c r="E571" s="4"/>
      <c r="F571" s="4"/>
      <c r="G571" s="4"/>
    </row>
    <row r="572" spans="2:7">
      <c r="B572" s="4"/>
      <c r="C572" s="4"/>
      <c r="D572" s="4"/>
      <c r="E572" s="4"/>
      <c r="F572" s="4"/>
      <c r="G572" s="4"/>
    </row>
    <row r="573" spans="2:7">
      <c r="B573" s="4"/>
      <c r="C573" s="4"/>
      <c r="D573" s="4"/>
      <c r="E573" s="4"/>
      <c r="F573" s="4"/>
      <c r="G573" s="4"/>
    </row>
    <row r="574" spans="2:7">
      <c r="B574" s="4"/>
      <c r="C574" s="4"/>
      <c r="D574" s="4"/>
      <c r="E574" s="4"/>
      <c r="F574" s="4"/>
      <c r="G574" s="4"/>
    </row>
    <row r="575" spans="2:7">
      <c r="B575" s="4"/>
      <c r="C575" s="4"/>
      <c r="D575" s="4"/>
      <c r="E575" s="4"/>
      <c r="F575" s="4"/>
      <c r="G575" s="4"/>
    </row>
    <row r="576" spans="2:7">
      <c r="B576" s="4"/>
      <c r="C576" s="4"/>
      <c r="D576" s="4"/>
      <c r="E576" s="4"/>
      <c r="F576" s="4"/>
      <c r="G576" s="4"/>
    </row>
    <row r="577" spans="2:7">
      <c r="B577" s="4"/>
      <c r="C577" s="4"/>
      <c r="D577" s="4"/>
      <c r="E577" s="4"/>
      <c r="F577" s="4"/>
      <c r="G577" s="4"/>
    </row>
    <row r="578" spans="2:7">
      <c r="B578" s="4"/>
      <c r="C578" s="4"/>
      <c r="D578" s="4"/>
      <c r="E578" s="4"/>
      <c r="F578" s="4"/>
      <c r="G578" s="4"/>
    </row>
    <row r="579" spans="2:7">
      <c r="B579" s="4"/>
      <c r="C579" s="4"/>
      <c r="D579" s="4"/>
      <c r="E579" s="4"/>
      <c r="F579" s="4"/>
      <c r="G579" s="4"/>
    </row>
    <row r="580" spans="2:7">
      <c r="B580" s="4"/>
      <c r="C580" s="4"/>
      <c r="D580" s="4"/>
      <c r="E580" s="4"/>
      <c r="F580" s="4"/>
      <c r="G580" s="4"/>
    </row>
    <row r="581" spans="2:7">
      <c r="B581" s="4"/>
      <c r="C581" s="4"/>
      <c r="D581" s="4"/>
      <c r="E581" s="4"/>
      <c r="F581" s="4"/>
      <c r="G581" s="4"/>
    </row>
    <row r="582" spans="2:7">
      <c r="B582" s="4"/>
      <c r="C582" s="4"/>
      <c r="D582" s="4"/>
      <c r="E582" s="4"/>
      <c r="F582" s="4"/>
      <c r="G582" s="4"/>
    </row>
    <row r="583" spans="2:7">
      <c r="B583" s="4"/>
      <c r="C583" s="4"/>
      <c r="D583" s="4"/>
      <c r="E583" s="4"/>
      <c r="F583" s="4"/>
      <c r="G583" s="4"/>
    </row>
    <row r="584" spans="2:7">
      <c r="B584" s="4"/>
      <c r="C584" s="4"/>
      <c r="D584" s="4"/>
      <c r="E584" s="4"/>
      <c r="F584" s="4"/>
      <c r="G584" s="4"/>
    </row>
    <row r="585" spans="2:7">
      <c r="B585" s="4"/>
      <c r="C585" s="4"/>
      <c r="D585" s="4"/>
      <c r="E585" s="4"/>
      <c r="F585" s="4"/>
      <c r="G585" s="4"/>
    </row>
    <row r="586" spans="2:7">
      <c r="B586" s="4"/>
      <c r="C586" s="4"/>
      <c r="D586" s="4"/>
      <c r="E586" s="4"/>
      <c r="F586" s="4"/>
      <c r="G586" s="4"/>
    </row>
    <row r="587" spans="2:7">
      <c r="B587" s="4"/>
      <c r="C587" s="4"/>
      <c r="D587" s="4"/>
      <c r="E587" s="4"/>
      <c r="F587" s="4"/>
      <c r="G587" s="4"/>
    </row>
    <row r="588" spans="2:7">
      <c r="B588" s="4"/>
      <c r="C588" s="4"/>
      <c r="D588" s="4"/>
      <c r="E588" s="4"/>
      <c r="F588" s="4"/>
      <c r="G588" s="4"/>
    </row>
    <row r="589" spans="2:7">
      <c r="B589" s="4"/>
      <c r="C589" s="4"/>
      <c r="D589" s="4"/>
      <c r="E589" s="4"/>
      <c r="F589" s="4"/>
      <c r="G589" s="4"/>
    </row>
    <row r="590" spans="2:7">
      <c r="B590" s="4"/>
      <c r="C590" s="4"/>
      <c r="D590" s="4"/>
      <c r="E590" s="4"/>
      <c r="F590" s="4"/>
      <c r="G590" s="4"/>
    </row>
    <row r="591" spans="2:7">
      <c r="B591" s="4"/>
      <c r="C591" s="4"/>
      <c r="D591" s="4"/>
      <c r="E591" s="4"/>
      <c r="F591" s="4"/>
      <c r="G591" s="4"/>
    </row>
    <row r="592" spans="2:7">
      <c r="B592" s="4"/>
      <c r="C592" s="4"/>
      <c r="D592" s="4"/>
      <c r="E592" s="4"/>
      <c r="F592" s="4"/>
      <c r="G592" s="4"/>
    </row>
    <row r="593" spans="2:7">
      <c r="B593" s="4"/>
      <c r="C593" s="4"/>
      <c r="D593" s="4"/>
      <c r="E593" s="4"/>
      <c r="F593" s="4"/>
      <c r="G593" s="4"/>
    </row>
    <row r="594" spans="2:7">
      <c r="B594" s="4"/>
      <c r="C594" s="4"/>
      <c r="D594" s="4"/>
      <c r="E594" s="4"/>
      <c r="F594" s="4"/>
      <c r="G594" s="4"/>
    </row>
    <row r="595" spans="2:7">
      <c r="B595" s="4"/>
      <c r="C595" s="4"/>
      <c r="D595" s="4"/>
      <c r="E595" s="4"/>
      <c r="F595" s="4"/>
      <c r="G595" s="4"/>
    </row>
    <row r="596" spans="2:7">
      <c r="B596" s="4"/>
      <c r="C596" s="4"/>
      <c r="D596" s="4"/>
      <c r="E596" s="4"/>
      <c r="F596" s="4"/>
      <c r="G596" s="4"/>
    </row>
    <row r="597" spans="2:7">
      <c r="B597" s="4"/>
      <c r="C597" s="4"/>
      <c r="D597" s="4"/>
      <c r="E597" s="4"/>
      <c r="F597" s="4"/>
      <c r="G597" s="4"/>
    </row>
    <row r="598" spans="2:7">
      <c r="B598" s="4"/>
      <c r="C598" s="4"/>
      <c r="D598" s="4"/>
      <c r="E598" s="4"/>
      <c r="F598" s="4"/>
      <c r="G598" s="4"/>
    </row>
    <row r="599" spans="2:7">
      <c r="B599" s="4"/>
      <c r="C599" s="4"/>
      <c r="D599" s="4"/>
      <c r="E599" s="4"/>
      <c r="F599" s="4"/>
      <c r="G599" s="4"/>
    </row>
    <row r="600" spans="2:7">
      <c r="B600" s="4"/>
      <c r="C600" s="4"/>
      <c r="D600" s="4"/>
      <c r="E600" s="4"/>
      <c r="F600" s="4"/>
      <c r="G600" s="4"/>
    </row>
    <row r="601" spans="2:7">
      <c r="B601" s="4"/>
      <c r="C601" s="4"/>
      <c r="D601" s="4"/>
      <c r="E601" s="4"/>
      <c r="F601" s="4"/>
      <c r="G601" s="4"/>
    </row>
    <row r="602" spans="2:7">
      <c r="B602" s="4"/>
      <c r="C602" s="4"/>
      <c r="D602" s="4"/>
      <c r="E602" s="4"/>
      <c r="F602" s="4"/>
      <c r="G602" s="4"/>
    </row>
    <row r="603" spans="2:7">
      <c r="B603" s="4"/>
      <c r="C603" s="4"/>
      <c r="D603" s="4"/>
      <c r="E603" s="4"/>
      <c r="F603" s="4"/>
      <c r="G603" s="4"/>
    </row>
    <row r="604" spans="2:7">
      <c r="B604" s="4"/>
      <c r="C604" s="4"/>
      <c r="D604" s="4"/>
      <c r="E604" s="4"/>
      <c r="F604" s="4"/>
      <c r="G604" s="4"/>
    </row>
    <row r="605" spans="2:7">
      <c r="B605" s="4"/>
      <c r="C605" s="4"/>
      <c r="D605" s="4"/>
      <c r="E605" s="4"/>
      <c r="F605" s="4"/>
      <c r="G605" s="4"/>
    </row>
    <row r="606" spans="2:7">
      <c r="B606" s="4"/>
      <c r="C606" s="4"/>
      <c r="D606" s="4"/>
      <c r="E606" s="4"/>
      <c r="F606" s="4"/>
      <c r="G606" s="4"/>
    </row>
    <row r="607" spans="2:7">
      <c r="B607" s="4"/>
      <c r="C607" s="4"/>
      <c r="D607" s="4"/>
      <c r="E607" s="4"/>
      <c r="F607" s="4"/>
      <c r="G607" s="4"/>
    </row>
    <row r="608" spans="2:7">
      <c r="B608" s="4"/>
      <c r="C608" s="4"/>
      <c r="D608" s="4"/>
      <c r="E608" s="4"/>
      <c r="F608" s="4"/>
      <c r="G608" s="4"/>
    </row>
    <row r="609" spans="2:7">
      <c r="B609" s="4"/>
      <c r="C609" s="4"/>
      <c r="D609" s="4"/>
      <c r="E609" s="4"/>
      <c r="F609" s="4"/>
      <c r="G609" s="4"/>
    </row>
    <row r="610" spans="2:7">
      <c r="B610" s="4"/>
      <c r="C610" s="4"/>
      <c r="D610" s="4"/>
      <c r="E610" s="4"/>
      <c r="F610" s="4"/>
      <c r="G610" s="4"/>
    </row>
    <row r="611" spans="2:7">
      <c r="B611" s="4"/>
      <c r="C611" s="4"/>
      <c r="D611" s="4"/>
      <c r="E611" s="4"/>
      <c r="F611" s="4"/>
      <c r="G611" s="4"/>
    </row>
    <row r="612" spans="2:7">
      <c r="B612" s="4"/>
      <c r="C612" s="4"/>
      <c r="D612" s="4"/>
      <c r="E612" s="4"/>
      <c r="F612" s="4"/>
      <c r="G612" s="4"/>
    </row>
    <row r="613" spans="2:7">
      <c r="B613" s="4"/>
      <c r="C613" s="4"/>
      <c r="D613" s="4"/>
      <c r="E613" s="4"/>
      <c r="F613" s="4"/>
      <c r="G613" s="4"/>
    </row>
    <row r="614" spans="2:7">
      <c r="B614" s="4"/>
      <c r="C614" s="4"/>
      <c r="D614" s="4"/>
      <c r="E614" s="4"/>
      <c r="F614" s="4"/>
      <c r="G614" s="4"/>
    </row>
    <row r="615" spans="2:7">
      <c r="B615" s="4"/>
      <c r="C615" s="4"/>
      <c r="D615" s="4"/>
      <c r="E615" s="4"/>
      <c r="F615" s="4"/>
      <c r="G615" s="4"/>
    </row>
    <row r="616" spans="2:7">
      <c r="B616" s="4"/>
      <c r="C616" s="4"/>
      <c r="D616" s="4"/>
      <c r="E616" s="4"/>
      <c r="F616" s="4"/>
      <c r="G616" s="4"/>
    </row>
    <row r="617" spans="2:7">
      <c r="B617" s="4"/>
      <c r="C617" s="4"/>
      <c r="D617" s="4"/>
      <c r="E617" s="4"/>
      <c r="F617" s="4"/>
      <c r="G617" s="4"/>
    </row>
    <row r="618" spans="2:7">
      <c r="B618" s="4"/>
      <c r="C618" s="4"/>
      <c r="D618" s="4"/>
      <c r="E618" s="4"/>
      <c r="F618" s="4"/>
      <c r="G618" s="4"/>
    </row>
    <row r="619" spans="2:7">
      <c r="B619" s="4"/>
      <c r="C619" s="4"/>
      <c r="D619" s="4"/>
      <c r="E619" s="4"/>
      <c r="F619" s="4"/>
      <c r="G619" s="4"/>
    </row>
    <row r="620" spans="2:7">
      <c r="B620" s="4"/>
      <c r="C620" s="4"/>
      <c r="D620" s="4"/>
      <c r="E620" s="4"/>
      <c r="F620" s="4"/>
      <c r="G620" s="4"/>
    </row>
    <row r="621" spans="2:7">
      <c r="B621" s="4"/>
      <c r="C621" s="4"/>
      <c r="D621" s="4"/>
      <c r="E621" s="4"/>
      <c r="F621" s="4"/>
      <c r="G621" s="4"/>
    </row>
    <row r="622" spans="2:7">
      <c r="B622" s="4"/>
      <c r="C622" s="4"/>
      <c r="D622" s="4"/>
      <c r="E622" s="4"/>
      <c r="F622" s="4"/>
      <c r="G622" s="4"/>
    </row>
    <row r="623" spans="2:7">
      <c r="B623" s="4"/>
      <c r="C623" s="4"/>
      <c r="D623" s="4"/>
      <c r="E623" s="4"/>
      <c r="F623" s="4"/>
      <c r="G623" s="4"/>
    </row>
    <row r="624" spans="2:7">
      <c r="B624" s="4"/>
      <c r="C624" s="4"/>
      <c r="D624" s="4"/>
      <c r="E624" s="4"/>
      <c r="F624" s="4"/>
      <c r="G624" s="4"/>
    </row>
    <row r="625" spans="2:7">
      <c r="B625" s="4"/>
      <c r="C625" s="4"/>
      <c r="D625" s="4"/>
      <c r="E625" s="4"/>
      <c r="F625" s="4"/>
      <c r="G625" s="4"/>
    </row>
    <row r="626" spans="2:7">
      <c r="B626" s="4"/>
      <c r="C626" s="4"/>
      <c r="D626" s="4"/>
      <c r="E626" s="4"/>
      <c r="F626" s="4"/>
      <c r="G626" s="4"/>
    </row>
    <row r="627" spans="2:7">
      <c r="B627" s="4"/>
      <c r="C627" s="4"/>
      <c r="D627" s="4"/>
      <c r="E627" s="4"/>
      <c r="F627" s="4"/>
      <c r="G627" s="4"/>
    </row>
    <row r="628" spans="2:7">
      <c r="B628" s="4"/>
      <c r="C628" s="4"/>
      <c r="D628" s="4"/>
      <c r="E628" s="4"/>
      <c r="F628" s="4"/>
      <c r="G628" s="4"/>
    </row>
    <row r="629" spans="2:7">
      <c r="B629" s="4"/>
      <c r="C629" s="4"/>
      <c r="D629" s="4"/>
      <c r="E629" s="4"/>
      <c r="F629" s="4"/>
      <c r="G629" s="4"/>
    </row>
    <row r="630" spans="2:7">
      <c r="B630" s="4"/>
      <c r="C630" s="4"/>
      <c r="D630" s="4"/>
      <c r="E630" s="4"/>
      <c r="F630" s="4"/>
      <c r="G630" s="4"/>
    </row>
    <row r="631" spans="2:7">
      <c r="B631" s="4"/>
      <c r="C631" s="4"/>
      <c r="D631" s="4"/>
      <c r="E631" s="4"/>
      <c r="F631" s="4"/>
      <c r="G631" s="4"/>
    </row>
    <row r="632" spans="2:7">
      <c r="B632" s="4"/>
      <c r="C632" s="4"/>
      <c r="D632" s="4"/>
      <c r="E632" s="4"/>
      <c r="F632" s="4"/>
      <c r="G632" s="4"/>
    </row>
    <row r="633" spans="2:7">
      <c r="B633" s="4"/>
      <c r="C633" s="4"/>
      <c r="D633" s="4"/>
      <c r="E633" s="4"/>
      <c r="F633" s="4"/>
      <c r="G633" s="4"/>
    </row>
    <row r="634" spans="2:7">
      <c r="B634" s="4"/>
      <c r="C634" s="4"/>
      <c r="D634" s="4"/>
      <c r="E634" s="4"/>
      <c r="F634" s="4"/>
      <c r="G634" s="4"/>
    </row>
    <row r="635" spans="2:7">
      <c r="B635" s="4"/>
      <c r="C635" s="4"/>
      <c r="D635" s="4"/>
      <c r="E635" s="4"/>
      <c r="F635" s="4"/>
      <c r="G635" s="4"/>
    </row>
    <row r="636" spans="2:7">
      <c r="B636" s="4"/>
      <c r="C636" s="4"/>
      <c r="D636" s="4"/>
      <c r="E636" s="4"/>
      <c r="F636" s="4"/>
      <c r="G636" s="4"/>
    </row>
    <row r="637" spans="2:7">
      <c r="B637" s="4"/>
      <c r="C637" s="4"/>
      <c r="D637" s="4"/>
      <c r="E637" s="4"/>
      <c r="F637" s="4"/>
      <c r="G637" s="4"/>
    </row>
    <row r="638" spans="2:7">
      <c r="B638" s="4"/>
      <c r="C638" s="4"/>
      <c r="D638" s="4"/>
      <c r="E638" s="4"/>
      <c r="F638" s="4"/>
      <c r="G638" s="4"/>
    </row>
    <row r="639" spans="2:7">
      <c r="B639" s="4"/>
      <c r="C639" s="4"/>
      <c r="D639" s="4"/>
      <c r="E639" s="4"/>
      <c r="F639" s="4"/>
      <c r="G639" s="4"/>
    </row>
    <row r="640" spans="2:7">
      <c r="B640" s="4"/>
      <c r="C640" s="4"/>
      <c r="D640" s="4"/>
      <c r="E640" s="4"/>
      <c r="F640" s="4"/>
      <c r="G640" s="4"/>
    </row>
    <row r="641" spans="2:7">
      <c r="B641" s="4"/>
      <c r="C641" s="4"/>
      <c r="D641" s="4"/>
      <c r="E641" s="4"/>
      <c r="F641" s="4"/>
      <c r="G641" s="4"/>
    </row>
    <row r="642" spans="2:7">
      <c r="B642" s="4"/>
      <c r="C642" s="4"/>
      <c r="D642" s="4"/>
      <c r="E642" s="4"/>
      <c r="F642" s="4"/>
      <c r="G642" s="4"/>
    </row>
    <row r="643" spans="2:7">
      <c r="B643" s="4"/>
      <c r="C643" s="4"/>
      <c r="D643" s="4"/>
      <c r="E643" s="4"/>
      <c r="F643" s="4"/>
      <c r="G643" s="4"/>
    </row>
    <row r="644" spans="2:7">
      <c r="B644" s="4"/>
      <c r="C644" s="4"/>
      <c r="D644" s="4"/>
      <c r="E644" s="4"/>
      <c r="F644" s="4"/>
      <c r="G644" s="4"/>
    </row>
    <row r="645" spans="2:7">
      <c r="B645" s="4"/>
      <c r="C645" s="4"/>
      <c r="D645" s="4"/>
      <c r="E645" s="4"/>
      <c r="F645" s="4"/>
      <c r="G645" s="4"/>
    </row>
    <row r="646" spans="2:7">
      <c r="B646" s="4"/>
      <c r="C646" s="4"/>
      <c r="D646" s="4"/>
      <c r="E646" s="4"/>
      <c r="F646" s="4"/>
      <c r="G646" s="4"/>
    </row>
    <row r="647" spans="2:7">
      <c r="B647" s="4"/>
      <c r="C647" s="4"/>
      <c r="D647" s="4"/>
      <c r="E647" s="4"/>
      <c r="F647" s="4"/>
      <c r="G647" s="4"/>
    </row>
    <row r="648" spans="2:7">
      <c r="B648" s="4"/>
      <c r="C648" s="4"/>
      <c r="D648" s="4"/>
      <c r="E648" s="4"/>
      <c r="F648" s="4"/>
      <c r="G648" s="4"/>
    </row>
    <row r="649" spans="2:7">
      <c r="B649" s="4"/>
      <c r="C649" s="4"/>
      <c r="D649" s="4"/>
      <c r="E649" s="4"/>
      <c r="F649" s="4"/>
      <c r="G649" s="4"/>
    </row>
    <row r="650" spans="2:7">
      <c r="B650" s="4"/>
      <c r="C650" s="4"/>
      <c r="D650" s="4"/>
      <c r="E650" s="4"/>
      <c r="F650" s="4"/>
      <c r="G650" s="4"/>
    </row>
    <row r="651" spans="2:7">
      <c r="B651" s="4"/>
      <c r="C651" s="4"/>
      <c r="D651" s="4"/>
      <c r="E651" s="4"/>
      <c r="F651" s="4"/>
      <c r="G651" s="4"/>
    </row>
    <row r="652" spans="2:7">
      <c r="B652" s="4"/>
      <c r="C652" s="4"/>
      <c r="D652" s="4"/>
      <c r="E652" s="4"/>
      <c r="F652" s="4"/>
      <c r="G652" s="4"/>
    </row>
    <row r="653" spans="2:7">
      <c r="B653" s="4"/>
      <c r="C653" s="4"/>
      <c r="D653" s="4"/>
      <c r="E653" s="4"/>
      <c r="F653" s="4"/>
      <c r="G653" s="4"/>
    </row>
    <row r="654" spans="2:7">
      <c r="B654" s="4"/>
      <c r="C654" s="4"/>
      <c r="D654" s="4"/>
      <c r="E654" s="4"/>
      <c r="F654" s="4"/>
      <c r="G654" s="4"/>
    </row>
    <row r="655" spans="2:7">
      <c r="B655" s="4"/>
      <c r="C655" s="4"/>
      <c r="D655" s="4"/>
      <c r="E655" s="4"/>
      <c r="F655" s="4"/>
      <c r="G655" s="4"/>
    </row>
    <row r="656" spans="2:7">
      <c r="B656" s="4"/>
      <c r="C656" s="4"/>
      <c r="D656" s="4"/>
      <c r="E656" s="4"/>
      <c r="F656" s="4"/>
      <c r="G656" s="4"/>
    </row>
    <row r="657" spans="2:7">
      <c r="B657" s="4"/>
      <c r="C657" s="4"/>
      <c r="D657" s="4"/>
      <c r="E657" s="4"/>
      <c r="F657" s="4"/>
      <c r="G657" s="4"/>
    </row>
    <row r="658" spans="2:7">
      <c r="B658" s="4"/>
      <c r="C658" s="4"/>
      <c r="D658" s="4"/>
      <c r="E658" s="4"/>
      <c r="F658" s="4"/>
      <c r="G658" s="4"/>
    </row>
    <row r="659" spans="2:7">
      <c r="B659" s="4"/>
      <c r="C659" s="4"/>
      <c r="D659" s="4"/>
      <c r="E659" s="4"/>
      <c r="F659" s="4"/>
      <c r="G659" s="4"/>
    </row>
    <row r="660" spans="2:7">
      <c r="B660" s="4"/>
      <c r="C660" s="4"/>
      <c r="D660" s="4"/>
      <c r="E660" s="4"/>
      <c r="F660" s="4"/>
      <c r="G660" s="4"/>
    </row>
    <row r="661" spans="2:7">
      <c r="B661" s="4"/>
      <c r="C661" s="4"/>
      <c r="D661" s="4"/>
      <c r="E661" s="4"/>
      <c r="F661" s="4"/>
      <c r="G661" s="4"/>
    </row>
    <row r="662" spans="2:7">
      <c r="B662" s="4"/>
      <c r="C662" s="4"/>
      <c r="D662" s="4"/>
      <c r="E662" s="4"/>
      <c r="F662" s="4"/>
      <c r="G662" s="4"/>
    </row>
    <row r="663" spans="2:7">
      <c r="B663" s="4"/>
      <c r="C663" s="4"/>
      <c r="D663" s="4"/>
      <c r="E663" s="4"/>
      <c r="F663" s="4"/>
      <c r="G663" s="4"/>
    </row>
    <row r="664" spans="2:7">
      <c r="B664" s="4"/>
      <c r="C664" s="4"/>
      <c r="D664" s="4"/>
      <c r="E664" s="4"/>
      <c r="F664" s="4"/>
      <c r="G664" s="4"/>
    </row>
    <row r="665" spans="2:7">
      <c r="B665" s="4"/>
      <c r="C665" s="4"/>
      <c r="D665" s="4"/>
      <c r="E665" s="4"/>
      <c r="F665" s="4"/>
      <c r="G665" s="4"/>
    </row>
    <row r="666" spans="2:7">
      <c r="B666" s="4"/>
      <c r="C666" s="4"/>
      <c r="D666" s="4"/>
      <c r="E666" s="4"/>
      <c r="F666" s="4"/>
      <c r="G666" s="4"/>
    </row>
    <row r="667" spans="2:7">
      <c r="B667" s="4"/>
      <c r="C667" s="4"/>
      <c r="D667" s="4"/>
      <c r="E667" s="4"/>
      <c r="F667" s="4"/>
      <c r="G667" s="4"/>
    </row>
    <row r="668" spans="2:7">
      <c r="B668" s="4"/>
      <c r="C668" s="4"/>
      <c r="D668" s="4"/>
      <c r="E668" s="4"/>
      <c r="F668" s="4"/>
      <c r="G668" s="4"/>
    </row>
    <row r="669" spans="2:7">
      <c r="B669" s="4"/>
      <c r="C669" s="4"/>
      <c r="D669" s="4"/>
      <c r="E669" s="4"/>
      <c r="F669" s="4"/>
      <c r="G669" s="4"/>
    </row>
    <row r="670" spans="2:7">
      <c r="B670" s="4"/>
      <c r="C670" s="4"/>
      <c r="D670" s="4"/>
      <c r="E670" s="4"/>
      <c r="F670" s="4"/>
      <c r="G670" s="4"/>
    </row>
    <row r="671" spans="2:7">
      <c r="B671" s="4"/>
      <c r="C671" s="4"/>
      <c r="D671" s="4"/>
      <c r="E671" s="4"/>
      <c r="F671" s="4"/>
      <c r="G671" s="4"/>
    </row>
    <row r="672" spans="2:7">
      <c r="B672" s="4"/>
      <c r="C672" s="4"/>
      <c r="D672" s="4"/>
      <c r="E672" s="4"/>
      <c r="F672" s="4"/>
      <c r="G672" s="4"/>
    </row>
    <row r="673" spans="2:7">
      <c r="B673" s="4"/>
      <c r="C673" s="4"/>
      <c r="D673" s="4"/>
      <c r="E673" s="4"/>
      <c r="F673" s="4"/>
      <c r="G673" s="4"/>
    </row>
    <row r="674" spans="2:7">
      <c r="B674" s="4"/>
      <c r="C674" s="4"/>
      <c r="D674" s="4"/>
      <c r="E674" s="4"/>
      <c r="F674" s="4"/>
      <c r="G674" s="4"/>
    </row>
    <row r="675" spans="2:7">
      <c r="B675" s="4"/>
      <c r="C675" s="4"/>
      <c r="D675" s="4"/>
      <c r="E675" s="4"/>
      <c r="F675" s="4"/>
      <c r="G675" s="4"/>
    </row>
    <row r="676" spans="2:7">
      <c r="B676" s="4"/>
      <c r="C676" s="4"/>
      <c r="D676" s="4"/>
      <c r="E676" s="4"/>
      <c r="F676" s="4"/>
      <c r="G676" s="4"/>
    </row>
    <row r="677" spans="2:7">
      <c r="B677" s="4"/>
      <c r="C677" s="4"/>
      <c r="D677" s="4"/>
      <c r="E677" s="4"/>
      <c r="F677" s="4"/>
      <c r="G677" s="4"/>
    </row>
    <row r="678" spans="2:7">
      <c r="B678" s="4"/>
      <c r="C678" s="4"/>
      <c r="D678" s="4"/>
      <c r="E678" s="4"/>
      <c r="F678" s="4"/>
      <c r="G678" s="4"/>
    </row>
    <row r="679" spans="2:7">
      <c r="B679" s="4"/>
      <c r="C679" s="4"/>
      <c r="D679" s="4"/>
      <c r="E679" s="4"/>
      <c r="F679" s="4"/>
      <c r="G679" s="4"/>
    </row>
    <row r="680" spans="2:7">
      <c r="B680" s="4"/>
      <c r="C680" s="4"/>
      <c r="D680" s="4"/>
      <c r="E680" s="4"/>
      <c r="F680" s="4"/>
      <c r="G680" s="4"/>
    </row>
    <row r="681" spans="2:7">
      <c r="B681" s="4"/>
      <c r="C681" s="4"/>
      <c r="D681" s="4"/>
      <c r="E681" s="4"/>
      <c r="F681" s="4"/>
      <c r="G681" s="4"/>
    </row>
    <row r="682" spans="2:7">
      <c r="B682" s="4"/>
      <c r="C682" s="4"/>
      <c r="D682" s="4"/>
      <c r="E682" s="4"/>
      <c r="F682" s="4"/>
      <c r="G682" s="4"/>
    </row>
    <row r="683" spans="2:7">
      <c r="B683" s="4"/>
      <c r="C683" s="4"/>
      <c r="D683" s="4"/>
      <c r="E683" s="4"/>
      <c r="F683" s="4"/>
      <c r="G683" s="4"/>
    </row>
    <row r="684" spans="2:7">
      <c r="B684" s="4"/>
      <c r="C684" s="4"/>
      <c r="D684" s="4"/>
      <c r="E684" s="4"/>
      <c r="F684" s="4"/>
      <c r="G684" s="4"/>
    </row>
    <row r="685" spans="2:7">
      <c r="B685" s="4"/>
      <c r="C685" s="4"/>
      <c r="D685" s="4"/>
      <c r="E685" s="4"/>
      <c r="F685" s="4"/>
      <c r="G685" s="4"/>
    </row>
    <row r="686" spans="2:7">
      <c r="B686" s="4"/>
      <c r="C686" s="4"/>
      <c r="D686" s="4"/>
      <c r="E686" s="4"/>
      <c r="F686" s="4"/>
      <c r="G686" s="4"/>
    </row>
    <row r="687" spans="2:7">
      <c r="B687" s="4"/>
      <c r="C687" s="4"/>
      <c r="D687" s="4"/>
      <c r="E687" s="4"/>
      <c r="F687" s="4"/>
      <c r="G687" s="4"/>
    </row>
    <row r="688" spans="2:7">
      <c r="B688" s="4"/>
      <c r="C688" s="4"/>
      <c r="D688" s="4"/>
      <c r="E688" s="4"/>
      <c r="F688" s="4"/>
      <c r="G688" s="4"/>
    </row>
    <row r="689" spans="2:7">
      <c r="B689" s="4"/>
      <c r="C689" s="4"/>
      <c r="D689" s="4"/>
      <c r="E689" s="4"/>
      <c r="F689" s="4"/>
      <c r="G689" s="4"/>
    </row>
    <row r="690" spans="2:7">
      <c r="B690" s="4"/>
      <c r="C690" s="4"/>
      <c r="D690" s="4"/>
      <c r="E690" s="4"/>
      <c r="F690" s="4"/>
      <c r="G690" s="4"/>
    </row>
    <row r="691" spans="2:7">
      <c r="B691" s="4"/>
      <c r="C691" s="4"/>
      <c r="D691" s="4"/>
      <c r="E691" s="4"/>
      <c r="F691" s="4"/>
      <c r="G691" s="4"/>
    </row>
    <row r="692" spans="2:7">
      <c r="B692" s="4"/>
      <c r="C692" s="4"/>
      <c r="D692" s="4"/>
      <c r="E692" s="4"/>
      <c r="F692" s="4"/>
      <c r="G692" s="4"/>
    </row>
    <row r="693" spans="2:7">
      <c r="B693" s="4"/>
      <c r="C693" s="4"/>
      <c r="D693" s="4"/>
      <c r="E693" s="4"/>
      <c r="F693" s="4"/>
      <c r="G693" s="4"/>
    </row>
    <row r="694" spans="2:7">
      <c r="B694" s="4"/>
      <c r="C694" s="4"/>
      <c r="D694" s="4"/>
      <c r="E694" s="4"/>
      <c r="F694" s="4"/>
      <c r="G694" s="4"/>
    </row>
    <row r="695" spans="2:7">
      <c r="B695" s="4"/>
      <c r="C695" s="4"/>
      <c r="D695" s="4"/>
      <c r="E695" s="4"/>
      <c r="F695" s="4"/>
      <c r="G695" s="4"/>
    </row>
    <row r="696" spans="2:7">
      <c r="B696" s="4"/>
      <c r="C696" s="4"/>
      <c r="D696" s="4"/>
      <c r="E696" s="4"/>
      <c r="F696" s="4"/>
      <c r="G696" s="4"/>
    </row>
    <row r="697" spans="2:7">
      <c r="B697" s="4"/>
      <c r="C697" s="4"/>
      <c r="D697" s="4"/>
      <c r="E697" s="4"/>
      <c r="F697" s="4"/>
      <c r="G697" s="4"/>
    </row>
    <row r="698" spans="2:7">
      <c r="B698" s="4"/>
      <c r="C698" s="4"/>
      <c r="D698" s="4"/>
      <c r="E698" s="4"/>
      <c r="F698" s="4"/>
      <c r="G698" s="4"/>
    </row>
    <row r="699" spans="2:7">
      <c r="B699" s="4"/>
      <c r="C699" s="4"/>
      <c r="D699" s="4"/>
      <c r="E699" s="4"/>
      <c r="F699" s="4"/>
      <c r="G699" s="4"/>
    </row>
    <row r="700" spans="2:7">
      <c r="B700" s="4"/>
      <c r="C700" s="4"/>
      <c r="D700" s="4"/>
      <c r="E700" s="4"/>
      <c r="F700" s="4"/>
      <c r="G700" s="4"/>
    </row>
    <row r="701" spans="2:7">
      <c r="B701" s="4"/>
      <c r="C701" s="4"/>
      <c r="D701" s="4"/>
      <c r="E701" s="4"/>
      <c r="F701" s="4"/>
      <c r="G701" s="4"/>
    </row>
    <row r="702" spans="2:7">
      <c r="B702" s="4"/>
      <c r="C702" s="4"/>
      <c r="D702" s="4"/>
      <c r="E702" s="4"/>
      <c r="F702" s="4"/>
      <c r="G702" s="4"/>
    </row>
    <row r="703" spans="2:7">
      <c r="B703" s="4"/>
      <c r="C703" s="4"/>
      <c r="D703" s="4"/>
      <c r="E703" s="4"/>
      <c r="F703" s="4"/>
      <c r="G703" s="4"/>
    </row>
    <row r="704" spans="2:7">
      <c r="B704" s="4"/>
      <c r="C704" s="4"/>
      <c r="D704" s="4"/>
      <c r="E704" s="4"/>
      <c r="F704" s="4"/>
      <c r="G704" s="4"/>
    </row>
    <row r="705" spans="2:7">
      <c r="B705" s="4"/>
      <c r="C705" s="4"/>
      <c r="D705" s="4"/>
      <c r="E705" s="4"/>
      <c r="F705" s="4"/>
      <c r="G705" s="4"/>
    </row>
    <row r="706" spans="2:7">
      <c r="B706" s="4"/>
      <c r="C706" s="4"/>
      <c r="D706" s="4"/>
      <c r="E706" s="4"/>
      <c r="F706" s="4"/>
      <c r="G706" s="4"/>
    </row>
    <row r="707" spans="2:7">
      <c r="B707" s="4"/>
      <c r="C707" s="4"/>
      <c r="D707" s="4"/>
      <c r="E707" s="4"/>
      <c r="F707" s="4"/>
      <c r="G707" s="4"/>
    </row>
    <row r="708" spans="2:7">
      <c r="B708" s="4"/>
      <c r="C708" s="4"/>
      <c r="D708" s="4"/>
      <c r="E708" s="4"/>
      <c r="F708" s="4"/>
      <c r="G708" s="4"/>
    </row>
    <row r="709" spans="2:7">
      <c r="B709" s="4"/>
      <c r="C709" s="4"/>
      <c r="D709" s="4"/>
      <c r="E709" s="4"/>
      <c r="F709" s="4"/>
      <c r="G709" s="4"/>
    </row>
    <row r="710" spans="2:7">
      <c r="B710" s="4"/>
      <c r="C710" s="4"/>
      <c r="D710" s="4"/>
      <c r="E710" s="4"/>
      <c r="F710" s="4"/>
      <c r="G710" s="4"/>
    </row>
    <row r="711" spans="2:7">
      <c r="B711" s="4"/>
      <c r="C711" s="4"/>
      <c r="D711" s="4"/>
      <c r="E711" s="4"/>
      <c r="F711" s="4"/>
      <c r="G711" s="4"/>
    </row>
    <row r="712" spans="2:7">
      <c r="B712" s="4"/>
      <c r="C712" s="4"/>
      <c r="D712" s="4"/>
      <c r="E712" s="4"/>
      <c r="F712" s="4"/>
      <c r="G712" s="4"/>
    </row>
    <row r="713" spans="2:7">
      <c r="B713" s="4"/>
      <c r="C713" s="4"/>
      <c r="D713" s="4"/>
      <c r="E713" s="4"/>
      <c r="F713" s="4"/>
      <c r="G713" s="4"/>
    </row>
    <row r="714" spans="2:7">
      <c r="B714" s="4"/>
      <c r="C714" s="4"/>
      <c r="D714" s="4"/>
      <c r="E714" s="4"/>
      <c r="F714" s="4"/>
      <c r="G714" s="4"/>
    </row>
    <row r="715" spans="2:7">
      <c r="B715" s="4"/>
      <c r="C715" s="4"/>
      <c r="D715" s="4"/>
      <c r="E715" s="4"/>
      <c r="F715" s="4"/>
      <c r="G715" s="4"/>
    </row>
    <row r="716" spans="2:7">
      <c r="B716" s="4"/>
      <c r="C716" s="4"/>
      <c r="D716" s="4"/>
      <c r="E716" s="4"/>
      <c r="F716" s="4"/>
      <c r="G716" s="4"/>
    </row>
    <row r="717" spans="2:7">
      <c r="B717" s="4"/>
      <c r="C717" s="4"/>
      <c r="D717" s="4"/>
      <c r="E717" s="4"/>
      <c r="F717" s="4"/>
      <c r="G717" s="4"/>
    </row>
    <row r="718" spans="2:7">
      <c r="B718" s="4"/>
      <c r="C718" s="4"/>
      <c r="D718" s="4"/>
      <c r="E718" s="4"/>
      <c r="F718" s="4"/>
      <c r="G718" s="4"/>
    </row>
    <row r="719" spans="2:7">
      <c r="B719" s="4"/>
      <c r="C719" s="4"/>
      <c r="D719" s="4"/>
      <c r="E719" s="4"/>
      <c r="F719" s="4"/>
      <c r="G719" s="4"/>
    </row>
    <row r="720" spans="2:7">
      <c r="B720" s="4"/>
      <c r="C720" s="4"/>
      <c r="D720" s="4"/>
      <c r="E720" s="4"/>
      <c r="F720" s="4"/>
      <c r="G720" s="4"/>
    </row>
    <row r="721" spans="2:7">
      <c r="B721" s="4"/>
      <c r="C721" s="4"/>
      <c r="D721" s="4"/>
      <c r="E721" s="4"/>
      <c r="F721" s="4"/>
      <c r="G721" s="4"/>
    </row>
    <row r="722" spans="2:7">
      <c r="B722" s="4"/>
      <c r="C722" s="4"/>
      <c r="D722" s="4"/>
      <c r="E722" s="4"/>
      <c r="F722" s="4"/>
      <c r="G722" s="4"/>
    </row>
    <row r="723" spans="2:7">
      <c r="B723" s="4"/>
      <c r="C723" s="4"/>
      <c r="D723" s="4"/>
      <c r="E723" s="4"/>
      <c r="F723" s="4"/>
      <c r="G723" s="4"/>
    </row>
    <row r="724" spans="2:7">
      <c r="B724" s="4"/>
      <c r="C724" s="4"/>
      <c r="D724" s="4"/>
      <c r="E724" s="4"/>
      <c r="F724" s="4"/>
      <c r="G724" s="4"/>
    </row>
    <row r="725" spans="2:7">
      <c r="B725" s="4"/>
      <c r="C725" s="4"/>
      <c r="D725" s="4"/>
      <c r="E725" s="4"/>
      <c r="F725" s="4"/>
      <c r="G725" s="4"/>
    </row>
    <row r="726" spans="2:7">
      <c r="B726" s="4"/>
      <c r="C726" s="4"/>
      <c r="D726" s="4"/>
      <c r="E726" s="4"/>
      <c r="F726" s="4"/>
      <c r="G726" s="4"/>
    </row>
    <row r="727" spans="2:7">
      <c r="B727" s="4"/>
      <c r="C727" s="4"/>
      <c r="D727" s="4"/>
      <c r="E727" s="4"/>
      <c r="F727" s="4"/>
      <c r="G727" s="4"/>
    </row>
    <row r="728" spans="2:7">
      <c r="B728" s="4"/>
      <c r="C728" s="4"/>
      <c r="D728" s="4"/>
      <c r="E728" s="4"/>
      <c r="F728" s="4"/>
      <c r="G728" s="4"/>
    </row>
    <row r="729" spans="2:7">
      <c r="B729" s="4"/>
      <c r="C729" s="4"/>
      <c r="D729" s="4"/>
      <c r="E729" s="4"/>
      <c r="F729" s="4"/>
      <c r="G729" s="4"/>
    </row>
    <row r="730" spans="2:7">
      <c r="B730" s="4"/>
      <c r="C730" s="4"/>
      <c r="D730" s="4"/>
      <c r="E730" s="4"/>
      <c r="F730" s="4"/>
      <c r="G730" s="4"/>
    </row>
    <row r="731" spans="2:7">
      <c r="B731" s="4"/>
      <c r="C731" s="4"/>
      <c r="D731" s="4"/>
      <c r="E731" s="4"/>
      <c r="F731" s="4"/>
      <c r="G731" s="4"/>
    </row>
    <row r="732" spans="2:7">
      <c r="B732" s="4"/>
      <c r="C732" s="4"/>
      <c r="D732" s="4"/>
      <c r="E732" s="4"/>
      <c r="F732" s="4"/>
      <c r="G732" s="4"/>
    </row>
    <row r="733" spans="2:7">
      <c r="B733" s="4"/>
      <c r="C733" s="4"/>
      <c r="D733" s="4"/>
      <c r="E733" s="4"/>
      <c r="F733" s="4"/>
      <c r="G733" s="4"/>
    </row>
    <row r="734" spans="2:7">
      <c r="B734" s="4"/>
      <c r="C734" s="4"/>
      <c r="D734" s="4"/>
      <c r="E734" s="4"/>
      <c r="F734" s="4"/>
      <c r="G734" s="4"/>
    </row>
    <row r="735" spans="2:7">
      <c r="B735" s="4"/>
      <c r="C735" s="4"/>
      <c r="D735" s="4"/>
      <c r="E735" s="4"/>
      <c r="F735" s="4"/>
      <c r="G735" s="4"/>
    </row>
    <row r="736" spans="2:7">
      <c r="B736" s="4"/>
      <c r="C736" s="4"/>
      <c r="D736" s="4"/>
      <c r="E736" s="4"/>
      <c r="F736" s="4"/>
      <c r="G736" s="4"/>
    </row>
    <row r="737" spans="2:7">
      <c r="B737" s="4"/>
      <c r="C737" s="4"/>
      <c r="D737" s="4"/>
      <c r="E737" s="4"/>
      <c r="F737" s="4"/>
      <c r="G737" s="4"/>
    </row>
    <row r="738" spans="2:7">
      <c r="B738" s="4"/>
      <c r="C738" s="4"/>
      <c r="D738" s="4"/>
      <c r="E738" s="4"/>
      <c r="F738" s="4"/>
      <c r="G738" s="4"/>
    </row>
    <row r="739" spans="2:7">
      <c r="B739" s="4"/>
      <c r="C739" s="4"/>
      <c r="D739" s="4"/>
      <c r="E739" s="4"/>
      <c r="F739" s="4"/>
      <c r="G739" s="4"/>
    </row>
    <row r="740" spans="2:7">
      <c r="B740" s="4"/>
      <c r="C740" s="4"/>
      <c r="D740" s="4"/>
      <c r="E740" s="4"/>
      <c r="F740" s="4"/>
      <c r="G740" s="4"/>
    </row>
    <row r="741" spans="2:7">
      <c r="B741" s="4"/>
      <c r="C741" s="4"/>
      <c r="D741" s="4"/>
      <c r="E741" s="4"/>
      <c r="F741" s="4"/>
      <c r="G741" s="4"/>
    </row>
    <row r="742" spans="2:7">
      <c r="B742" s="4"/>
      <c r="C742" s="4"/>
      <c r="D742" s="4"/>
      <c r="E742" s="4"/>
      <c r="F742" s="4"/>
      <c r="G742" s="4"/>
    </row>
    <row r="743" spans="2:7">
      <c r="B743" s="4"/>
      <c r="C743" s="4"/>
      <c r="D743" s="4"/>
      <c r="E743" s="4"/>
      <c r="F743" s="4"/>
      <c r="G743" s="4"/>
    </row>
    <row r="744" spans="2:7">
      <c r="B744" s="4"/>
      <c r="C744" s="4"/>
      <c r="D744" s="4"/>
      <c r="E744" s="4"/>
      <c r="F744" s="4"/>
      <c r="G744" s="4"/>
    </row>
    <row r="745" spans="2:7">
      <c r="B745" s="4"/>
      <c r="C745" s="4"/>
      <c r="D745" s="4"/>
      <c r="E745" s="4"/>
      <c r="F745" s="4"/>
      <c r="G745" s="4"/>
    </row>
    <row r="746" spans="2:7">
      <c r="B746" s="4"/>
      <c r="C746" s="4"/>
      <c r="D746" s="4"/>
      <c r="E746" s="4"/>
      <c r="F746" s="4"/>
      <c r="G746" s="4"/>
    </row>
    <row r="747" spans="2:7">
      <c r="B747" s="4"/>
      <c r="C747" s="4"/>
      <c r="D747" s="4"/>
      <c r="E747" s="4"/>
      <c r="F747" s="4"/>
      <c r="G747" s="4"/>
    </row>
    <row r="748" spans="2:7">
      <c r="B748" s="4"/>
      <c r="C748" s="4"/>
      <c r="D748" s="4"/>
      <c r="E748" s="4"/>
      <c r="F748" s="4"/>
      <c r="G748" s="4"/>
    </row>
    <row r="749" spans="2:7">
      <c r="B749" s="4"/>
      <c r="C749" s="4"/>
      <c r="D749" s="4"/>
      <c r="E749" s="4"/>
      <c r="F749" s="4"/>
      <c r="G749" s="4"/>
    </row>
    <row r="750" spans="2:7">
      <c r="B750" s="4"/>
      <c r="C750" s="4"/>
      <c r="D750" s="4"/>
      <c r="E750" s="4"/>
      <c r="F750" s="4"/>
      <c r="G750" s="4"/>
    </row>
    <row r="751" spans="2:7">
      <c r="B751" s="4"/>
      <c r="C751" s="4"/>
      <c r="D751" s="4"/>
      <c r="E751" s="4"/>
      <c r="F751" s="4"/>
      <c r="G751" s="4"/>
    </row>
    <row r="752" spans="2:7">
      <c r="B752" s="4"/>
      <c r="C752" s="4"/>
      <c r="D752" s="4"/>
      <c r="E752" s="4"/>
      <c r="F752" s="4"/>
      <c r="G752" s="4"/>
    </row>
    <row r="753" spans="2:7">
      <c r="B753" s="4"/>
      <c r="C753" s="4"/>
      <c r="D753" s="4"/>
      <c r="E753" s="4"/>
      <c r="F753" s="4"/>
      <c r="G753" s="4"/>
    </row>
    <row r="754" spans="2:7">
      <c r="B754" s="4"/>
      <c r="C754" s="4"/>
      <c r="D754" s="4"/>
      <c r="E754" s="4"/>
      <c r="F754" s="4"/>
      <c r="G754" s="4"/>
    </row>
    <row r="755" spans="2:7">
      <c r="B755" s="4"/>
      <c r="C755" s="4"/>
      <c r="D755" s="4"/>
      <c r="E755" s="4"/>
      <c r="F755" s="4"/>
      <c r="G755" s="4"/>
    </row>
    <row r="756" spans="2:7">
      <c r="B756" s="4"/>
      <c r="C756" s="4"/>
      <c r="D756" s="4"/>
      <c r="E756" s="4"/>
      <c r="F756" s="4"/>
      <c r="G756" s="4"/>
    </row>
    <row r="757" spans="2:7">
      <c r="B757" s="4"/>
      <c r="C757" s="4"/>
      <c r="D757" s="4"/>
      <c r="E757" s="4"/>
      <c r="F757" s="4"/>
      <c r="G757" s="4"/>
    </row>
    <row r="758" spans="2:7">
      <c r="B758" s="4"/>
      <c r="C758" s="4"/>
      <c r="D758" s="4"/>
      <c r="E758" s="4"/>
      <c r="F758" s="4"/>
      <c r="G758" s="4"/>
    </row>
    <row r="759" spans="2:7">
      <c r="B759" s="4"/>
      <c r="C759" s="4"/>
      <c r="D759" s="4"/>
      <c r="E759" s="4"/>
      <c r="F759" s="4"/>
      <c r="G759" s="4"/>
    </row>
    <row r="760" spans="2:7">
      <c r="B760" s="4"/>
      <c r="C760" s="4"/>
      <c r="D760" s="4"/>
      <c r="E760" s="4"/>
      <c r="F760" s="4"/>
      <c r="G760" s="4"/>
    </row>
    <row r="761" spans="2:7">
      <c r="B761" s="4"/>
      <c r="C761" s="4"/>
      <c r="D761" s="4"/>
      <c r="E761" s="4"/>
      <c r="F761" s="4"/>
      <c r="G761" s="4"/>
    </row>
    <row r="762" spans="2:7">
      <c r="B762" s="4"/>
      <c r="C762" s="4"/>
      <c r="D762" s="4"/>
      <c r="E762" s="4"/>
      <c r="F762" s="4"/>
      <c r="G762" s="4"/>
    </row>
    <row r="763" spans="2:7">
      <c r="B763" s="4"/>
      <c r="C763" s="4"/>
      <c r="D763" s="4"/>
      <c r="E763" s="4"/>
      <c r="F763" s="4"/>
      <c r="G763" s="4"/>
    </row>
    <row r="764" spans="2:7">
      <c r="B764" s="4"/>
      <c r="C764" s="4"/>
      <c r="D764" s="4"/>
      <c r="E764" s="4"/>
      <c r="F764" s="4"/>
      <c r="G764" s="4"/>
    </row>
    <row r="765" spans="2:7">
      <c r="B765" s="4"/>
      <c r="C765" s="4"/>
      <c r="D765" s="4"/>
      <c r="E765" s="4"/>
      <c r="F765" s="4"/>
      <c r="G765" s="4"/>
    </row>
    <row r="766" spans="2:7">
      <c r="B766" s="4"/>
      <c r="C766" s="4"/>
      <c r="D766" s="4"/>
      <c r="E766" s="4"/>
      <c r="F766" s="4"/>
      <c r="G766" s="4"/>
    </row>
    <row r="767" spans="2:7">
      <c r="B767" s="4"/>
      <c r="C767" s="4"/>
      <c r="D767" s="4"/>
      <c r="E767" s="4"/>
      <c r="F767" s="4"/>
      <c r="G767" s="4"/>
    </row>
    <row r="768" spans="2:7">
      <c r="B768" s="4"/>
      <c r="C768" s="4"/>
      <c r="D768" s="4"/>
      <c r="E768" s="4"/>
      <c r="F768" s="4"/>
      <c r="G768" s="4"/>
    </row>
    <row r="769" spans="2:7">
      <c r="B769" s="4"/>
      <c r="C769" s="4"/>
      <c r="D769" s="4"/>
      <c r="E769" s="4"/>
      <c r="F769" s="4"/>
      <c r="G769" s="4"/>
    </row>
    <row r="770" spans="2:7">
      <c r="B770" s="4"/>
      <c r="C770" s="4"/>
      <c r="D770" s="4"/>
      <c r="E770" s="4"/>
      <c r="F770" s="4"/>
      <c r="G770" s="4"/>
    </row>
    <row r="771" spans="2:7">
      <c r="B771" s="4"/>
      <c r="C771" s="4"/>
      <c r="D771" s="4"/>
      <c r="E771" s="4"/>
      <c r="F771" s="4"/>
      <c r="G771" s="4"/>
    </row>
    <row r="772" spans="2:7">
      <c r="B772" s="4"/>
      <c r="C772" s="4"/>
      <c r="D772" s="4"/>
      <c r="E772" s="4"/>
      <c r="F772" s="4"/>
      <c r="G772" s="4"/>
    </row>
    <row r="773" spans="2:7">
      <c r="B773" s="4"/>
      <c r="C773" s="4"/>
      <c r="D773" s="4"/>
      <c r="E773" s="4"/>
      <c r="F773" s="4"/>
      <c r="G773" s="4"/>
    </row>
    <row r="774" spans="2:7">
      <c r="B774" s="4"/>
      <c r="C774" s="4"/>
      <c r="D774" s="4"/>
      <c r="E774" s="4"/>
      <c r="F774" s="4"/>
      <c r="G774" s="4"/>
    </row>
    <row r="775" spans="2:7">
      <c r="B775" s="4"/>
      <c r="C775" s="4"/>
      <c r="D775" s="4"/>
      <c r="E775" s="4"/>
      <c r="F775" s="4"/>
      <c r="G775" s="4"/>
    </row>
    <row r="776" spans="2:7">
      <c r="B776" s="4"/>
      <c r="C776" s="4"/>
      <c r="D776" s="4"/>
      <c r="E776" s="4"/>
      <c r="F776" s="4"/>
      <c r="G776" s="4"/>
    </row>
    <row r="777" spans="2:7">
      <c r="B777" s="4"/>
      <c r="C777" s="4"/>
      <c r="D777" s="4"/>
      <c r="E777" s="4"/>
      <c r="F777" s="4"/>
      <c r="G777" s="4"/>
    </row>
    <row r="778" spans="2:7">
      <c r="B778" s="4"/>
      <c r="C778" s="4"/>
      <c r="D778" s="4"/>
      <c r="E778" s="4"/>
      <c r="F778" s="4"/>
      <c r="G778" s="4"/>
    </row>
    <row r="779" spans="2:7">
      <c r="B779" s="4"/>
      <c r="C779" s="4"/>
      <c r="D779" s="4"/>
      <c r="E779" s="4"/>
      <c r="F779" s="4"/>
      <c r="G779" s="4"/>
    </row>
    <row r="780" spans="2:7">
      <c r="B780" s="4"/>
      <c r="C780" s="4"/>
      <c r="D780" s="4"/>
      <c r="E780" s="4"/>
      <c r="F780" s="4"/>
      <c r="G780" s="4"/>
    </row>
    <row r="781" spans="2:7">
      <c r="B781" s="4"/>
      <c r="C781" s="4"/>
      <c r="D781" s="4"/>
      <c r="E781" s="4"/>
      <c r="F781" s="4"/>
      <c r="G781" s="4"/>
    </row>
    <row r="782" spans="2:7">
      <c r="B782" s="4"/>
      <c r="C782" s="4"/>
      <c r="D782" s="4"/>
      <c r="E782" s="4"/>
      <c r="F782" s="4"/>
      <c r="G782" s="4"/>
    </row>
    <row r="783" spans="2:7">
      <c r="B783" s="4"/>
      <c r="C783" s="4"/>
      <c r="D783" s="4"/>
      <c r="E783" s="4"/>
      <c r="F783" s="4"/>
      <c r="G783" s="4"/>
    </row>
    <row r="784" spans="2:7">
      <c r="B784" s="4"/>
      <c r="C784" s="4"/>
      <c r="D784" s="4"/>
      <c r="E784" s="4"/>
      <c r="F784" s="4"/>
      <c r="G784" s="4"/>
    </row>
    <row r="785" spans="2:7">
      <c r="B785" s="4"/>
      <c r="C785" s="4"/>
      <c r="D785" s="4"/>
      <c r="E785" s="4"/>
      <c r="F785" s="4"/>
      <c r="G785" s="4"/>
    </row>
    <row r="786" spans="2:7">
      <c r="B786" s="4"/>
      <c r="C786" s="4"/>
      <c r="D786" s="4"/>
      <c r="E786" s="4"/>
      <c r="F786" s="4"/>
      <c r="G786" s="4"/>
    </row>
    <row r="787" spans="2:7">
      <c r="B787" s="4"/>
      <c r="C787" s="4"/>
      <c r="D787" s="4"/>
      <c r="E787" s="4"/>
      <c r="F787" s="4"/>
      <c r="G787" s="4"/>
    </row>
    <row r="788" spans="2:7">
      <c r="B788" s="4"/>
      <c r="C788" s="4"/>
      <c r="D788" s="4"/>
      <c r="E788" s="4"/>
      <c r="F788" s="4"/>
      <c r="G788" s="4"/>
    </row>
    <row r="789" spans="2:7">
      <c r="B789" s="4"/>
      <c r="C789" s="4"/>
      <c r="D789" s="4"/>
      <c r="E789" s="4"/>
      <c r="F789" s="4"/>
      <c r="G789" s="4"/>
    </row>
    <row r="790" spans="2:7">
      <c r="B790" s="4"/>
      <c r="C790" s="4"/>
      <c r="D790" s="4"/>
      <c r="E790" s="4"/>
      <c r="F790" s="4"/>
      <c r="G790" s="4"/>
    </row>
    <row r="791" spans="2:7">
      <c r="B791" s="4"/>
      <c r="C791" s="4"/>
      <c r="D791" s="4"/>
      <c r="E791" s="4"/>
      <c r="F791" s="4"/>
      <c r="G791" s="4"/>
    </row>
    <row r="792" spans="2:7">
      <c r="B792" s="4"/>
      <c r="C792" s="4"/>
      <c r="D792" s="4"/>
      <c r="E792" s="4"/>
      <c r="F792" s="4"/>
      <c r="G792" s="4"/>
    </row>
    <row r="793" spans="2:7">
      <c r="B793" s="4"/>
      <c r="C793" s="4"/>
      <c r="D793" s="4"/>
      <c r="E793" s="4"/>
      <c r="F793" s="4"/>
      <c r="G793" s="4"/>
    </row>
    <row r="794" spans="2:7">
      <c r="B794" s="4"/>
      <c r="C794" s="4"/>
      <c r="D794" s="4"/>
      <c r="E794" s="4"/>
      <c r="F794" s="4"/>
      <c r="G794" s="4"/>
    </row>
    <row r="795" spans="2:7">
      <c r="B795" s="4"/>
      <c r="C795" s="4"/>
      <c r="D795" s="4"/>
      <c r="E795" s="4"/>
      <c r="F795" s="4"/>
      <c r="G795" s="4"/>
    </row>
    <row r="796" spans="2:7">
      <c r="B796" s="4"/>
      <c r="C796" s="4"/>
      <c r="D796" s="4"/>
      <c r="E796" s="4"/>
      <c r="F796" s="4"/>
      <c r="G796" s="4"/>
    </row>
    <row r="797" spans="2:7">
      <c r="B797" s="4"/>
      <c r="C797" s="4"/>
      <c r="D797" s="4"/>
      <c r="E797" s="4"/>
      <c r="F797" s="4"/>
      <c r="G797" s="4"/>
    </row>
    <row r="798" spans="2:7">
      <c r="B798" s="4"/>
      <c r="C798" s="4"/>
      <c r="D798" s="4"/>
      <c r="E798" s="4"/>
      <c r="F798" s="4"/>
      <c r="G798" s="4"/>
    </row>
    <row r="799" spans="2:7">
      <c r="B799" s="4"/>
      <c r="C799" s="4"/>
      <c r="D799" s="4"/>
      <c r="E799" s="4"/>
      <c r="F799" s="4"/>
      <c r="G799" s="4"/>
    </row>
    <row r="800" spans="2:7">
      <c r="B800" s="4"/>
      <c r="C800" s="4"/>
      <c r="D800" s="4"/>
      <c r="E800" s="4"/>
      <c r="F800" s="4"/>
      <c r="G800" s="4"/>
    </row>
    <row r="801" spans="2:7">
      <c r="B801" s="4"/>
      <c r="C801" s="4"/>
      <c r="D801" s="4"/>
      <c r="E801" s="4"/>
      <c r="F801" s="4"/>
      <c r="G801" s="4"/>
    </row>
    <row r="802" spans="2:7">
      <c r="B802" s="4"/>
      <c r="C802" s="4"/>
      <c r="D802" s="4"/>
      <c r="E802" s="4"/>
      <c r="F802" s="4"/>
      <c r="G802" s="4"/>
    </row>
    <row r="803" spans="2:7">
      <c r="B803" s="4"/>
      <c r="C803" s="4"/>
      <c r="D803" s="4"/>
      <c r="E803" s="4"/>
      <c r="F803" s="4"/>
      <c r="G803" s="4"/>
    </row>
    <row r="804" spans="2:7">
      <c r="B804" s="4"/>
      <c r="C804" s="4"/>
      <c r="D804" s="4"/>
      <c r="E804" s="4"/>
      <c r="F804" s="4"/>
      <c r="G804" s="4"/>
    </row>
    <row r="805" spans="2:7">
      <c r="B805" s="4"/>
      <c r="C805" s="4"/>
      <c r="D805" s="4"/>
      <c r="E805" s="4"/>
      <c r="F805" s="4"/>
      <c r="G805" s="4"/>
    </row>
    <row r="806" spans="2:7">
      <c r="B806" s="4"/>
      <c r="C806" s="4"/>
      <c r="D806" s="4"/>
      <c r="E806" s="4"/>
      <c r="F806" s="4"/>
      <c r="G806" s="4"/>
    </row>
    <row r="807" spans="2:7">
      <c r="B807" s="4"/>
      <c r="C807" s="4"/>
      <c r="D807" s="4"/>
      <c r="E807" s="4"/>
      <c r="F807" s="4"/>
      <c r="G807" s="4"/>
    </row>
    <row r="808" spans="2:7">
      <c r="B808" s="4"/>
      <c r="C808" s="4"/>
      <c r="D808" s="4"/>
      <c r="E808" s="4"/>
      <c r="F808" s="4"/>
      <c r="G808" s="4"/>
    </row>
    <row r="809" spans="2:7">
      <c r="B809" s="4"/>
      <c r="C809" s="4"/>
      <c r="D809" s="4"/>
      <c r="E809" s="4"/>
      <c r="F809" s="4"/>
      <c r="G809" s="4"/>
    </row>
    <row r="810" spans="2:7">
      <c r="B810" s="4"/>
      <c r="C810" s="4"/>
      <c r="D810" s="4"/>
      <c r="E810" s="4"/>
      <c r="F810" s="4"/>
      <c r="G810" s="4"/>
    </row>
    <row r="811" spans="2:7">
      <c r="B811" s="4"/>
      <c r="C811" s="4"/>
      <c r="D811" s="4"/>
      <c r="E811" s="4"/>
      <c r="F811" s="4"/>
      <c r="G811" s="4"/>
    </row>
    <row r="812" spans="2:7">
      <c r="B812" s="4"/>
      <c r="C812" s="4"/>
      <c r="D812" s="4"/>
      <c r="E812" s="4"/>
      <c r="F812" s="4"/>
      <c r="G812" s="4"/>
    </row>
    <row r="813" spans="2:7">
      <c r="B813" s="4"/>
      <c r="C813" s="4"/>
      <c r="D813" s="4"/>
      <c r="E813" s="4"/>
      <c r="F813" s="4"/>
      <c r="G813" s="4"/>
    </row>
    <row r="814" spans="2:7">
      <c r="B814" s="4"/>
      <c r="C814" s="4"/>
      <c r="D814" s="4"/>
      <c r="E814" s="4"/>
      <c r="F814" s="4"/>
      <c r="G814" s="4"/>
    </row>
    <row r="815" spans="2:7">
      <c r="B815" s="4"/>
      <c r="C815" s="4"/>
      <c r="D815" s="4"/>
      <c r="E815" s="4"/>
      <c r="F815" s="4"/>
      <c r="G815" s="4"/>
    </row>
    <row r="816" spans="2:7">
      <c r="B816" s="4"/>
      <c r="C816" s="4"/>
      <c r="D816" s="4"/>
      <c r="E816" s="4"/>
      <c r="F816" s="4"/>
      <c r="G816" s="4"/>
    </row>
    <row r="817" spans="2:7">
      <c r="B817" s="4"/>
      <c r="C817" s="4"/>
      <c r="D817" s="4"/>
      <c r="E817" s="4"/>
      <c r="F817" s="4"/>
      <c r="G817" s="4"/>
    </row>
    <row r="818" spans="2:7">
      <c r="B818" s="4"/>
      <c r="C818" s="4"/>
      <c r="D818" s="4"/>
      <c r="E818" s="4"/>
      <c r="F818" s="4"/>
      <c r="G818" s="4"/>
    </row>
    <row r="819" spans="2:7">
      <c r="B819" s="4"/>
      <c r="C819" s="4"/>
      <c r="D819" s="4"/>
      <c r="E819" s="4"/>
      <c r="F819" s="4"/>
      <c r="G819" s="4"/>
    </row>
    <row r="820" spans="2:7">
      <c r="B820" s="4"/>
      <c r="C820" s="4"/>
      <c r="D820" s="4"/>
      <c r="E820" s="4"/>
      <c r="F820" s="4"/>
      <c r="G820" s="4"/>
    </row>
    <row r="821" spans="2:7">
      <c r="B821" s="4"/>
      <c r="C821" s="4"/>
      <c r="D821" s="4"/>
      <c r="E821" s="4"/>
      <c r="F821" s="4"/>
      <c r="G821" s="4"/>
    </row>
    <row r="822" spans="2:7">
      <c r="B822" s="4"/>
      <c r="C822" s="4"/>
      <c r="D822" s="4"/>
      <c r="E822" s="4"/>
      <c r="F822" s="4"/>
      <c r="G822" s="4"/>
    </row>
    <row r="823" spans="2:7">
      <c r="B823" s="4"/>
      <c r="C823" s="4"/>
      <c r="D823" s="4"/>
      <c r="E823" s="4"/>
      <c r="F823" s="4"/>
      <c r="G823" s="4"/>
    </row>
    <row r="824" spans="2:7">
      <c r="B824" s="4"/>
      <c r="C824" s="4"/>
      <c r="D824" s="4"/>
      <c r="E824" s="4"/>
      <c r="F824" s="4"/>
      <c r="G824" s="4"/>
    </row>
    <row r="825" spans="2:7">
      <c r="B825" s="4"/>
      <c r="C825" s="4"/>
      <c r="D825" s="4"/>
      <c r="E825" s="4"/>
      <c r="F825" s="4"/>
      <c r="G825" s="4"/>
    </row>
    <row r="826" spans="2:7">
      <c r="B826" s="4"/>
      <c r="C826" s="4"/>
      <c r="D826" s="4"/>
      <c r="E826" s="4"/>
      <c r="F826" s="4"/>
      <c r="G826" s="4"/>
    </row>
    <row r="827" spans="2:7">
      <c r="B827" s="4"/>
      <c r="C827" s="4"/>
      <c r="D827" s="4"/>
      <c r="E827" s="4"/>
      <c r="F827" s="4"/>
      <c r="G827" s="4"/>
    </row>
    <row r="828" spans="2:7">
      <c r="B828" s="4"/>
      <c r="C828" s="4"/>
      <c r="D828" s="4"/>
      <c r="E828" s="4"/>
      <c r="F828" s="4"/>
      <c r="G828" s="4"/>
    </row>
    <row r="829" spans="2:7">
      <c r="B829" s="4"/>
      <c r="C829" s="4"/>
      <c r="D829" s="4"/>
      <c r="E829" s="4"/>
      <c r="F829" s="4"/>
      <c r="G829" s="4"/>
    </row>
    <row r="830" spans="2:7">
      <c r="B830" s="4"/>
      <c r="C830" s="4"/>
      <c r="D830" s="4"/>
      <c r="E830" s="4"/>
      <c r="F830" s="4"/>
      <c r="G830" s="4"/>
    </row>
    <row r="831" spans="2:7">
      <c r="B831" s="4"/>
      <c r="C831" s="4"/>
      <c r="D831" s="4"/>
      <c r="E831" s="4"/>
      <c r="F831" s="4"/>
      <c r="G831" s="4"/>
    </row>
    <row r="832" spans="2:7">
      <c r="B832" s="4"/>
      <c r="C832" s="4"/>
      <c r="D832" s="4"/>
      <c r="E832" s="4"/>
      <c r="F832" s="4"/>
      <c r="G832" s="4"/>
    </row>
    <row r="833" spans="2:7">
      <c r="B833" s="4"/>
      <c r="C833" s="4"/>
      <c r="D833" s="4"/>
      <c r="E833" s="4"/>
      <c r="F833" s="4"/>
      <c r="G833" s="4"/>
    </row>
    <row r="834" spans="2:7">
      <c r="B834" s="4"/>
      <c r="C834" s="4"/>
      <c r="D834" s="4"/>
      <c r="E834" s="4"/>
      <c r="F834" s="4"/>
      <c r="G834" s="4"/>
    </row>
    <row r="835" spans="2:7">
      <c r="B835" s="4"/>
      <c r="C835" s="4"/>
      <c r="D835" s="4"/>
      <c r="E835" s="4"/>
      <c r="F835" s="4"/>
      <c r="G835" s="4"/>
    </row>
    <row r="836" spans="2:7">
      <c r="B836" s="4"/>
      <c r="C836" s="4"/>
      <c r="D836" s="4"/>
      <c r="E836" s="4"/>
      <c r="F836" s="4"/>
      <c r="G836" s="4"/>
    </row>
    <row r="837" spans="2:7">
      <c r="B837" s="4"/>
      <c r="C837" s="4"/>
      <c r="D837" s="4"/>
      <c r="E837" s="4"/>
      <c r="F837" s="4"/>
      <c r="G837" s="4"/>
    </row>
    <row r="838" spans="2:7">
      <c r="B838" s="4"/>
      <c r="C838" s="4"/>
      <c r="D838" s="4"/>
      <c r="E838" s="4"/>
      <c r="F838" s="4"/>
      <c r="G838" s="4"/>
    </row>
    <row r="839" spans="2:7">
      <c r="B839" s="4"/>
      <c r="C839" s="4"/>
      <c r="D839" s="4"/>
      <c r="E839" s="4"/>
      <c r="F839" s="4"/>
      <c r="G839" s="4"/>
    </row>
    <row r="840" spans="2:7">
      <c r="B840" s="4"/>
      <c r="C840" s="4"/>
      <c r="D840" s="4"/>
      <c r="E840" s="4"/>
      <c r="F840" s="4"/>
      <c r="G840" s="4"/>
    </row>
    <row r="841" spans="2:7">
      <c r="B841" s="4"/>
      <c r="C841" s="4"/>
      <c r="D841" s="4"/>
      <c r="E841" s="4"/>
      <c r="F841" s="4"/>
      <c r="G841" s="4"/>
    </row>
    <row r="842" spans="2:7">
      <c r="B842" s="4"/>
      <c r="C842" s="4"/>
      <c r="D842" s="4"/>
      <c r="E842" s="4"/>
      <c r="F842" s="4"/>
      <c r="G842" s="4"/>
    </row>
    <row r="843" spans="2:7">
      <c r="B843" s="4"/>
      <c r="C843" s="4"/>
      <c r="D843" s="4"/>
      <c r="E843" s="4"/>
      <c r="F843" s="4"/>
      <c r="G843" s="4"/>
    </row>
    <row r="844" spans="2:7">
      <c r="B844" s="4"/>
      <c r="C844" s="4"/>
      <c r="D844" s="4"/>
      <c r="E844" s="4"/>
      <c r="F844" s="4"/>
      <c r="G844" s="4"/>
    </row>
    <row r="845" spans="2:7">
      <c r="B845" s="4"/>
      <c r="C845" s="4"/>
      <c r="D845" s="4"/>
      <c r="E845" s="4"/>
      <c r="F845" s="4"/>
      <c r="G845" s="4"/>
    </row>
    <row r="846" spans="2:7">
      <c r="B846" s="4"/>
      <c r="C846" s="4"/>
      <c r="D846" s="4"/>
      <c r="E846" s="4"/>
      <c r="F846" s="4"/>
      <c r="G846" s="4"/>
    </row>
    <row r="847" spans="2:7">
      <c r="B847" s="4"/>
      <c r="C847" s="4"/>
      <c r="D847" s="4"/>
      <c r="E847" s="4"/>
      <c r="F847" s="4"/>
      <c r="G847" s="4"/>
    </row>
    <row r="848" spans="2:7">
      <c r="B848" s="4"/>
      <c r="C848" s="4"/>
      <c r="D848" s="4"/>
      <c r="E848" s="4"/>
      <c r="F848" s="4"/>
      <c r="G848" s="4"/>
    </row>
    <row r="849" spans="2:7">
      <c r="B849" s="4"/>
      <c r="C849" s="4"/>
      <c r="D849" s="4"/>
      <c r="E849" s="4"/>
      <c r="F849" s="4"/>
      <c r="G849" s="4"/>
    </row>
    <row r="850" spans="2:7">
      <c r="B850" s="4"/>
      <c r="C850" s="4"/>
      <c r="D850" s="4"/>
      <c r="E850" s="4"/>
      <c r="F850" s="4"/>
      <c r="G850" s="4"/>
    </row>
    <row r="851" spans="2:7">
      <c r="B851" s="4"/>
      <c r="C851" s="4"/>
      <c r="D851" s="4"/>
      <c r="E851" s="4"/>
      <c r="F851" s="4"/>
      <c r="G851" s="4"/>
    </row>
    <row r="852" spans="2:7">
      <c r="B852" s="4"/>
      <c r="C852" s="4"/>
      <c r="D852" s="4"/>
      <c r="E852" s="4"/>
      <c r="F852" s="4"/>
      <c r="G852" s="4"/>
    </row>
    <row r="853" spans="2:7">
      <c r="B853" s="4"/>
      <c r="C853" s="4"/>
      <c r="D853" s="4"/>
      <c r="E853" s="4"/>
      <c r="F853" s="4"/>
      <c r="G853" s="4"/>
    </row>
    <row r="854" spans="2:7">
      <c r="B854" s="4"/>
      <c r="C854" s="4"/>
      <c r="D854" s="4"/>
      <c r="E854" s="4"/>
      <c r="F854" s="4"/>
      <c r="G854" s="4"/>
    </row>
    <row r="855" spans="2:7">
      <c r="B855" s="4"/>
      <c r="C855" s="4"/>
      <c r="D855" s="4"/>
      <c r="E855" s="4"/>
      <c r="F855" s="4"/>
      <c r="G855" s="4"/>
    </row>
    <row r="856" spans="2:7">
      <c r="B856" s="4"/>
      <c r="C856" s="4"/>
      <c r="D856" s="4"/>
      <c r="E856" s="4"/>
      <c r="F856" s="4"/>
      <c r="G856" s="4"/>
    </row>
    <row r="857" spans="2:7">
      <c r="B857" s="4"/>
      <c r="C857" s="4"/>
      <c r="D857" s="4"/>
      <c r="E857" s="4"/>
      <c r="F857" s="4"/>
      <c r="G857" s="4"/>
    </row>
    <row r="858" spans="2:7">
      <c r="B858" s="4"/>
      <c r="C858" s="4"/>
      <c r="D858" s="4"/>
      <c r="E858" s="4"/>
      <c r="F858" s="4"/>
      <c r="G858" s="4"/>
    </row>
    <row r="859" spans="2:7">
      <c r="B859" s="4"/>
      <c r="C859" s="4"/>
      <c r="D859" s="4"/>
      <c r="E859" s="4"/>
      <c r="F859" s="4"/>
      <c r="G859" s="4"/>
    </row>
    <row r="860" spans="2:7">
      <c r="B860" s="4"/>
      <c r="C860" s="4"/>
      <c r="D860" s="4"/>
      <c r="E860" s="4"/>
      <c r="F860" s="4"/>
      <c r="G860" s="4"/>
    </row>
    <row r="861" spans="2:7">
      <c r="B861" s="4"/>
      <c r="C861" s="4"/>
      <c r="D861" s="4"/>
      <c r="E861" s="4"/>
      <c r="F861" s="4"/>
      <c r="G861" s="4"/>
    </row>
    <row r="862" spans="2:7">
      <c r="B862" s="4"/>
      <c r="C862" s="4"/>
      <c r="D862" s="4"/>
      <c r="E862" s="4"/>
      <c r="F862" s="4"/>
      <c r="G862" s="4"/>
    </row>
    <row r="863" spans="2:7">
      <c r="B863" s="4"/>
      <c r="C863" s="4"/>
      <c r="D863" s="4"/>
      <c r="E863" s="4"/>
      <c r="F863" s="4"/>
      <c r="G863" s="4"/>
    </row>
    <row r="864" spans="2:7">
      <c r="B864" s="4"/>
      <c r="C864" s="4"/>
      <c r="D864" s="4"/>
      <c r="E864" s="4"/>
      <c r="F864" s="4"/>
      <c r="G864" s="4"/>
    </row>
    <row r="865" spans="2:7">
      <c r="B865" s="4"/>
      <c r="C865" s="4"/>
      <c r="D865" s="4"/>
      <c r="E865" s="4"/>
      <c r="F865" s="4"/>
      <c r="G865" s="4"/>
    </row>
    <row r="866" spans="2:7">
      <c r="B866" s="4"/>
      <c r="C866" s="4"/>
      <c r="D866" s="4"/>
      <c r="E866" s="4"/>
      <c r="F866" s="4"/>
      <c r="G866" s="4"/>
    </row>
    <row r="867" spans="2:7">
      <c r="B867" s="4"/>
      <c r="C867" s="4"/>
      <c r="D867" s="4"/>
      <c r="E867" s="4"/>
      <c r="F867" s="4"/>
      <c r="G867" s="4"/>
    </row>
    <row r="868" spans="2:7">
      <c r="B868" s="4"/>
      <c r="C868" s="4"/>
      <c r="D868" s="4"/>
      <c r="E868" s="4"/>
      <c r="F868" s="4"/>
      <c r="G868" s="4"/>
    </row>
    <row r="869" spans="2:7">
      <c r="B869" s="4"/>
      <c r="C869" s="4"/>
      <c r="D869" s="4"/>
      <c r="E869" s="4"/>
      <c r="F869" s="4"/>
      <c r="G869" s="4"/>
    </row>
    <row r="870" spans="2:7">
      <c r="B870" s="4"/>
      <c r="C870" s="4"/>
      <c r="D870" s="4"/>
      <c r="E870" s="4"/>
      <c r="F870" s="4"/>
      <c r="G870" s="4"/>
    </row>
    <row r="871" spans="2:7">
      <c r="B871" s="4"/>
      <c r="C871" s="4"/>
      <c r="D871" s="4"/>
      <c r="E871" s="4"/>
      <c r="F871" s="4"/>
      <c r="G871" s="4"/>
    </row>
    <row r="872" spans="2:7">
      <c r="B872" s="4"/>
      <c r="C872" s="4"/>
      <c r="D872" s="4"/>
      <c r="E872" s="4"/>
      <c r="F872" s="4"/>
      <c r="G872" s="4"/>
    </row>
    <row r="873" spans="2:7">
      <c r="B873" s="4"/>
      <c r="C873" s="4"/>
      <c r="D873" s="4"/>
      <c r="E873" s="4"/>
      <c r="F873" s="4"/>
      <c r="G873" s="4"/>
    </row>
    <row r="874" spans="2:7">
      <c r="B874" s="4"/>
      <c r="C874" s="4"/>
      <c r="D874" s="4"/>
      <c r="E874" s="4"/>
      <c r="F874" s="4"/>
      <c r="G874" s="4"/>
    </row>
    <row r="875" spans="2:7">
      <c r="B875" s="4"/>
      <c r="C875" s="4"/>
      <c r="D875" s="4"/>
      <c r="E875" s="4"/>
      <c r="F875" s="4"/>
      <c r="G875" s="4"/>
    </row>
    <row r="876" spans="2:7">
      <c r="B876" s="4"/>
      <c r="C876" s="4"/>
      <c r="D876" s="4"/>
      <c r="E876" s="4"/>
      <c r="F876" s="4"/>
      <c r="G876" s="4"/>
    </row>
    <row r="877" spans="2:7">
      <c r="B877" s="4"/>
      <c r="C877" s="4"/>
      <c r="D877" s="4"/>
      <c r="E877" s="4"/>
      <c r="F877" s="4"/>
      <c r="G877" s="4"/>
    </row>
    <row r="878" spans="2:7">
      <c r="B878" s="4"/>
      <c r="C878" s="4"/>
      <c r="D878" s="4"/>
      <c r="E878" s="4"/>
      <c r="F878" s="4"/>
      <c r="G878" s="4"/>
    </row>
    <row r="879" spans="2:7">
      <c r="B879" s="4"/>
      <c r="C879" s="4"/>
      <c r="D879" s="4"/>
      <c r="E879" s="4"/>
      <c r="F879" s="4"/>
      <c r="G879" s="4"/>
    </row>
    <row r="880" spans="2:7">
      <c r="B880" s="4"/>
      <c r="C880" s="4"/>
      <c r="D880" s="4"/>
      <c r="E880" s="4"/>
      <c r="F880" s="4"/>
      <c r="G880" s="4"/>
    </row>
    <row r="881" spans="2:7">
      <c r="B881" s="4"/>
      <c r="C881" s="4"/>
      <c r="D881" s="4"/>
      <c r="E881" s="4"/>
      <c r="F881" s="4"/>
      <c r="G881" s="4"/>
    </row>
    <row r="882" spans="2:7">
      <c r="B882" s="4"/>
      <c r="C882" s="4"/>
      <c r="D882" s="4"/>
      <c r="E882" s="4"/>
      <c r="F882" s="4"/>
      <c r="G882" s="4"/>
    </row>
    <row r="883" spans="2:7">
      <c r="B883" s="4"/>
      <c r="C883" s="4"/>
      <c r="D883" s="4"/>
      <c r="E883" s="4"/>
      <c r="F883" s="4"/>
      <c r="G883" s="4"/>
    </row>
    <row r="884" spans="2:7">
      <c r="B884" s="4"/>
      <c r="C884" s="4"/>
      <c r="D884" s="4"/>
      <c r="E884" s="4"/>
      <c r="F884" s="4"/>
      <c r="G884" s="4"/>
    </row>
    <row r="885" spans="2:7">
      <c r="B885" s="4"/>
      <c r="C885" s="4"/>
      <c r="D885" s="4"/>
      <c r="E885" s="4"/>
      <c r="F885" s="4"/>
      <c r="G885" s="4"/>
    </row>
    <row r="886" spans="2:7">
      <c r="B886" s="4"/>
      <c r="C886" s="4"/>
      <c r="D886" s="4"/>
      <c r="E886" s="4"/>
      <c r="F886" s="4"/>
      <c r="G886" s="4"/>
    </row>
    <row r="887" spans="2:7">
      <c r="B887" s="4"/>
      <c r="C887" s="4"/>
      <c r="D887" s="4"/>
      <c r="E887" s="4"/>
      <c r="F887" s="4"/>
      <c r="G887" s="4"/>
    </row>
    <row r="888" spans="2:7">
      <c r="B888" s="4"/>
      <c r="C888" s="4"/>
      <c r="D888" s="4"/>
      <c r="E888" s="4"/>
      <c r="F888" s="4"/>
      <c r="G888" s="4"/>
    </row>
    <row r="889" spans="2:7">
      <c r="B889" s="4"/>
      <c r="C889" s="4"/>
      <c r="D889" s="4"/>
      <c r="E889" s="4"/>
      <c r="F889" s="4"/>
      <c r="G889" s="4"/>
    </row>
    <row r="890" spans="2:7">
      <c r="B890" s="4"/>
      <c r="C890" s="4"/>
      <c r="D890" s="4"/>
      <c r="E890" s="4"/>
      <c r="F890" s="4"/>
      <c r="G890" s="4"/>
    </row>
    <row r="891" spans="2:7">
      <c r="B891" s="4"/>
      <c r="C891" s="4"/>
      <c r="D891" s="4"/>
      <c r="E891" s="4"/>
      <c r="F891" s="4"/>
      <c r="G891" s="4"/>
    </row>
    <row r="892" spans="2:7">
      <c r="B892" s="4"/>
      <c r="C892" s="4"/>
      <c r="D892" s="4"/>
      <c r="E892" s="4"/>
      <c r="F892" s="4"/>
      <c r="G892" s="4"/>
    </row>
    <row r="893" spans="2:7">
      <c r="B893" s="4"/>
      <c r="C893" s="4"/>
      <c r="D893" s="4"/>
      <c r="E893" s="4"/>
      <c r="F893" s="4"/>
      <c r="G893" s="4"/>
    </row>
    <row r="894" spans="2:7">
      <c r="B894" s="4"/>
      <c r="C894" s="4"/>
      <c r="D894" s="4"/>
      <c r="E894" s="4"/>
      <c r="F894" s="4"/>
      <c r="G894" s="4"/>
    </row>
    <row r="895" spans="2:7">
      <c r="B895" s="4"/>
      <c r="C895" s="4"/>
      <c r="D895" s="4"/>
      <c r="E895" s="4"/>
      <c r="F895" s="4"/>
      <c r="G895" s="4"/>
    </row>
    <row r="896" spans="2:7">
      <c r="B896" s="4"/>
      <c r="C896" s="4"/>
      <c r="D896" s="4"/>
      <c r="E896" s="4"/>
      <c r="F896" s="4"/>
      <c r="G896" s="4"/>
    </row>
    <row r="897" spans="2:7">
      <c r="B897" s="4"/>
      <c r="C897" s="4"/>
      <c r="D897" s="4"/>
      <c r="E897" s="4"/>
      <c r="F897" s="4"/>
      <c r="G897" s="4"/>
    </row>
    <row r="898" spans="2:7">
      <c r="B898" s="4"/>
      <c r="C898" s="4"/>
      <c r="D898" s="4"/>
      <c r="E898" s="4"/>
      <c r="F898" s="4"/>
      <c r="G898" s="4"/>
    </row>
    <row r="899" spans="2:7">
      <c r="B899" s="4"/>
      <c r="C899" s="4"/>
      <c r="D899" s="4"/>
      <c r="E899" s="4"/>
      <c r="F899" s="4"/>
      <c r="G899" s="4"/>
    </row>
    <row r="900" spans="2:7">
      <c r="B900" s="4"/>
      <c r="C900" s="4"/>
      <c r="D900" s="4"/>
      <c r="E900" s="4"/>
      <c r="F900" s="4"/>
      <c r="G900" s="4"/>
    </row>
    <row r="901" spans="2:7">
      <c r="B901" s="4"/>
      <c r="C901" s="4"/>
      <c r="D901" s="4"/>
      <c r="E901" s="4"/>
      <c r="F901" s="4"/>
      <c r="G901" s="4"/>
    </row>
    <row r="902" spans="2:7">
      <c r="B902" s="4"/>
      <c r="C902" s="4"/>
      <c r="D902" s="4"/>
      <c r="E902" s="4"/>
      <c r="F902" s="4"/>
      <c r="G902" s="4"/>
    </row>
    <row r="903" spans="2:7">
      <c r="B903" s="4"/>
      <c r="C903" s="4"/>
      <c r="D903" s="4"/>
      <c r="E903" s="4"/>
      <c r="F903" s="4"/>
      <c r="G903" s="4"/>
    </row>
    <row r="904" spans="2:7">
      <c r="B904" s="4"/>
      <c r="C904" s="4"/>
      <c r="D904" s="4"/>
      <c r="E904" s="4"/>
      <c r="F904" s="4"/>
      <c r="G904" s="4"/>
    </row>
    <row r="905" spans="2:7">
      <c r="B905" s="4"/>
      <c r="C905" s="4"/>
      <c r="D905" s="4"/>
      <c r="E905" s="4"/>
      <c r="F905" s="4"/>
      <c r="G905" s="4"/>
    </row>
    <row r="906" spans="2:7">
      <c r="B906" s="4"/>
      <c r="C906" s="4"/>
      <c r="D906" s="4"/>
      <c r="E906" s="4"/>
      <c r="F906" s="4"/>
      <c r="G906" s="4"/>
    </row>
    <row r="907" spans="2:7">
      <c r="B907" s="4"/>
      <c r="C907" s="4"/>
      <c r="D907" s="4"/>
      <c r="E907" s="4"/>
      <c r="F907" s="4"/>
      <c r="G907" s="4"/>
    </row>
    <row r="908" spans="2:7">
      <c r="B908" s="4"/>
      <c r="C908" s="4"/>
      <c r="D908" s="4"/>
      <c r="E908" s="4"/>
      <c r="F908" s="4"/>
      <c r="G908" s="4"/>
    </row>
    <row r="909" spans="2:7">
      <c r="B909" s="4"/>
      <c r="C909" s="4"/>
      <c r="D909" s="4"/>
      <c r="E909" s="4"/>
      <c r="F909" s="4"/>
      <c r="G909" s="4"/>
    </row>
    <row r="910" spans="2:7">
      <c r="B910" s="4"/>
      <c r="C910" s="4"/>
      <c r="D910" s="4"/>
      <c r="E910" s="4"/>
      <c r="F910" s="4"/>
      <c r="G910" s="4"/>
    </row>
    <row r="911" spans="2:7">
      <c r="B911" s="4"/>
      <c r="C911" s="4"/>
      <c r="D911" s="4"/>
      <c r="E911" s="4"/>
      <c r="F911" s="4"/>
      <c r="G911" s="4"/>
    </row>
    <row r="912" spans="2:7">
      <c r="B912" s="4"/>
      <c r="C912" s="4"/>
      <c r="D912" s="4"/>
      <c r="E912" s="4"/>
      <c r="F912" s="4"/>
      <c r="G912" s="4"/>
    </row>
    <row r="913" spans="2:7">
      <c r="B913" s="4"/>
      <c r="C913" s="4"/>
      <c r="D913" s="4"/>
      <c r="E913" s="4"/>
      <c r="F913" s="4"/>
      <c r="G913" s="4"/>
    </row>
    <row r="914" spans="2:7">
      <c r="B914" s="4"/>
      <c r="C914" s="4"/>
      <c r="D914" s="4"/>
      <c r="E914" s="4"/>
      <c r="F914" s="4"/>
      <c r="G914" s="4"/>
    </row>
    <row r="915" spans="2:7">
      <c r="B915" s="4"/>
      <c r="C915" s="4"/>
      <c r="D915" s="4"/>
      <c r="E915" s="4"/>
      <c r="F915" s="4"/>
      <c r="G915" s="4"/>
    </row>
    <row r="916" spans="2:7">
      <c r="B916" s="4"/>
      <c r="C916" s="4"/>
      <c r="D916" s="4"/>
      <c r="E916" s="4"/>
      <c r="F916" s="4"/>
      <c r="G916" s="4"/>
    </row>
    <row r="917" spans="2:7">
      <c r="B917" s="4"/>
      <c r="C917" s="4"/>
      <c r="D917" s="4"/>
      <c r="E917" s="4"/>
      <c r="F917" s="4"/>
      <c r="G917" s="4"/>
    </row>
    <row r="918" spans="2:7">
      <c r="B918" s="4"/>
      <c r="C918" s="4"/>
      <c r="D918" s="4"/>
      <c r="E918" s="4"/>
      <c r="F918" s="4"/>
      <c r="G918" s="4"/>
    </row>
    <row r="919" spans="2:7">
      <c r="B919" s="4"/>
      <c r="C919" s="4"/>
      <c r="D919" s="4"/>
      <c r="E919" s="4"/>
      <c r="F919" s="4"/>
      <c r="G919" s="4"/>
    </row>
    <row r="920" spans="2:7">
      <c r="B920" s="4"/>
      <c r="C920" s="4"/>
      <c r="D920" s="4"/>
      <c r="E920" s="4"/>
      <c r="F920" s="4"/>
      <c r="G920" s="4"/>
    </row>
    <row r="921" spans="2:7">
      <c r="B921" s="4"/>
      <c r="C921" s="4"/>
      <c r="D921" s="4"/>
      <c r="E921" s="4"/>
      <c r="F921" s="4"/>
      <c r="G921" s="4"/>
    </row>
    <row r="922" spans="2:7">
      <c r="B922" s="4"/>
      <c r="C922" s="4"/>
      <c r="D922" s="4"/>
      <c r="E922" s="4"/>
      <c r="F922" s="4"/>
      <c r="G922" s="4"/>
    </row>
    <row r="923" spans="2:7">
      <c r="B923" s="4"/>
      <c r="C923" s="4"/>
      <c r="D923" s="4"/>
      <c r="E923" s="4"/>
      <c r="F923" s="4"/>
      <c r="G923" s="4"/>
    </row>
    <row r="924" spans="2:7">
      <c r="B924" s="4"/>
      <c r="C924" s="4"/>
      <c r="D924" s="4"/>
      <c r="E924" s="4"/>
      <c r="F924" s="4"/>
      <c r="G924" s="4"/>
    </row>
    <row r="925" spans="2:7">
      <c r="B925" s="4"/>
      <c r="C925" s="4"/>
      <c r="D925" s="4"/>
      <c r="E925" s="4"/>
      <c r="F925" s="4"/>
      <c r="G925" s="4"/>
    </row>
    <row r="926" spans="2:7">
      <c r="B926" s="4"/>
      <c r="C926" s="4"/>
      <c r="D926" s="4"/>
      <c r="E926" s="4"/>
      <c r="F926" s="4"/>
      <c r="G926" s="4"/>
    </row>
    <row r="927" spans="2:7">
      <c r="B927" s="4"/>
      <c r="C927" s="4"/>
      <c r="D927" s="4"/>
      <c r="E927" s="4"/>
      <c r="F927" s="4"/>
      <c r="G927" s="4"/>
    </row>
    <row r="928" spans="2:7">
      <c r="B928" s="4"/>
      <c r="C928" s="4"/>
      <c r="D928" s="4"/>
      <c r="E928" s="4"/>
      <c r="F928" s="4"/>
      <c r="G928" s="4"/>
    </row>
    <row r="929" spans="2:7">
      <c r="B929" s="4"/>
      <c r="C929" s="4"/>
      <c r="D929" s="4"/>
      <c r="E929" s="4"/>
      <c r="F929" s="4"/>
      <c r="G929" s="4"/>
    </row>
    <row r="930" spans="2:7">
      <c r="B930" s="4"/>
      <c r="C930" s="4"/>
      <c r="D930" s="4"/>
      <c r="E930" s="4"/>
      <c r="F930" s="4"/>
      <c r="G930" s="4"/>
    </row>
    <row r="931" spans="2:7">
      <c r="B931" s="4"/>
      <c r="C931" s="4"/>
      <c r="D931" s="4"/>
      <c r="E931" s="4"/>
      <c r="F931" s="4"/>
      <c r="G931" s="4"/>
    </row>
    <row r="932" spans="2:7">
      <c r="B932" s="4"/>
      <c r="C932" s="4"/>
      <c r="D932" s="4"/>
      <c r="E932" s="4"/>
      <c r="F932" s="4"/>
      <c r="G932" s="4"/>
    </row>
    <row r="933" spans="2:7">
      <c r="B933" s="4"/>
      <c r="C933" s="4"/>
      <c r="D933" s="4"/>
      <c r="E933" s="4"/>
      <c r="F933" s="4"/>
      <c r="G933" s="4"/>
    </row>
    <row r="934" spans="2:7">
      <c r="B934" s="4"/>
      <c r="C934" s="4"/>
      <c r="D934" s="4"/>
      <c r="E934" s="4"/>
      <c r="F934" s="4"/>
      <c r="G934" s="4"/>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D3D63B-84FA-4285-8E6C-CE47EE567DEC}">
  <dimension ref="A1:AS17"/>
  <sheetViews>
    <sheetView showGridLines="0" workbookViewId="0">
      <selection activeCell="J18" sqref="J18"/>
    </sheetView>
  </sheetViews>
  <sheetFormatPr defaultColWidth="9.1796875" defaultRowHeight="14.5"/>
  <cols>
    <col min="1" max="1" width="3.1796875" style="8" customWidth="1"/>
    <col min="2" max="2" width="19" style="8" customWidth="1"/>
    <col min="3" max="3" width="28.7265625" style="8" customWidth="1"/>
    <col min="4" max="4" width="30.453125" style="8" customWidth="1"/>
    <col min="5" max="5" width="12.7265625" style="8" bestFit="1" customWidth="1"/>
    <col min="6" max="9" width="12.7265625" bestFit="1" customWidth="1"/>
    <col min="10" max="10" width="17.54296875" customWidth="1"/>
    <col min="11" max="13" width="12.7265625" bestFit="1" customWidth="1"/>
    <col min="42" max="16384" width="9.1796875" style="8"/>
  </cols>
  <sheetData>
    <row r="1" spans="1:45" ht="15.5">
      <c r="B1" s="184" t="str" cm="1">
        <f t="array" aca="1" ref="B1" ca="1">CONCATENATE(MID(CELL("filename",A1),FIND("]",CELL("filename",A1))+1,255), " - Growth in core Crown revenue and core Crown expenses")</f>
        <v>Data 2.8 - Growth in core Crown revenue and core Crown expenses</v>
      </c>
      <c r="C1" s="184"/>
      <c r="D1" s="185"/>
      <c r="E1" s="185"/>
    </row>
    <row r="2" spans="1:45" ht="15.5">
      <c r="B2" s="184"/>
      <c r="C2" s="184"/>
      <c r="D2" s="185"/>
      <c r="E2" s="185"/>
    </row>
    <row r="3" spans="1:45">
      <c r="B3" s="176" t="s">
        <v>248</v>
      </c>
      <c r="C3" s="176"/>
      <c r="D3" s="185"/>
      <c r="E3" s="185"/>
    </row>
    <row r="4" spans="1:45">
      <c r="B4" s="202"/>
      <c r="C4" s="541"/>
      <c r="D4" s="541"/>
      <c r="E4" s="198"/>
    </row>
    <row r="5" spans="1:45">
      <c r="B5" s="204" t="s">
        <v>127</v>
      </c>
      <c r="C5" s="208" t="s">
        <v>259</v>
      </c>
      <c r="D5" s="208" t="s">
        <v>260</v>
      </c>
    </row>
    <row r="6" spans="1:45">
      <c r="B6" s="182" t="s">
        <v>233</v>
      </c>
      <c r="C6" s="5">
        <v>5.0061694251797642</v>
      </c>
      <c r="D6" s="5">
        <v>1.5385105180633711</v>
      </c>
    </row>
    <row r="7" spans="1:45">
      <c r="B7" s="182" t="s">
        <v>234</v>
      </c>
      <c r="C7" s="5">
        <v>7.2748342760822702</v>
      </c>
      <c r="D7" s="5">
        <v>8.4272657438035967</v>
      </c>
    </row>
    <row r="8" spans="1:45">
      <c r="B8" s="182" t="s">
        <v>235</v>
      </c>
      <c r="C8" s="5">
        <v>2.7414542020774317</v>
      </c>
      <c r="D8" s="5">
        <v>4.0267485993132119</v>
      </c>
    </row>
    <row r="9" spans="1:45">
      <c r="B9" s="182" t="s">
        <v>236</v>
      </c>
      <c r="C9" s="5">
        <v>6.0321755242492872</v>
      </c>
      <c r="D9" s="5">
        <v>2.6151012891344383</v>
      </c>
    </row>
    <row r="10" spans="1:45">
      <c r="B10" s="182" t="s">
        <v>237</v>
      </c>
      <c r="C10" s="5">
        <v>6.1556917785421055</v>
      </c>
      <c r="D10" s="5">
        <v>2.3418981700957615</v>
      </c>
    </row>
    <row r="11" spans="1:45">
      <c r="B11" s="182" t="s">
        <v>238</v>
      </c>
      <c r="C11" s="5">
        <v>5.6086487898879707</v>
      </c>
      <c r="D11" s="5">
        <v>3.4662113872786469</v>
      </c>
    </row>
    <row r="13" spans="1:45">
      <c r="D13" s="209"/>
    </row>
    <row r="15" spans="1:45" s="210" customFormat="1" ht="13.4" customHeight="1">
      <c r="A15" s="8"/>
      <c r="B15" s="8"/>
      <c r="C15" s="8"/>
      <c r="D15" s="8"/>
      <c r="E15" s="8"/>
      <c r="F15"/>
      <c r="G15"/>
      <c r="H15"/>
      <c r="I15"/>
      <c r="J15"/>
      <c r="K15"/>
      <c r="L15"/>
      <c r="M15"/>
      <c r="N15"/>
      <c r="O15"/>
      <c r="P15"/>
      <c r="Q15"/>
      <c r="R15"/>
      <c r="S15"/>
      <c r="T15"/>
      <c r="U15"/>
      <c r="V15"/>
      <c r="W15"/>
      <c r="X15"/>
      <c r="Y15"/>
      <c r="Z15"/>
      <c r="AA15"/>
      <c r="AB15"/>
      <c r="AC15"/>
      <c r="AD15"/>
      <c r="AE15"/>
      <c r="AF15"/>
      <c r="AG15"/>
      <c r="AH15"/>
      <c r="AI15"/>
      <c r="AJ15"/>
      <c r="AK15"/>
      <c r="AL15"/>
      <c r="AM15"/>
      <c r="AN15"/>
      <c r="AO15"/>
    </row>
    <row r="16" spans="1:45" s="210" customFormat="1" ht="13.4" customHeight="1">
      <c r="A16" s="8"/>
      <c r="B16" s="8"/>
      <c r="C16" s="8"/>
      <c r="D16" s="8"/>
      <c r="E16" s="8"/>
      <c r="F16"/>
      <c r="G16"/>
      <c r="H16"/>
      <c r="I16"/>
      <c r="J16"/>
      <c r="K16"/>
      <c r="L16"/>
      <c r="M16"/>
      <c r="N16"/>
      <c r="O16"/>
      <c r="P16"/>
      <c r="Q16"/>
      <c r="R16"/>
      <c r="S16"/>
      <c r="T16"/>
      <c r="U16"/>
      <c r="V16"/>
      <c r="W16"/>
      <c r="X16"/>
      <c r="Y16"/>
      <c r="Z16"/>
      <c r="AA16"/>
      <c r="AB16"/>
      <c r="AC16"/>
      <c r="AD16"/>
      <c r="AE16"/>
      <c r="AF16"/>
      <c r="AG16"/>
      <c r="AH16"/>
      <c r="AI16"/>
      <c r="AJ16"/>
      <c r="AK16"/>
      <c r="AL16"/>
      <c r="AM16"/>
      <c r="AN16"/>
      <c r="AO16"/>
      <c r="AP16" s="8"/>
      <c r="AQ16" s="8"/>
      <c r="AR16" s="8"/>
      <c r="AS16" s="8"/>
    </row>
    <row r="17" spans="1:41" s="210" customFormat="1" ht="13.4" customHeight="1">
      <c r="A17" s="8"/>
      <c r="B17" s="8"/>
      <c r="C17" s="8"/>
      <c r="D17" s="8"/>
      <c r="E17" s="8"/>
      <c r="F17"/>
      <c r="G17"/>
      <c r="H17"/>
      <c r="I17"/>
      <c r="J17"/>
      <c r="K17"/>
      <c r="L17"/>
      <c r="M17"/>
      <c r="N17"/>
      <c r="O17"/>
      <c r="P17"/>
      <c r="Q17"/>
      <c r="R17"/>
      <c r="S17"/>
      <c r="T17"/>
      <c r="U17"/>
      <c r="V17"/>
      <c r="W17"/>
      <c r="X17"/>
      <c r="Y17"/>
      <c r="Z17"/>
      <c r="AA17"/>
      <c r="AB17"/>
      <c r="AC17"/>
      <c r="AD17"/>
      <c r="AE17"/>
      <c r="AF17"/>
      <c r="AG17"/>
      <c r="AH17"/>
      <c r="AI17"/>
      <c r="AJ17"/>
      <c r="AK17"/>
      <c r="AL17"/>
      <c r="AM17"/>
      <c r="AN17"/>
      <c r="AO17"/>
    </row>
  </sheetData>
  <mergeCells count="1">
    <mergeCell ref="C4:D4"/>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F9D3B-03AC-4766-857E-D2E4B284A8F8}">
  <sheetPr>
    <pageSetUpPr fitToPage="1"/>
  </sheetPr>
  <dimension ref="B1:R23"/>
  <sheetViews>
    <sheetView showGridLines="0" workbookViewId="0">
      <selection activeCell="K10" sqref="K10"/>
    </sheetView>
  </sheetViews>
  <sheetFormatPr defaultColWidth="9.1796875" defaultRowHeight="14.5"/>
  <cols>
    <col min="1" max="1" width="2.26953125" style="8" customWidth="1"/>
    <col min="2" max="2" width="20" style="8" customWidth="1"/>
    <col min="3" max="3" width="27.54296875" style="8" customWidth="1"/>
    <col min="4" max="4" width="22.26953125" style="8" customWidth="1"/>
    <col min="5" max="5" width="9.1796875" style="8"/>
    <col min="6" max="6" width="12.453125" customWidth="1"/>
    <col min="7" max="7" width="11.26953125" bestFit="1" customWidth="1"/>
    <col min="8" max="8" width="10" customWidth="1"/>
    <col min="19" max="16384" width="9.1796875" style="8"/>
  </cols>
  <sheetData>
    <row r="1" spans="2:4" ht="15.5">
      <c r="B1" s="184" t="str" cm="1">
        <f t="array" aca="1" ref="B1" ca="1">CONCATENATE(MID(CELL("filename",A1),FIND("]",CELL("filename",A1))+1,255), " - Net core Crown debt")</f>
        <v>Data 2.9 - Net core Crown debt</v>
      </c>
      <c r="C1" s="184"/>
      <c r="D1" s="185"/>
    </row>
    <row r="2" spans="2:4" ht="15.5">
      <c r="B2" s="184"/>
      <c r="C2" s="184"/>
      <c r="D2" s="185"/>
    </row>
    <row r="3" spans="2:4">
      <c r="B3" s="176" t="s">
        <v>248</v>
      </c>
      <c r="C3" s="176"/>
      <c r="D3" s="185"/>
    </row>
    <row r="5" spans="2:4">
      <c r="B5" s="211" t="s">
        <v>127</v>
      </c>
      <c r="C5" s="212" t="s">
        <v>261</v>
      </c>
      <c r="D5" s="212" t="s">
        <v>262</v>
      </c>
    </row>
    <row r="6" spans="2:4">
      <c r="B6" s="182" t="s">
        <v>254</v>
      </c>
      <c r="C6" s="213">
        <v>59931</v>
      </c>
      <c r="D6" s="214">
        <v>25.3</v>
      </c>
    </row>
    <row r="7" spans="2:4">
      <c r="B7" s="182" t="s">
        <v>255</v>
      </c>
      <c r="C7" s="213">
        <v>60631</v>
      </c>
      <c r="D7" s="214">
        <v>24.7</v>
      </c>
    </row>
    <row r="8" spans="2:4">
      <c r="B8" s="182" t="s">
        <v>256</v>
      </c>
      <c r="C8" s="213">
        <v>61880</v>
      </c>
      <c r="D8" s="214">
        <v>23.9</v>
      </c>
    </row>
    <row r="9" spans="2:4">
      <c r="B9" s="182" t="s">
        <v>257</v>
      </c>
      <c r="C9" s="213">
        <v>59480</v>
      </c>
      <c r="D9" s="214">
        <v>21.6</v>
      </c>
    </row>
    <row r="10" spans="2:4">
      <c r="B10" s="182" t="s">
        <v>258</v>
      </c>
      <c r="C10" s="213">
        <v>57495</v>
      </c>
      <c r="D10" s="214">
        <v>19.5</v>
      </c>
    </row>
    <row r="11" spans="2:4">
      <c r="B11" s="182" t="s">
        <v>229</v>
      </c>
      <c r="C11" s="213">
        <v>57736</v>
      </c>
      <c r="D11" s="214">
        <v>18.600000000000001</v>
      </c>
    </row>
    <row r="12" spans="2:4">
      <c r="B12" s="182" t="s">
        <v>230</v>
      </c>
      <c r="C12" s="213">
        <v>83375</v>
      </c>
      <c r="D12" s="214">
        <v>26.3</v>
      </c>
    </row>
    <row r="13" spans="2:4">
      <c r="B13" s="182" t="s">
        <v>231</v>
      </c>
      <c r="C13" s="213">
        <v>102080</v>
      </c>
      <c r="D13" s="214">
        <v>29.799999999999997</v>
      </c>
    </row>
    <row r="14" spans="2:4">
      <c r="B14" s="182" t="s">
        <v>232</v>
      </c>
      <c r="C14" s="213">
        <v>128873</v>
      </c>
      <c r="D14" s="214">
        <v>35.4</v>
      </c>
    </row>
    <row r="15" spans="2:4">
      <c r="B15" s="182" t="s">
        <v>233</v>
      </c>
      <c r="C15" s="213">
        <v>155273</v>
      </c>
      <c r="D15" s="214">
        <v>39.300000000000004</v>
      </c>
    </row>
    <row r="16" spans="2:4">
      <c r="B16" s="182" t="s">
        <v>234</v>
      </c>
      <c r="C16" s="213">
        <v>178094</v>
      </c>
      <c r="D16" s="214">
        <v>43.1</v>
      </c>
    </row>
    <row r="17" spans="2:4">
      <c r="B17" s="182" t="s">
        <v>235</v>
      </c>
      <c r="C17" s="213">
        <v>187250</v>
      </c>
      <c r="D17" s="214">
        <v>43.5</v>
      </c>
    </row>
    <row r="18" spans="2:4">
      <c r="B18" s="182" t="s">
        <v>236</v>
      </c>
      <c r="C18" s="213">
        <v>195393</v>
      </c>
      <c r="D18" s="214">
        <v>43</v>
      </c>
    </row>
    <row r="19" spans="2:4">
      <c r="B19" s="182" t="s">
        <v>237</v>
      </c>
      <c r="C19" s="213">
        <v>207375</v>
      </c>
      <c r="D19" s="214">
        <v>43.3</v>
      </c>
    </row>
    <row r="20" spans="2:4">
      <c r="B20" s="182" t="s">
        <v>238</v>
      </c>
      <c r="C20" s="213">
        <v>209867</v>
      </c>
      <c r="D20" s="214">
        <v>41.8</v>
      </c>
    </row>
    <row r="23" spans="2:4">
      <c r="B23" s="181"/>
    </row>
  </sheetData>
  <pageMargins left="0.70866141732283472" right="0.70866141732283472" top="0.74803149606299213" bottom="0.74803149606299213" header="0.31496062992125984" footer="0.31496062992125984"/>
  <pageSetup paperSize="9" scale="85"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47D85-4CF6-4436-85AA-EC5F6F7BC3E3}">
  <dimension ref="A1:G23"/>
  <sheetViews>
    <sheetView workbookViewId="0">
      <selection activeCell="H31" sqref="H31"/>
    </sheetView>
  </sheetViews>
  <sheetFormatPr defaultColWidth="17.1796875" defaultRowHeight="14.5"/>
  <cols>
    <col min="1" max="1" width="3.453125" style="527" customWidth="1"/>
    <col min="2" max="2" width="17.1796875" style="527"/>
    <col min="3" max="3" width="17.453125" style="527" customWidth="1"/>
    <col min="4" max="5" width="17" style="527" customWidth="1"/>
    <col min="6" max="16384" width="17.1796875" style="527"/>
  </cols>
  <sheetData>
    <row r="1" spans="1:7" ht="15.5">
      <c r="A1" s="215"/>
      <c r="B1" s="184" t="s">
        <v>498</v>
      </c>
      <c r="C1" s="184"/>
      <c r="D1" s="185"/>
      <c r="E1" s="185"/>
      <c r="F1" s="185"/>
    </row>
    <row r="2" spans="1:7" ht="15.5">
      <c r="B2" s="184"/>
      <c r="C2" s="184"/>
      <c r="D2" s="185"/>
      <c r="E2" s="185"/>
      <c r="F2" s="185"/>
    </row>
    <row r="3" spans="1:7">
      <c r="B3" s="176" t="s">
        <v>226</v>
      </c>
      <c r="C3" s="176"/>
      <c r="D3" s="185"/>
      <c r="E3" s="185"/>
      <c r="F3" s="185"/>
    </row>
    <row r="5" spans="1:7" ht="27.75" customHeight="1">
      <c r="B5" s="216" t="s">
        <v>127</v>
      </c>
      <c r="C5" s="188" t="s">
        <v>263</v>
      </c>
      <c r="D5" s="188" t="s">
        <v>264</v>
      </c>
      <c r="E5" s="188" t="s">
        <v>265</v>
      </c>
      <c r="F5" s="188" t="s">
        <v>266</v>
      </c>
    </row>
    <row r="6" spans="1:7">
      <c r="B6" s="182" t="s">
        <v>267</v>
      </c>
      <c r="C6" s="217">
        <v>11.600000000000001</v>
      </c>
      <c r="D6" s="217">
        <v>25.5</v>
      </c>
      <c r="E6" s="217">
        <v>35.6</v>
      </c>
      <c r="F6" s="217">
        <v>45.742974273661694</v>
      </c>
      <c r="G6" s="550"/>
    </row>
    <row r="7" spans="1:7">
      <c r="B7" s="182" t="s">
        <v>254</v>
      </c>
      <c r="C7" s="217">
        <v>10.6</v>
      </c>
      <c r="D7" s="217">
        <v>25.3</v>
      </c>
      <c r="E7" s="217">
        <v>34.599999999999994</v>
      </c>
      <c r="F7" s="217">
        <v>43.648495796333187</v>
      </c>
      <c r="G7" s="550"/>
    </row>
    <row r="8" spans="1:7">
      <c r="B8" s="182" t="s">
        <v>255</v>
      </c>
      <c r="C8" s="217">
        <v>9.3000000000000007</v>
      </c>
      <c r="D8" s="217">
        <v>24.7</v>
      </c>
      <c r="E8" s="217">
        <v>35.099999999999994</v>
      </c>
      <c r="F8" s="217">
        <v>45.829432118868304</v>
      </c>
      <c r="G8" s="550"/>
    </row>
    <row r="9" spans="1:7">
      <c r="B9" s="182" t="s">
        <v>256</v>
      </c>
      <c r="C9" s="217">
        <v>9</v>
      </c>
      <c r="D9" s="217">
        <v>23.9</v>
      </c>
      <c r="E9" s="217">
        <v>33.6</v>
      </c>
      <c r="F9" s="217">
        <v>44.042668315683699</v>
      </c>
      <c r="G9" s="550"/>
    </row>
    <row r="10" spans="1:7">
      <c r="B10" s="182" t="s">
        <v>257</v>
      </c>
      <c r="C10" s="217">
        <v>5.8999999999999995</v>
      </c>
      <c r="D10" s="217">
        <v>21.6</v>
      </c>
      <c r="E10" s="217">
        <v>31.6</v>
      </c>
      <c r="F10" s="217">
        <v>40.572925738837604</v>
      </c>
      <c r="G10" s="550"/>
    </row>
    <row r="11" spans="1:7">
      <c r="B11" s="182" t="s">
        <v>258</v>
      </c>
      <c r="C11" s="217">
        <v>3.8</v>
      </c>
      <c r="D11" s="217">
        <v>19.5</v>
      </c>
      <c r="E11" s="217">
        <v>29.799999999999997</v>
      </c>
      <c r="F11" s="217">
        <v>39.128596030030209</v>
      </c>
      <c r="G11" s="550"/>
    </row>
    <row r="12" spans="1:7">
      <c r="B12" s="182" t="s">
        <v>229</v>
      </c>
      <c r="C12" s="217">
        <v>1.7999999999999998</v>
      </c>
      <c r="D12" s="217">
        <v>18.600000000000001</v>
      </c>
      <c r="E12" s="217">
        <v>27.200000000000003</v>
      </c>
      <c r="F12" s="217">
        <v>35.546785577254802</v>
      </c>
      <c r="G12" s="550"/>
    </row>
    <row r="13" spans="1:7">
      <c r="B13" s="182" t="s">
        <v>230</v>
      </c>
      <c r="C13" s="217">
        <v>11.3</v>
      </c>
      <c r="D13" s="217">
        <v>26.3</v>
      </c>
      <c r="E13" s="217">
        <v>32.200000000000003</v>
      </c>
      <c r="F13" s="217">
        <v>48.117725642916106</v>
      </c>
      <c r="G13" s="550"/>
    </row>
    <row r="14" spans="1:7">
      <c r="B14" s="182" t="s">
        <v>231</v>
      </c>
      <c r="C14" s="217">
        <v>10.5</v>
      </c>
      <c r="D14" s="217">
        <v>29.799999999999997</v>
      </c>
      <c r="E14" s="217">
        <v>29.4</v>
      </c>
      <c r="F14" s="217">
        <v>47.395105965497436</v>
      </c>
      <c r="G14" s="550"/>
    </row>
    <row r="15" spans="1:7">
      <c r="B15" s="182" t="s">
        <v>232</v>
      </c>
      <c r="C15" s="217">
        <v>17</v>
      </c>
      <c r="D15" s="217">
        <v>35.4</v>
      </c>
      <c r="E15" s="217">
        <v>32.700000000000003</v>
      </c>
      <c r="F15" s="217">
        <v>56.052511528462524</v>
      </c>
      <c r="G15" s="550"/>
    </row>
    <row r="16" spans="1:7">
      <c r="B16" s="182" t="s">
        <v>233</v>
      </c>
      <c r="C16" s="217">
        <v>18</v>
      </c>
      <c r="D16" s="217">
        <v>39.300000000000004</v>
      </c>
      <c r="E16" s="217">
        <v>34.300000000000004</v>
      </c>
      <c r="F16" s="217">
        <v>57.324623384896967</v>
      </c>
      <c r="G16" s="550"/>
    </row>
    <row r="17" spans="2:7">
      <c r="B17" s="182" t="s">
        <v>234</v>
      </c>
      <c r="C17" s="217">
        <v>20.9</v>
      </c>
      <c r="D17" s="217">
        <v>43.1</v>
      </c>
      <c r="E17" s="217">
        <v>42.3</v>
      </c>
      <c r="F17" s="217">
        <v>62.944543551971101</v>
      </c>
      <c r="G17" s="550"/>
    </row>
    <row r="18" spans="2:7">
      <c r="B18" s="182" t="s">
        <v>235</v>
      </c>
      <c r="C18" s="217">
        <v>23.1</v>
      </c>
      <c r="D18" s="217">
        <v>43.5</v>
      </c>
      <c r="E18" s="217">
        <v>45.7</v>
      </c>
      <c r="F18" s="217">
        <v>64.770793120820883</v>
      </c>
      <c r="G18" s="550"/>
    </row>
    <row r="19" spans="2:7">
      <c r="B19" s="182" t="s">
        <v>236</v>
      </c>
      <c r="C19" s="217">
        <v>24.099999999999998</v>
      </c>
      <c r="D19" s="217">
        <v>43</v>
      </c>
      <c r="E19" s="217">
        <v>48.3</v>
      </c>
      <c r="F19" s="217">
        <v>65.989948339216198</v>
      </c>
      <c r="G19" s="550"/>
    </row>
    <row r="20" spans="2:7">
      <c r="B20" s="182" t="s">
        <v>237</v>
      </c>
      <c r="C20" s="217">
        <v>23.9</v>
      </c>
      <c r="D20" s="217">
        <v>43.3</v>
      </c>
      <c r="E20" s="217">
        <v>49.9</v>
      </c>
      <c r="F20" s="217">
        <v>66.055235674604745</v>
      </c>
      <c r="G20" s="550"/>
    </row>
    <row r="21" spans="2:7">
      <c r="B21" s="182" t="s">
        <v>238</v>
      </c>
      <c r="C21" s="217">
        <v>21.9</v>
      </c>
      <c r="D21" s="217">
        <v>41.8</v>
      </c>
      <c r="E21" s="217">
        <v>48.4</v>
      </c>
      <c r="F21" s="217">
        <v>64.404059622278666</v>
      </c>
      <c r="G21" s="550"/>
    </row>
    <row r="22" spans="2:7">
      <c r="C22" s="218"/>
      <c r="D22" s="218"/>
      <c r="E22" s="218"/>
      <c r="F22" s="218"/>
    </row>
    <row r="23" spans="2:7">
      <c r="C23" s="218"/>
      <c r="D23" s="218"/>
      <c r="E23" s="218"/>
      <c r="F23" s="218"/>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46A3E-9D6B-4135-B925-E6AA9E1883D9}">
  <sheetPr>
    <pageSetUpPr fitToPage="1"/>
  </sheetPr>
  <dimension ref="B1:Y16"/>
  <sheetViews>
    <sheetView showGridLines="0" workbookViewId="0">
      <selection activeCell="J25" sqref="J25"/>
    </sheetView>
  </sheetViews>
  <sheetFormatPr defaultColWidth="8.81640625" defaultRowHeight="14.5"/>
  <cols>
    <col min="1" max="1" width="2.26953125" style="8" customWidth="1"/>
    <col min="2" max="2" width="24.7265625" style="8" customWidth="1"/>
    <col min="3" max="3" width="11.54296875" style="8" customWidth="1"/>
    <col min="4" max="4" width="13.26953125" style="8" bestFit="1" customWidth="1"/>
    <col min="5" max="5" width="14" style="8" bestFit="1" customWidth="1"/>
    <col min="6" max="6" width="13.26953125" style="8" bestFit="1" customWidth="1"/>
    <col min="7" max="7" width="13.7265625" style="8" bestFit="1" customWidth="1"/>
    <col min="8" max="9" width="15.453125" style="8" customWidth="1"/>
    <col min="10" max="10" width="15.453125" customWidth="1"/>
    <col min="11" max="11" width="10.81640625" customWidth="1"/>
    <col min="12" max="12" width="23.54296875" customWidth="1"/>
    <col min="13" max="18" width="11.81640625" bestFit="1" customWidth="1"/>
    <col min="19" max="19" width="6.453125" customWidth="1"/>
    <col min="20" max="20" width="19.54296875" bestFit="1" customWidth="1"/>
    <col min="26" max="16384" width="8.81640625" style="8"/>
  </cols>
  <sheetData>
    <row r="1" spans="2:9" ht="15.5">
      <c r="B1" s="184" t="str" cm="1">
        <f t="array" aca="1" ref="B1" ca="1">CONCATENATE(MID(CELL("filename",A1),FIND("]",CELL("filename",A1))+1,255), " - Core Crown residual cash")</f>
        <v>Data 2.11 - Core Crown residual cash</v>
      </c>
      <c r="C1" s="184"/>
      <c r="D1" s="185"/>
      <c r="E1" s="185"/>
      <c r="F1" s="185"/>
      <c r="G1" s="185"/>
      <c r="H1" s="185"/>
      <c r="I1" s="185"/>
    </row>
    <row r="2" spans="2:9" ht="15.5">
      <c r="B2" s="184"/>
      <c r="C2" s="184"/>
      <c r="D2" s="185"/>
      <c r="E2" s="185"/>
      <c r="F2" s="185"/>
      <c r="G2" s="185"/>
      <c r="H2" s="185"/>
      <c r="I2" s="185"/>
    </row>
    <row r="3" spans="2:9">
      <c r="B3" s="176" t="s">
        <v>226</v>
      </c>
      <c r="C3" s="176"/>
      <c r="D3" s="185"/>
      <c r="E3" s="185"/>
      <c r="F3" s="185"/>
      <c r="G3" s="185"/>
      <c r="H3" s="219"/>
      <c r="I3" s="219"/>
    </row>
    <row r="4" spans="2:9">
      <c r="B4" s="202"/>
      <c r="C4" s="202"/>
      <c r="D4" s="198"/>
      <c r="E4" s="198"/>
      <c r="F4" s="198"/>
      <c r="G4" s="198"/>
    </row>
    <row r="5" spans="2:9">
      <c r="C5" s="539" t="s">
        <v>120</v>
      </c>
      <c r="D5" s="539"/>
      <c r="E5" s="539"/>
      <c r="F5" s="539"/>
      <c r="G5" s="539"/>
      <c r="H5" s="539"/>
    </row>
    <row r="6" spans="2:9">
      <c r="B6" s="220" t="s">
        <v>91</v>
      </c>
      <c r="C6" s="221">
        <v>2023</v>
      </c>
      <c r="D6" s="221">
        <v>2024</v>
      </c>
      <c r="E6" s="221">
        <v>2025</v>
      </c>
      <c r="F6" s="221">
        <v>2026</v>
      </c>
      <c r="G6" s="221">
        <v>2027</v>
      </c>
      <c r="H6" s="221">
        <v>2028</v>
      </c>
      <c r="I6" s="221"/>
    </row>
    <row r="7" spans="2:9">
      <c r="B7" s="182" t="s">
        <v>268</v>
      </c>
      <c r="C7" s="222">
        <v>-3.4</v>
      </c>
      <c r="D7" s="222">
        <v>-8.4</v>
      </c>
      <c r="E7" s="222">
        <v>0.8</v>
      </c>
      <c r="F7" s="222">
        <v>-0.3</v>
      </c>
      <c r="G7" s="222">
        <v>5</v>
      </c>
      <c r="H7" s="222">
        <v>9.8000000000000007</v>
      </c>
      <c r="I7" s="222"/>
    </row>
    <row r="8" spans="2:9">
      <c r="B8" s="182" t="s">
        <v>269</v>
      </c>
      <c r="C8" s="222">
        <v>-22.2</v>
      </c>
      <c r="D8" s="222">
        <v>-13.4</v>
      </c>
      <c r="E8" s="222">
        <v>-9.6999999999999993</v>
      </c>
      <c r="F8" s="222">
        <v>-7.5</v>
      </c>
      <c r="G8" s="222">
        <v>-16</v>
      </c>
      <c r="H8" s="222">
        <v>-10.7</v>
      </c>
      <c r="I8" s="222"/>
    </row>
    <row r="9" spans="2:9">
      <c r="B9" s="182" t="s">
        <v>270</v>
      </c>
      <c r="C9" s="222">
        <v>-25.6</v>
      </c>
      <c r="D9" s="222">
        <v>-21.9</v>
      </c>
      <c r="E9" s="222">
        <v>-8.9</v>
      </c>
      <c r="F9" s="222">
        <v>-7.8</v>
      </c>
      <c r="G9" s="222">
        <v>-11</v>
      </c>
      <c r="H9" s="222">
        <v>-0.9</v>
      </c>
      <c r="I9" s="222"/>
    </row>
    <row r="10" spans="2:9">
      <c r="B10" s="182" t="s">
        <v>271</v>
      </c>
      <c r="C10" s="222">
        <v>-19.100000000000001</v>
      </c>
      <c r="D10" s="222">
        <v>-24.799999999999997</v>
      </c>
      <c r="E10" s="222">
        <v>-18.200000000000003</v>
      </c>
      <c r="F10" s="222">
        <v>-14.5</v>
      </c>
      <c r="G10" s="222">
        <v>-11</v>
      </c>
      <c r="H10" s="222">
        <v>-0.9</v>
      </c>
      <c r="I10" s="222"/>
    </row>
    <row r="11" spans="2:9">
      <c r="B11" s="220"/>
      <c r="C11" s="222"/>
      <c r="D11" s="222"/>
      <c r="E11" s="222"/>
      <c r="F11" s="222"/>
      <c r="G11" s="222"/>
      <c r="H11" s="222"/>
      <c r="I11" s="222"/>
    </row>
    <row r="12" spans="2:9">
      <c r="B12" s="182"/>
      <c r="C12" s="223"/>
      <c r="D12" s="223"/>
      <c r="E12" s="223"/>
      <c r="F12" s="223"/>
      <c r="G12" s="223"/>
      <c r="H12" s="223"/>
      <c r="I12" s="223"/>
    </row>
    <row r="13" spans="2:9">
      <c r="B13" s="182"/>
      <c r="C13" s="223"/>
      <c r="D13" s="223"/>
      <c r="E13" s="223"/>
      <c r="F13" s="223"/>
      <c r="G13" s="223"/>
      <c r="H13" s="223"/>
      <c r="I13" s="223"/>
    </row>
    <row r="14" spans="2:9">
      <c r="B14" s="182"/>
      <c r="C14" s="223"/>
      <c r="D14" s="223"/>
      <c r="E14" s="223"/>
      <c r="F14" s="223"/>
      <c r="G14" s="223"/>
      <c r="H14" s="223"/>
      <c r="I14" s="223"/>
    </row>
    <row r="15" spans="2:9">
      <c r="B15" s="182"/>
      <c r="C15" s="223"/>
      <c r="D15" s="223"/>
      <c r="E15" s="223"/>
      <c r="F15" s="223"/>
      <c r="G15" s="223"/>
      <c r="H15" s="223"/>
      <c r="I15" s="223"/>
    </row>
    <row r="16" spans="2:9">
      <c r="D16" s="195"/>
    </row>
  </sheetData>
  <mergeCells count="1">
    <mergeCell ref="C5:H5"/>
  </mergeCells>
  <pageMargins left="0.70866141732283472" right="0.70866141732283472" top="0.74803149606299213" bottom="0.74803149606299213" header="0.31496062992125984" footer="0.31496062992125984"/>
  <pageSetup paperSize="9" scale="4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060FA-60EA-41C8-9129-EC6FEB36C3C4}">
  <sheetPr>
    <pageSetUpPr fitToPage="1"/>
  </sheetPr>
  <dimension ref="B1:AY16"/>
  <sheetViews>
    <sheetView showGridLines="0" workbookViewId="0">
      <selection activeCell="E15" sqref="E15"/>
    </sheetView>
  </sheetViews>
  <sheetFormatPr defaultColWidth="8.7265625" defaultRowHeight="14.5"/>
  <cols>
    <col min="1" max="1" width="2.26953125" style="8" customWidth="1"/>
    <col min="2" max="2" width="19" style="8" customWidth="1"/>
    <col min="3" max="4" width="16.7265625" style="8" customWidth="1"/>
    <col min="5" max="6" width="19.81640625" style="8" customWidth="1"/>
    <col min="9" max="10" width="23.7265625" bestFit="1" customWidth="1"/>
    <col min="12" max="15" width="10.26953125" customWidth="1"/>
    <col min="52" max="16384" width="8.7265625" style="8"/>
  </cols>
  <sheetData>
    <row r="1" spans="2:6" ht="15.5">
      <c r="B1" s="184" t="str" cm="1">
        <f t="array" aca="1" ref="B1" ca="1">CONCATENATE(MID(CELL("filename",A1),FIND("]",CELL("filename",A1))+1,255), " - Core Crown tax revenue compared to the Half Year Update")</f>
        <v>Data 2.12 - Core Crown tax revenue compared to the Half Year Update</v>
      </c>
      <c r="C1" s="184"/>
      <c r="D1" s="185"/>
      <c r="E1" s="185"/>
      <c r="F1" s="185"/>
    </row>
    <row r="2" spans="2:6" ht="15.5">
      <c r="B2" s="184"/>
      <c r="C2" s="184"/>
      <c r="D2" s="185"/>
      <c r="E2" s="185"/>
      <c r="F2" s="185"/>
    </row>
    <row r="3" spans="2:6">
      <c r="B3" s="176" t="s">
        <v>248</v>
      </c>
      <c r="C3" s="176"/>
      <c r="D3" s="185"/>
      <c r="E3" s="185"/>
      <c r="F3" s="185"/>
    </row>
    <row r="5" spans="2:6">
      <c r="C5" s="537" t="s">
        <v>120</v>
      </c>
      <c r="D5" s="537"/>
      <c r="E5" s="224"/>
      <c r="F5" s="224"/>
    </row>
    <row r="6" spans="2:6" ht="48" customHeight="1">
      <c r="B6" s="225" t="s">
        <v>127</v>
      </c>
      <c r="C6" s="226" t="s">
        <v>91</v>
      </c>
      <c r="D6" s="226" t="s">
        <v>92</v>
      </c>
      <c r="E6" s="226"/>
      <c r="F6" s="226"/>
    </row>
    <row r="7" spans="2:6">
      <c r="B7" s="227">
        <v>2023</v>
      </c>
      <c r="C7" s="228">
        <v>112.358</v>
      </c>
      <c r="D7" s="228">
        <v>112.358</v>
      </c>
      <c r="E7" s="228"/>
      <c r="F7" s="228"/>
    </row>
    <row r="8" spans="2:6">
      <c r="B8" s="227">
        <v>2024</v>
      </c>
      <c r="C8" s="228">
        <v>118.995</v>
      </c>
      <c r="D8" s="228">
        <v>122.02500000000001</v>
      </c>
      <c r="E8" s="228"/>
      <c r="F8" s="228"/>
    </row>
    <row r="9" spans="2:6">
      <c r="B9" s="227">
        <v>2025</v>
      </c>
      <c r="C9" s="228">
        <v>122.851</v>
      </c>
      <c r="D9" s="228">
        <v>129.70099999999999</v>
      </c>
      <c r="E9" s="228"/>
      <c r="F9" s="228"/>
    </row>
    <row r="10" spans="2:6">
      <c r="B10" s="227" t="s">
        <v>236</v>
      </c>
      <c r="C10" s="228">
        <v>131.40299999999999</v>
      </c>
      <c r="D10" s="228">
        <v>138.13900000000001</v>
      </c>
      <c r="E10" s="228"/>
      <c r="F10" s="228"/>
    </row>
    <row r="11" spans="2:6">
      <c r="B11" s="227" t="s">
        <v>237</v>
      </c>
      <c r="C11" s="228">
        <v>140.15600000000001</v>
      </c>
      <c r="D11" s="228">
        <v>146.238</v>
      </c>
      <c r="E11" s="228"/>
      <c r="F11" s="228"/>
    </row>
    <row r="12" spans="2:6">
      <c r="B12" s="227" t="s">
        <v>238</v>
      </c>
      <c r="C12" s="228">
        <v>148.23699999999999</v>
      </c>
      <c r="D12" s="228">
        <v>153.99799999999999</v>
      </c>
      <c r="E12" s="228"/>
      <c r="F12" s="228"/>
    </row>
    <row r="13" spans="2:6">
      <c r="B13" s="182"/>
      <c r="C13" s="189"/>
      <c r="D13" s="189"/>
    </row>
    <row r="14" spans="2:6">
      <c r="C14" s="183"/>
      <c r="D14" s="183"/>
    </row>
    <row r="16" spans="2:6">
      <c r="B16" s="181"/>
    </row>
  </sheetData>
  <mergeCells count="1">
    <mergeCell ref="C5:D5"/>
  </mergeCells>
  <pageMargins left="0.70866141732283472" right="0.70866141732283472" top="0.74803149606299213" bottom="0.74803149606299213" header="0.31496062992125984" footer="0.31496062992125984"/>
  <pageSetup paperSize="9" scale="75"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BF2EA-8959-47F2-BCFA-0BB3B20158CB}">
  <sheetPr>
    <pageSetUpPr fitToPage="1"/>
  </sheetPr>
  <dimension ref="B1:S25"/>
  <sheetViews>
    <sheetView showGridLines="0" workbookViewId="0">
      <selection activeCell="K21" sqref="K21"/>
    </sheetView>
  </sheetViews>
  <sheetFormatPr defaultColWidth="8.7265625" defaultRowHeight="14.5"/>
  <cols>
    <col min="1" max="1" width="2.26953125" style="8" customWidth="1"/>
    <col min="2" max="2" width="19" style="8" customWidth="1"/>
    <col min="3" max="3" width="16.54296875" style="8" bestFit="1" customWidth="1"/>
    <col min="4" max="4" width="18.1796875" style="8" customWidth="1"/>
    <col min="5" max="5" width="12.1796875" style="8" customWidth="1"/>
    <col min="6" max="6" width="11.26953125" customWidth="1"/>
    <col min="7" max="7" width="21.453125" customWidth="1"/>
    <col min="8" max="8" width="23.7265625" bestFit="1" customWidth="1"/>
    <col min="9" max="9" width="11" customWidth="1"/>
    <col min="20" max="16384" width="8.7265625" style="8"/>
  </cols>
  <sheetData>
    <row r="1" spans="2:5" ht="15.5">
      <c r="B1" s="184" t="str" cm="1">
        <f t="array" aca="1" ref="B1" ca="1">CONCATENATE(MID(CELL("filename",A1),FIND("]",CELL("filename",A1))+1,255), " - Core Crown expenses compared to the Half Year Update")</f>
        <v>Data 2.13 - Core Crown expenses compared to the Half Year Update</v>
      </c>
      <c r="C1" s="184"/>
      <c r="D1" s="185"/>
      <c r="E1" s="185"/>
    </row>
    <row r="2" spans="2:5" ht="15.5">
      <c r="B2" s="184"/>
      <c r="C2" s="184"/>
      <c r="D2" s="185"/>
      <c r="E2" s="185"/>
    </row>
    <row r="3" spans="2:5">
      <c r="B3" s="176" t="s">
        <v>248</v>
      </c>
      <c r="C3" s="176"/>
      <c r="D3" s="185"/>
      <c r="E3" s="185"/>
    </row>
    <row r="5" spans="2:5">
      <c r="C5" s="537" t="s">
        <v>120</v>
      </c>
      <c r="D5" s="537"/>
    </row>
    <row r="6" spans="2:5">
      <c r="B6" s="229" t="s">
        <v>127</v>
      </c>
      <c r="C6" s="230" t="s">
        <v>91</v>
      </c>
      <c r="D6" s="230" t="s">
        <v>92</v>
      </c>
    </row>
    <row r="7" spans="2:5">
      <c r="B7" s="182">
        <v>2023</v>
      </c>
      <c r="C7" s="222">
        <v>127.574</v>
      </c>
      <c r="D7" s="5">
        <v>127.574</v>
      </c>
    </row>
    <row r="8" spans="2:5">
      <c r="B8" s="182">
        <v>2024</v>
      </c>
      <c r="C8" s="222">
        <v>138.32499999999999</v>
      </c>
      <c r="D8" s="5">
        <v>140.286</v>
      </c>
    </row>
    <row r="9" spans="2:5">
      <c r="B9" s="182" t="s">
        <v>235</v>
      </c>
      <c r="C9" s="222">
        <v>143.89500000000001</v>
      </c>
      <c r="D9" s="5">
        <v>144.74100000000001</v>
      </c>
    </row>
    <row r="10" spans="2:5">
      <c r="B10" s="182" t="s">
        <v>236</v>
      </c>
      <c r="C10" s="222">
        <v>147.65799999999999</v>
      </c>
      <c r="D10" s="5">
        <v>151.06100000000001</v>
      </c>
    </row>
    <row r="11" spans="2:5">
      <c r="B11" s="182" t="s">
        <v>237</v>
      </c>
      <c r="C11" s="222">
        <v>151.11600000000001</v>
      </c>
      <c r="D11" s="5">
        <v>155.94800000000001</v>
      </c>
    </row>
    <row r="12" spans="2:5">
      <c r="B12" s="182" t="s">
        <v>238</v>
      </c>
      <c r="C12" s="222">
        <v>156.35400000000001</v>
      </c>
      <c r="D12" s="231">
        <v>161.221</v>
      </c>
    </row>
    <row r="13" spans="2:5">
      <c r="C13" s="183"/>
      <c r="D13" s="183"/>
    </row>
    <row r="22" spans="3:5">
      <c r="C22" s="214"/>
      <c r="D22" s="214"/>
      <c r="E22" s="214"/>
    </row>
    <row r="23" spans="3:5">
      <c r="C23" s="222"/>
      <c r="D23" s="222"/>
      <c r="E23" s="222"/>
    </row>
    <row r="24" spans="3:5">
      <c r="C24" s="214"/>
      <c r="D24" s="214"/>
      <c r="E24" s="214"/>
    </row>
    <row r="25" spans="3:5">
      <c r="C25" s="214"/>
      <c r="D25" s="214"/>
      <c r="E25" s="214"/>
    </row>
  </sheetData>
  <mergeCells count="1">
    <mergeCell ref="C5:D5"/>
  </mergeCells>
  <pageMargins left="0.70866141732283472" right="0.70866141732283472" top="0.74803149606299213" bottom="0.74803149606299213" header="0.31496062992125984" footer="0.31496062992125984"/>
  <pageSetup paperSize="9" scale="74"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B8B2D-3C24-483F-9649-9828AE59CFAF}">
  <sheetPr>
    <pageSetUpPr fitToPage="1"/>
  </sheetPr>
  <dimension ref="B1:E26"/>
  <sheetViews>
    <sheetView showGridLines="0" workbookViewId="0">
      <selection activeCell="F8" sqref="F8"/>
    </sheetView>
  </sheetViews>
  <sheetFormatPr defaultColWidth="8.7265625" defaultRowHeight="14"/>
  <cols>
    <col min="1" max="1" width="2.26953125" style="8" customWidth="1"/>
    <col min="2" max="2" width="19" style="8" customWidth="1"/>
    <col min="3" max="3" width="16.54296875" style="8" bestFit="1" customWidth="1"/>
    <col min="4" max="4" width="18" style="8" customWidth="1"/>
    <col min="5" max="5" width="12.1796875" style="8" customWidth="1"/>
    <col min="6" max="16384" width="8.7265625" style="8"/>
  </cols>
  <sheetData>
    <row r="1" spans="2:5" ht="15.5">
      <c r="B1" s="184" t="str" cm="1">
        <f t="array" aca="1" ref="B1" ca="1">CONCATENATE(MID(CELL("filename",A1),FIND("]",CELL("filename",A1))+1,255), " - OBEGAL compared to the Half Year Update")</f>
        <v>Data 2.14 - OBEGAL compared to the Half Year Update</v>
      </c>
      <c r="C1" s="184"/>
      <c r="D1" s="185"/>
      <c r="E1" s="185"/>
    </row>
    <row r="2" spans="2:5" ht="15.5">
      <c r="B2" s="184"/>
      <c r="C2" s="184"/>
      <c r="D2" s="185"/>
      <c r="E2" s="185"/>
    </row>
    <row r="3" spans="2:5">
      <c r="B3" s="176" t="s">
        <v>248</v>
      </c>
      <c r="C3" s="176"/>
      <c r="D3" s="185"/>
      <c r="E3" s="185"/>
    </row>
    <row r="5" spans="2:5">
      <c r="C5" s="537" t="s">
        <v>120</v>
      </c>
      <c r="D5" s="537"/>
    </row>
    <row r="6" spans="2:5">
      <c r="B6" s="229" t="s">
        <v>127</v>
      </c>
      <c r="C6" s="230" t="s">
        <v>91</v>
      </c>
      <c r="D6" s="230" t="s">
        <v>92</v>
      </c>
    </row>
    <row r="7" spans="2:5">
      <c r="B7" s="182">
        <v>2023</v>
      </c>
      <c r="C7" s="222">
        <v>-9.4459999999999997</v>
      </c>
      <c r="D7" s="222">
        <v>-9.4459999999999997</v>
      </c>
    </row>
    <row r="8" spans="2:5">
      <c r="B8" s="182">
        <v>2024</v>
      </c>
      <c r="C8" s="222">
        <v>-11.074</v>
      </c>
      <c r="D8" s="222">
        <v>-9.3190000000000008</v>
      </c>
    </row>
    <row r="9" spans="2:5">
      <c r="B9" s="182" t="s">
        <v>235</v>
      </c>
      <c r="C9" s="222">
        <v>-13.372</v>
      </c>
      <c r="D9" s="222">
        <v>-6.1349999999999998</v>
      </c>
    </row>
    <row r="10" spans="2:5">
      <c r="B10" s="182" t="s">
        <v>236</v>
      </c>
      <c r="C10" s="222">
        <v>-8.5020000000000007</v>
      </c>
      <c r="D10" s="222">
        <v>-3.468</v>
      </c>
    </row>
    <row r="11" spans="2:5">
      <c r="B11" s="182" t="s">
        <v>237</v>
      </c>
      <c r="C11" s="222">
        <v>-3.1040000000000001</v>
      </c>
      <c r="D11" s="222">
        <v>0.14000000000000001</v>
      </c>
    </row>
    <row r="12" spans="2:5">
      <c r="B12" s="182" t="s">
        <v>238</v>
      </c>
      <c r="C12" s="222">
        <v>1.4710000000000001</v>
      </c>
      <c r="D12" s="222">
        <v>3.3559999999999999</v>
      </c>
    </row>
    <row r="13" spans="2:5">
      <c r="B13" s="182"/>
      <c r="C13" s="222"/>
      <c r="D13" s="222"/>
    </row>
    <row r="14" spans="2:5">
      <c r="C14" s="183"/>
      <c r="D14" s="183"/>
    </row>
    <row r="23" spans="3:5">
      <c r="C23" s="214"/>
      <c r="D23" s="214"/>
      <c r="E23" s="214"/>
    </row>
    <row r="24" spans="3:5">
      <c r="C24" s="222"/>
      <c r="D24" s="222"/>
      <c r="E24" s="222"/>
    </row>
    <row r="25" spans="3:5">
      <c r="C25" s="214"/>
      <c r="D25" s="214"/>
      <c r="E25" s="214"/>
    </row>
    <row r="26" spans="3:5">
      <c r="C26" s="214"/>
      <c r="D26" s="214"/>
      <c r="E26" s="214"/>
    </row>
  </sheetData>
  <mergeCells count="1">
    <mergeCell ref="C5:D5"/>
  </mergeCells>
  <pageMargins left="0.70866141732283472" right="0.70866141732283472" top="0.74803149606299213" bottom="0.74803149606299213" header="0.31496062992125984" footer="0.31496062992125984"/>
  <pageSetup paperSize="9" scale="73"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60E86-CD71-4A09-BF5D-A4B62C127821}">
  <sheetPr>
    <pageSetUpPr fitToPage="1"/>
  </sheetPr>
  <dimension ref="B1:P25"/>
  <sheetViews>
    <sheetView showGridLines="0" workbookViewId="0">
      <selection activeCell="B3" sqref="B3"/>
    </sheetView>
  </sheetViews>
  <sheetFormatPr defaultColWidth="8.7265625" defaultRowHeight="14.5"/>
  <cols>
    <col min="1" max="1" width="2.26953125" style="8" customWidth="1"/>
    <col min="2" max="2" width="19" style="8" customWidth="1"/>
    <col min="3" max="3" width="16.54296875" style="8" bestFit="1" customWidth="1"/>
    <col min="4" max="4" width="18.26953125" style="8" customWidth="1"/>
    <col min="5" max="5" width="12.1796875" style="8" customWidth="1"/>
    <col min="6" max="6" width="11.26953125" style="8" customWidth="1"/>
    <col min="7" max="7" width="12.26953125" customWidth="1"/>
    <col min="8" max="8" width="23.7265625" bestFit="1" customWidth="1"/>
    <col min="9" max="9" width="18.81640625" bestFit="1" customWidth="1"/>
    <col min="10" max="10" width="16.7265625" customWidth="1"/>
    <col min="17" max="16384" width="8.7265625" style="8"/>
  </cols>
  <sheetData>
    <row r="1" spans="2:6" ht="15.5">
      <c r="B1" s="184" t="str" cm="1">
        <f t="array" aca="1" ref="B1" ca="1">CONCATENATE(MID(CELL("filename",A1),FIND("]",CELL("filename",A1))+1,255), " - Net core Crown debt compared to the Half Year Update")</f>
        <v>Data 2.15 - Net core Crown debt compared to the Half Year Update</v>
      </c>
      <c r="C1" s="184"/>
      <c r="D1" s="185"/>
      <c r="E1" s="185"/>
      <c r="F1" s="185"/>
    </row>
    <row r="2" spans="2:6" ht="15.5">
      <c r="B2" s="184"/>
      <c r="C2" s="184"/>
      <c r="D2" s="185"/>
      <c r="E2" s="185"/>
      <c r="F2" s="185"/>
    </row>
    <row r="3" spans="2:6">
      <c r="B3" s="176" t="s">
        <v>248</v>
      </c>
      <c r="C3" s="176"/>
      <c r="D3" s="185"/>
      <c r="E3" s="185"/>
      <c r="F3" s="185"/>
    </row>
    <row r="5" spans="2:6">
      <c r="C5" s="537" t="s">
        <v>120</v>
      </c>
      <c r="D5" s="537"/>
    </row>
    <row r="6" spans="2:6">
      <c r="B6" s="229" t="s">
        <v>127</v>
      </c>
      <c r="C6" s="230" t="s">
        <v>91</v>
      </c>
      <c r="D6" s="230" t="s">
        <v>92</v>
      </c>
    </row>
    <row r="7" spans="2:6">
      <c r="B7" s="182">
        <v>2023</v>
      </c>
      <c r="C7" s="222">
        <v>155.30000000000001</v>
      </c>
      <c r="D7" s="222">
        <v>155.273</v>
      </c>
    </row>
    <row r="8" spans="2:6">
      <c r="B8" s="182">
        <v>2024</v>
      </c>
      <c r="C8" s="222">
        <v>178.1</v>
      </c>
      <c r="D8" s="222">
        <v>182.755</v>
      </c>
    </row>
    <row r="9" spans="2:6">
      <c r="B9" s="182" t="s">
        <v>235</v>
      </c>
      <c r="C9" s="222">
        <v>187.3</v>
      </c>
      <c r="D9" s="222">
        <v>186.11199999999999</v>
      </c>
    </row>
    <row r="10" spans="2:6">
      <c r="B10" s="182" t="s">
        <v>236</v>
      </c>
      <c r="C10" s="222">
        <v>195.4</v>
      </c>
      <c r="D10" s="222">
        <v>188.48099999999999</v>
      </c>
    </row>
    <row r="11" spans="2:6">
      <c r="B11" s="182" t="s">
        <v>237</v>
      </c>
      <c r="C11" s="222">
        <v>207.4</v>
      </c>
      <c r="D11" s="222">
        <v>194.708</v>
      </c>
    </row>
    <row r="12" spans="2:6">
      <c r="B12" s="182" t="s">
        <v>238</v>
      </c>
      <c r="C12" s="222">
        <v>209.9</v>
      </c>
      <c r="D12" s="222">
        <v>192.84800000000001</v>
      </c>
    </row>
    <row r="13" spans="2:6">
      <c r="C13" s="183"/>
      <c r="D13" s="183"/>
    </row>
    <row r="22" spans="3:6">
      <c r="C22" s="214"/>
      <c r="D22" s="214"/>
      <c r="E22" s="214"/>
      <c r="F22" s="214"/>
    </row>
    <row r="23" spans="3:6">
      <c r="C23" s="222"/>
      <c r="D23" s="222"/>
      <c r="E23" s="222"/>
      <c r="F23" s="222"/>
    </row>
    <row r="24" spans="3:6">
      <c r="C24" s="214"/>
      <c r="D24" s="214"/>
      <c r="E24" s="214"/>
      <c r="F24" s="214"/>
    </row>
    <row r="25" spans="3:6">
      <c r="C25" s="214"/>
      <c r="D25" s="214"/>
      <c r="E25" s="214"/>
      <c r="F25" s="214"/>
    </row>
  </sheetData>
  <mergeCells count="1">
    <mergeCell ref="C5:D5"/>
  </mergeCells>
  <pageMargins left="0.70866141732283472" right="0.70866141732283472" top="0.74803149606299213" bottom="0.74803149606299213" header="0.31496062992125984" footer="0.31496062992125984"/>
  <pageSetup paperSize="9" scale="67"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47F5D-A554-4DE0-AD1B-BD05E6053D4E}">
  <dimension ref="B1:M19"/>
  <sheetViews>
    <sheetView showGridLines="0" workbookViewId="0">
      <selection activeCell="J4" sqref="J4"/>
    </sheetView>
  </sheetViews>
  <sheetFormatPr defaultRowHeight="14.5"/>
  <cols>
    <col min="2" max="9" width="16" customWidth="1"/>
  </cols>
  <sheetData>
    <row r="1" spans="2:13">
      <c r="B1" s="444" t="s">
        <v>497</v>
      </c>
      <c r="C1" s="445"/>
      <c r="D1" s="445"/>
      <c r="E1" s="445"/>
      <c r="F1" s="445"/>
      <c r="G1" s="445"/>
      <c r="H1" s="445"/>
    </row>
    <row r="2" spans="2:13">
      <c r="B2" s="446" t="s">
        <v>445</v>
      </c>
      <c r="C2" s="445"/>
      <c r="D2" s="445"/>
      <c r="E2" s="445"/>
      <c r="F2" s="445"/>
      <c r="G2" s="445"/>
      <c r="H2" s="445"/>
    </row>
    <row r="4" spans="2:13" ht="42.5">
      <c r="B4" s="447"/>
      <c r="C4" s="448" t="s">
        <v>446</v>
      </c>
      <c r="D4" s="448" t="s">
        <v>447</v>
      </c>
      <c r="E4" s="448" t="s">
        <v>448</v>
      </c>
      <c r="F4" s="448" t="s">
        <v>449</v>
      </c>
      <c r="G4" s="448" t="s">
        <v>450</v>
      </c>
      <c r="H4" s="448" t="s">
        <v>451</v>
      </c>
      <c r="I4" s="449"/>
    </row>
    <row r="5" spans="2:13">
      <c r="B5" s="450">
        <v>43646</v>
      </c>
      <c r="C5" s="451">
        <v>85.722999999999999</v>
      </c>
      <c r="D5" s="451">
        <v>85.415878132187402</v>
      </c>
      <c r="E5" s="452">
        <v>0.20261075852801899</v>
      </c>
      <c r="F5" s="452">
        <v>0.10513048978178299</v>
      </c>
      <c r="G5" s="452">
        <v>0.10513048978178299</v>
      </c>
      <c r="H5" s="452">
        <v>0.20261075852801899</v>
      </c>
      <c r="I5" s="449"/>
      <c r="M5" s="167"/>
    </row>
    <row r="6" spans="2:13">
      <c r="B6" s="450">
        <v>44012</v>
      </c>
      <c r="C6" s="451">
        <v>84.521000000000001</v>
      </c>
      <c r="D6" s="451">
        <v>84.319168493760102</v>
      </c>
      <c r="E6" s="452">
        <v>0.147442810353758</v>
      </c>
      <c r="F6" s="452">
        <v>5.4078010743396597E-2</v>
      </c>
      <c r="G6" s="452">
        <v>5.4078010743396597E-2</v>
      </c>
      <c r="H6" s="452">
        <v>0.147442810353758</v>
      </c>
      <c r="I6" s="449"/>
      <c r="M6" s="167"/>
    </row>
    <row r="7" spans="2:13">
      <c r="B7" s="450">
        <v>44377</v>
      </c>
      <c r="C7" s="451">
        <v>97.361999999999995</v>
      </c>
      <c r="D7" s="451">
        <v>96.845377400520803</v>
      </c>
      <c r="E7" s="452">
        <v>0.32813323742671502</v>
      </c>
      <c r="F7" s="452">
        <v>0.19216825369373</v>
      </c>
      <c r="G7" s="452">
        <v>0.19216825369373</v>
      </c>
      <c r="H7" s="452">
        <v>0.32813323742671502</v>
      </c>
      <c r="I7" s="449"/>
      <c r="M7" s="167"/>
    </row>
    <row r="8" spans="2:13">
      <c r="B8" s="450">
        <v>44742</v>
      </c>
      <c r="C8" s="451">
        <v>107.873</v>
      </c>
      <c r="D8" s="451">
        <v>107.082595139676</v>
      </c>
      <c r="E8" s="452">
        <v>0.50261867300576002</v>
      </c>
      <c r="F8" s="452">
        <v>0.29673036289624</v>
      </c>
      <c r="G8" s="452">
        <v>0.29673036289624</v>
      </c>
      <c r="H8" s="452">
        <v>0.50261867300576002</v>
      </c>
      <c r="I8" s="449"/>
      <c r="L8" s="167"/>
      <c r="M8" s="167"/>
    </row>
    <row r="9" spans="2:13">
      <c r="B9" s="450">
        <v>45107</v>
      </c>
      <c r="C9" s="451">
        <v>111.712</v>
      </c>
      <c r="D9" s="451">
        <v>111.166711080127</v>
      </c>
      <c r="E9" s="452">
        <v>0.381661099192875</v>
      </c>
      <c r="F9" s="452">
        <v>0.153614457495139</v>
      </c>
      <c r="G9" s="452">
        <v>0.153614457495139</v>
      </c>
      <c r="H9" s="452">
        <v>0.381661099192875</v>
      </c>
      <c r="I9" s="449"/>
      <c r="L9" s="167"/>
      <c r="M9" s="167"/>
    </row>
    <row r="10" spans="2:13">
      <c r="B10" s="453">
        <v>45473</v>
      </c>
      <c r="C10" s="454">
        <v>118.334</v>
      </c>
      <c r="D10" s="455">
        <v>113.599951398019</v>
      </c>
      <c r="E10" s="455">
        <v>2.7813332146532002</v>
      </c>
      <c r="F10" s="455">
        <v>1.8954842414175299</v>
      </c>
      <c r="G10" s="455">
        <v>1.8954842414175299</v>
      </c>
      <c r="H10" s="455">
        <v>2.7813332146532002</v>
      </c>
      <c r="I10" s="456" t="s">
        <v>7</v>
      </c>
      <c r="L10" s="167"/>
      <c r="M10" s="167"/>
    </row>
    <row r="11" spans="2:13">
      <c r="B11" s="450">
        <v>45838</v>
      </c>
      <c r="C11" s="451">
        <v>122.154</v>
      </c>
      <c r="D11" s="452">
        <v>110.909801411592</v>
      </c>
      <c r="E11" s="452">
        <v>6.6138294111543301</v>
      </c>
      <c r="F11" s="452">
        <v>4.6861121727464203</v>
      </c>
      <c r="G11" s="452">
        <v>4.6861121727464203</v>
      </c>
      <c r="H11" s="452">
        <v>6.6138294111543301</v>
      </c>
      <c r="I11" s="449"/>
      <c r="M11" s="167"/>
    </row>
    <row r="12" spans="2:13">
      <c r="B12" s="450">
        <v>46203</v>
      </c>
      <c r="C12" s="451">
        <v>130.41900000000001</v>
      </c>
      <c r="D12" s="452">
        <v>115.46662105379001</v>
      </c>
      <c r="E12" s="452">
        <v>8.8292531642802796</v>
      </c>
      <c r="F12" s="452">
        <v>6.1966540817918796</v>
      </c>
      <c r="G12" s="452">
        <v>6.1966540817918796</v>
      </c>
      <c r="H12" s="452">
        <v>8.8292531642802796</v>
      </c>
      <c r="I12" s="449"/>
      <c r="M12" s="167"/>
    </row>
    <row r="13" spans="2:13">
      <c r="B13" s="450">
        <v>46568</v>
      </c>
      <c r="C13" s="451">
        <v>139.214</v>
      </c>
      <c r="D13" s="452">
        <v>122.522476364819</v>
      </c>
      <c r="E13" s="452">
        <v>9.8544749863859096</v>
      </c>
      <c r="F13" s="452">
        <v>6.8221949639016302</v>
      </c>
      <c r="G13" s="452">
        <v>6.8221949639016302</v>
      </c>
      <c r="H13" s="452">
        <v>9.8544749863859096</v>
      </c>
      <c r="I13" s="449"/>
      <c r="M13" s="167"/>
    </row>
    <row r="14" spans="2:13">
      <c r="B14" s="450">
        <v>46934</v>
      </c>
      <c r="C14" s="451">
        <v>147.22800000000001</v>
      </c>
      <c r="D14" s="452">
        <v>129.23148139905101</v>
      </c>
      <c r="E14" s="452">
        <v>10.646711206730201</v>
      </c>
      <c r="F14" s="452">
        <v>7.33292344143298</v>
      </c>
      <c r="G14" s="452">
        <v>7.33292344143298</v>
      </c>
      <c r="H14" s="452">
        <v>10.646711206730201</v>
      </c>
      <c r="I14" s="449"/>
      <c r="M14" s="167"/>
    </row>
    <row r="15" spans="2:13">
      <c r="M15" s="167"/>
    </row>
    <row r="16" spans="2:13">
      <c r="M16" s="167"/>
    </row>
    <row r="17" spans="13:13">
      <c r="M17" s="167"/>
    </row>
    <row r="18" spans="13:13">
      <c r="M18" s="167"/>
    </row>
    <row r="19" spans="13:13">
      <c r="M19" s="167"/>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3E2EF-3680-4F59-AE42-3ADE9DEE26A4}">
  <sheetPr>
    <pageSetUpPr fitToPage="1"/>
  </sheetPr>
  <dimension ref="B1:W25"/>
  <sheetViews>
    <sheetView showGridLines="0" workbookViewId="0">
      <selection activeCell="B1" sqref="B1"/>
    </sheetView>
  </sheetViews>
  <sheetFormatPr defaultColWidth="8.7265625" defaultRowHeight="14.5"/>
  <cols>
    <col min="1" max="1" width="2.26953125" style="8" customWidth="1"/>
    <col min="2" max="2" width="19" style="8" customWidth="1"/>
    <col min="3" max="3" width="25.81640625" style="8" customWidth="1"/>
    <col min="4" max="4" width="25" style="8" customWidth="1"/>
    <col min="5" max="5" width="12.1796875" style="8" customWidth="1"/>
    <col min="6" max="6" width="11.26953125" style="8" customWidth="1"/>
    <col min="7" max="7" width="12.26953125" customWidth="1"/>
    <col min="8" max="8" width="23.7265625" bestFit="1" customWidth="1"/>
    <col min="9" max="9" width="24.453125" customWidth="1"/>
    <col min="10" max="10" width="16.7265625" customWidth="1"/>
    <col min="24" max="16384" width="8.7265625" style="8"/>
  </cols>
  <sheetData>
    <row r="1" spans="2:6" ht="15.5">
      <c r="B1" s="184" t="str" cm="1">
        <f t="array" aca="1" ref="B1" ca="1">CONCATENATE(MID(CELL("filename",A1),FIND("]",CELL("filename",A1))+1,255), " - Impact of higher operating allowance on OBEGAL")</f>
        <v>Data 2.17 - Impact of higher operating allowance on OBEGAL</v>
      </c>
      <c r="C1" s="184"/>
      <c r="D1" s="185"/>
      <c r="E1" s="185"/>
      <c r="F1" s="185"/>
    </row>
    <row r="2" spans="2:6" ht="15.5">
      <c r="B2" s="184"/>
      <c r="C2" s="184"/>
      <c r="D2" s="185"/>
      <c r="E2" s="185"/>
      <c r="F2" s="185"/>
    </row>
    <row r="3" spans="2:6">
      <c r="B3" s="176" t="s">
        <v>248</v>
      </c>
      <c r="C3" s="176"/>
      <c r="D3" s="185"/>
      <c r="E3" s="185"/>
      <c r="F3" s="185"/>
    </row>
    <row r="5" spans="2:6">
      <c r="C5" s="537" t="s">
        <v>120</v>
      </c>
      <c r="D5" s="537"/>
    </row>
    <row r="6" spans="2:6" ht="26.5">
      <c r="B6" s="229" t="s">
        <v>127</v>
      </c>
      <c r="C6" s="230" t="s">
        <v>272</v>
      </c>
      <c r="D6" s="232" t="s">
        <v>273</v>
      </c>
    </row>
    <row r="7" spans="2:6">
      <c r="B7" s="182">
        <v>2023</v>
      </c>
      <c r="C7" s="222">
        <v>-9.4459999999999997</v>
      </c>
      <c r="D7" s="222">
        <v>-9.4</v>
      </c>
    </row>
    <row r="8" spans="2:6">
      <c r="B8" s="182">
        <v>2024</v>
      </c>
      <c r="C8" s="222">
        <v>-11.074</v>
      </c>
      <c r="D8" s="222">
        <v>-11.1</v>
      </c>
    </row>
    <row r="9" spans="2:6">
      <c r="B9" s="182" t="s">
        <v>235</v>
      </c>
      <c r="C9" s="222">
        <v>-13.372</v>
      </c>
      <c r="D9" s="222">
        <v>-13.4</v>
      </c>
    </row>
    <row r="10" spans="2:6">
      <c r="B10" s="182" t="s">
        <v>236</v>
      </c>
      <c r="C10" s="222">
        <v>-8.5020000000000007</v>
      </c>
      <c r="D10" s="222">
        <v>-9.5</v>
      </c>
    </row>
    <row r="11" spans="2:6">
      <c r="B11" s="182" t="s">
        <v>237</v>
      </c>
      <c r="C11" s="222">
        <v>-3.1040000000000001</v>
      </c>
      <c r="D11" s="222">
        <v>-5.2</v>
      </c>
    </row>
    <row r="12" spans="2:6">
      <c r="B12" s="182" t="s">
        <v>238</v>
      </c>
      <c r="C12" s="222">
        <v>1.4710000000000001</v>
      </c>
      <c r="D12" s="222">
        <v>-1.7</v>
      </c>
    </row>
    <row r="13" spans="2:6">
      <c r="C13" s="183"/>
      <c r="D13" s="183"/>
    </row>
    <row r="22" spans="3:6">
      <c r="C22" s="214"/>
      <c r="D22" s="214"/>
      <c r="E22" s="214"/>
      <c r="F22" s="214"/>
    </row>
    <row r="23" spans="3:6">
      <c r="C23" s="222"/>
      <c r="D23" s="222"/>
      <c r="E23" s="222"/>
      <c r="F23" s="222"/>
    </row>
    <row r="24" spans="3:6">
      <c r="C24" s="214"/>
      <c r="D24" s="214"/>
      <c r="E24" s="214"/>
      <c r="F24" s="214"/>
    </row>
    <row r="25" spans="3:6">
      <c r="C25" s="214"/>
      <c r="D25" s="214"/>
      <c r="E25" s="214"/>
      <c r="F25" s="214"/>
    </row>
  </sheetData>
  <mergeCells count="1">
    <mergeCell ref="C5:D5"/>
  </mergeCells>
  <pageMargins left="0.70866141732283472" right="0.70866141732283472" top="0.74803149606299213" bottom="0.74803149606299213" header="0.31496062992125984" footer="0.31496062992125984"/>
  <pageSetup paperSize="9" scale="67"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70F72-57E5-442D-A119-8616E153EB69}">
  <dimension ref="B1:Z1001"/>
  <sheetViews>
    <sheetView showGridLines="0" workbookViewId="0">
      <selection activeCell="B58" sqref="B58"/>
    </sheetView>
  </sheetViews>
  <sheetFormatPr defaultRowHeight="14.5"/>
  <cols>
    <col min="3" max="3" width="13.7265625" customWidth="1"/>
    <col min="4" max="4" width="14.26953125" customWidth="1"/>
  </cols>
  <sheetData>
    <row r="1" spans="2:26">
      <c r="B1" s="1" t="s">
        <v>101</v>
      </c>
      <c r="C1" s="2"/>
      <c r="D1" s="2"/>
      <c r="E1" s="2"/>
      <c r="F1" s="2"/>
      <c r="G1" s="2"/>
      <c r="H1" s="8"/>
      <c r="I1" s="8"/>
      <c r="J1" s="8"/>
      <c r="K1" s="8"/>
      <c r="L1" s="8"/>
      <c r="M1" s="8"/>
      <c r="N1" s="8"/>
      <c r="O1" s="8"/>
      <c r="P1" s="8"/>
      <c r="Q1" s="8"/>
      <c r="R1" s="8"/>
      <c r="S1" s="8"/>
      <c r="T1" s="8"/>
      <c r="U1" s="8"/>
      <c r="V1" s="8"/>
      <c r="W1" s="8"/>
      <c r="X1" s="8"/>
      <c r="Y1" s="8"/>
      <c r="Z1" s="8"/>
    </row>
    <row r="2" spans="2:26">
      <c r="B2" s="2" t="s">
        <v>102</v>
      </c>
      <c r="C2" s="2"/>
      <c r="D2" s="2"/>
      <c r="E2" s="2"/>
      <c r="F2" s="2"/>
      <c r="G2" s="2"/>
      <c r="H2" s="8"/>
      <c r="I2" s="8"/>
      <c r="J2" s="8"/>
      <c r="K2" s="8"/>
      <c r="L2" s="8"/>
      <c r="M2" s="8"/>
      <c r="N2" s="8"/>
      <c r="O2" s="8"/>
      <c r="P2" s="8"/>
      <c r="Q2" s="8"/>
      <c r="R2" s="8"/>
      <c r="S2" s="8"/>
      <c r="T2" s="8"/>
      <c r="U2" s="8"/>
      <c r="V2" s="8"/>
      <c r="W2" s="8"/>
      <c r="X2" s="8"/>
      <c r="Y2" s="8"/>
      <c r="Z2" s="8"/>
    </row>
    <row r="3" spans="2:26">
      <c r="B3" s="8"/>
      <c r="C3" s="8"/>
      <c r="D3" s="8"/>
      <c r="E3" s="8"/>
      <c r="F3" s="8"/>
      <c r="G3" s="8"/>
      <c r="H3" s="8"/>
      <c r="I3" s="8"/>
      <c r="J3" s="8"/>
      <c r="K3" s="8"/>
      <c r="L3" s="8"/>
      <c r="M3" s="8"/>
      <c r="N3" s="8"/>
      <c r="O3" s="8"/>
      <c r="P3" s="8"/>
      <c r="Q3" s="8"/>
      <c r="R3" s="8"/>
      <c r="S3" s="8"/>
      <c r="T3" s="8"/>
      <c r="U3" s="8"/>
      <c r="V3" s="8"/>
      <c r="W3" s="8"/>
      <c r="X3" s="8"/>
      <c r="Y3" s="8"/>
      <c r="Z3" s="8"/>
    </row>
    <row r="4" spans="2:26" ht="28.5">
      <c r="B4" s="9"/>
      <c r="C4" s="114" t="s">
        <v>89</v>
      </c>
      <c r="D4" s="114" t="s">
        <v>90</v>
      </c>
      <c r="E4" s="9"/>
      <c r="F4" s="9"/>
      <c r="G4" s="9"/>
      <c r="H4" s="9"/>
      <c r="I4" s="9"/>
      <c r="J4" s="9"/>
      <c r="K4" s="9"/>
      <c r="L4" s="9"/>
      <c r="M4" s="9"/>
      <c r="N4" s="9"/>
      <c r="O4" s="9"/>
      <c r="P4" s="9"/>
      <c r="Q4" s="9"/>
      <c r="R4" s="9"/>
      <c r="S4" s="9"/>
      <c r="T4" s="9"/>
      <c r="U4" s="9"/>
      <c r="V4" s="9"/>
      <c r="W4" s="9"/>
      <c r="X4" s="9"/>
      <c r="Y4" s="9"/>
      <c r="Z4" s="9"/>
    </row>
    <row r="5" spans="2:26" ht="42" customHeight="1">
      <c r="B5" s="9"/>
      <c r="C5" s="114" t="s">
        <v>104</v>
      </c>
      <c r="D5" s="114" t="s">
        <v>105</v>
      </c>
      <c r="E5" s="9"/>
      <c r="F5" s="9"/>
      <c r="G5" s="9"/>
      <c r="H5" s="9"/>
      <c r="I5" s="9"/>
      <c r="J5" s="9"/>
      <c r="K5" s="9"/>
      <c r="L5" s="9"/>
      <c r="M5" s="9"/>
      <c r="N5" s="9"/>
      <c r="O5" s="9"/>
      <c r="P5" s="9"/>
      <c r="Q5" s="9"/>
      <c r="R5" s="9"/>
      <c r="S5" s="9"/>
      <c r="T5" s="9"/>
      <c r="U5" s="9"/>
      <c r="V5" s="9"/>
      <c r="W5" s="9"/>
      <c r="X5" s="9"/>
      <c r="Y5" s="9"/>
      <c r="Z5" s="9"/>
    </row>
    <row r="6" spans="2:26">
      <c r="B6" s="10">
        <v>40238</v>
      </c>
      <c r="C6" s="11">
        <v>49.058</v>
      </c>
      <c r="D6" s="112">
        <v>11.30655</v>
      </c>
      <c r="E6" s="4"/>
      <c r="F6" s="4"/>
      <c r="G6" s="4"/>
      <c r="H6" s="4"/>
      <c r="I6" s="4"/>
      <c r="J6" s="4"/>
      <c r="K6" s="4"/>
      <c r="L6" s="4"/>
      <c r="M6" s="4"/>
      <c r="N6" s="4"/>
      <c r="O6" s="4"/>
      <c r="P6" s="4"/>
      <c r="Q6" s="4"/>
      <c r="R6" s="4"/>
      <c r="S6" s="4"/>
      <c r="T6" s="4"/>
      <c r="U6" s="4"/>
      <c r="V6" s="4"/>
      <c r="W6" s="4"/>
      <c r="X6" s="4"/>
      <c r="Y6" s="4"/>
      <c r="Z6" s="4"/>
    </row>
    <row r="7" spans="2:26">
      <c r="B7" s="10">
        <v>40330</v>
      </c>
      <c r="C7" s="11">
        <v>49.363999999999997</v>
      </c>
      <c r="D7" s="112">
        <v>11.352740000000001</v>
      </c>
      <c r="E7" s="4"/>
      <c r="F7" s="4"/>
      <c r="G7" s="4"/>
      <c r="H7" s="4"/>
      <c r="I7" s="4"/>
      <c r="J7" s="4"/>
      <c r="K7" s="4"/>
      <c r="L7" s="4"/>
      <c r="M7" s="4"/>
      <c r="N7" s="4"/>
      <c r="O7" s="4"/>
      <c r="P7" s="4"/>
      <c r="Q7" s="4"/>
      <c r="R7" s="4"/>
      <c r="S7" s="4"/>
      <c r="T7" s="4"/>
      <c r="U7" s="4"/>
      <c r="V7" s="4"/>
      <c r="W7" s="4"/>
      <c r="X7" s="4"/>
      <c r="Y7" s="4"/>
      <c r="Z7" s="4"/>
    </row>
    <row r="8" spans="2:26">
      <c r="B8" s="10">
        <v>40422</v>
      </c>
      <c r="C8" s="11">
        <v>49.25</v>
      </c>
      <c r="D8" s="112">
        <v>11.30443</v>
      </c>
      <c r="E8" s="4"/>
      <c r="F8" s="4"/>
      <c r="G8" s="4"/>
      <c r="H8" s="4"/>
      <c r="I8" s="4"/>
      <c r="J8" s="4"/>
      <c r="K8" s="4"/>
      <c r="L8" s="4"/>
      <c r="M8" s="4"/>
      <c r="N8" s="4"/>
      <c r="O8" s="4"/>
      <c r="P8" s="4"/>
      <c r="Q8" s="4"/>
      <c r="R8" s="4"/>
      <c r="S8" s="4"/>
      <c r="T8" s="4"/>
      <c r="U8" s="4"/>
      <c r="V8" s="4"/>
      <c r="W8" s="4"/>
      <c r="X8" s="4"/>
      <c r="Y8" s="4"/>
      <c r="Z8" s="4"/>
    </row>
    <row r="9" spans="2:26">
      <c r="B9" s="10">
        <v>40513</v>
      </c>
      <c r="C9" s="11">
        <v>48.985999999999997</v>
      </c>
      <c r="D9" s="112">
        <v>11.21397</v>
      </c>
      <c r="E9" s="4"/>
      <c r="F9" s="4"/>
      <c r="G9" s="4"/>
      <c r="H9" s="4"/>
      <c r="I9" s="4"/>
      <c r="J9" s="4"/>
      <c r="K9" s="4"/>
      <c r="L9" s="4"/>
      <c r="M9" s="4"/>
      <c r="N9" s="4"/>
      <c r="O9" s="4"/>
      <c r="P9" s="4"/>
      <c r="Q9" s="4"/>
      <c r="R9" s="4"/>
      <c r="S9" s="4"/>
      <c r="T9" s="4"/>
      <c r="U9" s="4"/>
      <c r="V9" s="4"/>
      <c r="W9" s="4"/>
      <c r="X9" s="4"/>
      <c r="Y9" s="4"/>
      <c r="Z9" s="4"/>
    </row>
    <row r="10" spans="2:26">
      <c r="B10" s="10">
        <v>40603</v>
      </c>
      <c r="C10" s="11">
        <v>49.52</v>
      </c>
      <c r="D10" s="112">
        <v>11.31058</v>
      </c>
      <c r="E10" s="4"/>
      <c r="F10" s="4"/>
      <c r="G10" s="4"/>
      <c r="H10" s="4"/>
      <c r="I10" s="4"/>
      <c r="J10" s="4"/>
      <c r="K10" s="4"/>
      <c r="L10" s="4"/>
      <c r="M10" s="4"/>
      <c r="N10" s="4"/>
      <c r="O10" s="4"/>
      <c r="P10" s="4"/>
      <c r="Q10" s="4"/>
      <c r="R10" s="4"/>
      <c r="S10" s="4"/>
      <c r="T10" s="4"/>
      <c r="U10" s="4"/>
      <c r="V10" s="4"/>
      <c r="W10" s="4"/>
      <c r="X10" s="4"/>
      <c r="Y10" s="4"/>
      <c r="Z10" s="4"/>
    </row>
    <row r="11" spans="2:26">
      <c r="B11" s="10">
        <v>40695</v>
      </c>
      <c r="C11" s="11">
        <v>49.738</v>
      </c>
      <c r="D11" s="112">
        <v>11.34742</v>
      </c>
      <c r="E11" s="4"/>
      <c r="F11" s="4"/>
      <c r="G11" s="4"/>
      <c r="H11" s="4"/>
      <c r="I11" s="4"/>
      <c r="J11" s="4"/>
      <c r="K11" s="4"/>
      <c r="L11" s="4"/>
      <c r="M11" s="4"/>
      <c r="N11" s="4"/>
      <c r="O11" s="4"/>
      <c r="P11" s="4"/>
      <c r="Q11" s="4"/>
      <c r="R11" s="4"/>
      <c r="S11" s="4"/>
      <c r="T11" s="4"/>
      <c r="U11" s="4"/>
      <c r="V11" s="4"/>
      <c r="W11" s="4"/>
      <c r="X11" s="4"/>
      <c r="Y11" s="4"/>
      <c r="Z11" s="4"/>
    </row>
    <row r="12" spans="2:26">
      <c r="B12" s="10">
        <v>40787</v>
      </c>
      <c r="C12" s="11">
        <v>50.29</v>
      </c>
      <c r="D12" s="112">
        <v>11.460800000000001</v>
      </c>
      <c r="E12" s="4"/>
      <c r="F12" s="4"/>
      <c r="G12" s="4"/>
      <c r="H12" s="4"/>
      <c r="I12" s="4"/>
      <c r="J12" s="4"/>
      <c r="K12" s="4"/>
      <c r="L12" s="4"/>
      <c r="M12" s="4"/>
      <c r="N12" s="4"/>
      <c r="O12" s="4"/>
      <c r="P12" s="4"/>
      <c r="Q12" s="4"/>
      <c r="R12" s="4"/>
      <c r="S12" s="4"/>
      <c r="T12" s="4"/>
      <c r="U12" s="4"/>
      <c r="V12" s="4"/>
      <c r="W12" s="4"/>
      <c r="X12" s="4"/>
      <c r="Y12" s="4"/>
      <c r="Z12" s="4"/>
    </row>
    <row r="13" spans="2:26">
      <c r="B13" s="10">
        <v>40878</v>
      </c>
      <c r="C13" s="11">
        <v>50.585999999999999</v>
      </c>
      <c r="D13" s="112">
        <v>11.50806</v>
      </c>
      <c r="E13" s="4"/>
      <c r="F13" s="4"/>
      <c r="G13" s="4"/>
      <c r="H13" s="4"/>
      <c r="I13" s="4"/>
      <c r="J13" s="4"/>
      <c r="K13" s="4"/>
      <c r="L13" s="4"/>
      <c r="M13" s="4"/>
      <c r="N13" s="4"/>
      <c r="O13" s="4"/>
      <c r="P13" s="4"/>
      <c r="Q13" s="4"/>
      <c r="R13" s="4"/>
      <c r="S13" s="4"/>
      <c r="T13" s="4"/>
      <c r="U13" s="4"/>
      <c r="V13" s="4"/>
      <c r="W13" s="4"/>
      <c r="X13" s="4"/>
      <c r="Y13" s="4"/>
      <c r="Z13" s="4"/>
    </row>
    <row r="14" spans="2:26">
      <c r="B14" s="10">
        <v>40969</v>
      </c>
      <c r="C14" s="11">
        <v>50.883000000000003</v>
      </c>
      <c r="D14" s="112">
        <v>11.556699999999999</v>
      </c>
      <c r="E14" s="4"/>
      <c r="F14" s="4"/>
      <c r="G14" s="4"/>
      <c r="H14" s="4"/>
      <c r="I14" s="4"/>
      <c r="J14" s="4"/>
      <c r="K14" s="4"/>
      <c r="L14" s="4"/>
      <c r="M14" s="4"/>
      <c r="N14" s="4"/>
      <c r="O14" s="4"/>
      <c r="P14" s="4"/>
      <c r="Q14" s="4"/>
      <c r="R14" s="4"/>
      <c r="S14" s="4"/>
      <c r="T14" s="4"/>
      <c r="U14" s="4"/>
      <c r="V14" s="4"/>
      <c r="W14" s="4"/>
      <c r="X14" s="4"/>
      <c r="Y14" s="4"/>
      <c r="Z14" s="4"/>
    </row>
    <row r="15" spans="2:26">
      <c r="B15" s="10">
        <v>41061</v>
      </c>
      <c r="C15" s="11">
        <v>51.140999999999998</v>
      </c>
      <c r="D15" s="112">
        <v>11.6037</v>
      </c>
      <c r="E15" s="4"/>
      <c r="F15" s="4"/>
      <c r="G15" s="4"/>
      <c r="H15" s="4"/>
      <c r="I15" s="4"/>
      <c r="J15" s="4"/>
      <c r="K15" s="4"/>
      <c r="L15" s="4"/>
      <c r="M15" s="4"/>
      <c r="N15" s="4"/>
      <c r="O15" s="4"/>
      <c r="P15" s="4"/>
      <c r="Q15" s="4"/>
      <c r="R15" s="4"/>
      <c r="S15" s="4"/>
      <c r="T15" s="4"/>
      <c r="U15" s="4"/>
      <c r="V15" s="4"/>
      <c r="W15" s="4"/>
      <c r="X15" s="4"/>
      <c r="Y15" s="4"/>
      <c r="Z15" s="4"/>
    </row>
    <row r="16" spans="2:26">
      <c r="B16" s="10">
        <v>41153</v>
      </c>
      <c r="C16" s="11">
        <v>51.201999999999998</v>
      </c>
      <c r="D16" s="112">
        <v>11.605689999999999</v>
      </c>
      <c r="E16" s="4"/>
      <c r="F16" s="4"/>
      <c r="G16" s="4"/>
      <c r="H16" s="4"/>
      <c r="I16" s="4"/>
      <c r="J16" s="4"/>
      <c r="K16" s="4"/>
      <c r="L16" s="4"/>
      <c r="M16" s="4"/>
      <c r="N16" s="4"/>
      <c r="O16" s="4"/>
      <c r="P16" s="4"/>
      <c r="Q16" s="4"/>
      <c r="R16" s="4"/>
      <c r="S16" s="4"/>
      <c r="T16" s="4"/>
      <c r="U16" s="4"/>
      <c r="V16" s="4"/>
      <c r="W16" s="4"/>
      <c r="X16" s="4"/>
      <c r="Y16" s="4"/>
      <c r="Z16" s="4"/>
    </row>
    <row r="17" spans="2:26">
      <c r="B17" s="10">
        <v>41244</v>
      </c>
      <c r="C17" s="11">
        <v>51.935000000000002</v>
      </c>
      <c r="D17" s="112">
        <v>11.748139999999999</v>
      </c>
      <c r="E17" s="4"/>
      <c r="F17" s="4"/>
      <c r="G17" s="4"/>
      <c r="H17" s="4"/>
      <c r="I17" s="4"/>
      <c r="J17" s="4"/>
      <c r="K17" s="4"/>
      <c r="L17" s="4"/>
      <c r="M17" s="4"/>
      <c r="N17" s="4"/>
      <c r="O17" s="4"/>
      <c r="P17" s="4"/>
      <c r="Q17" s="4"/>
      <c r="R17" s="4"/>
      <c r="S17" s="4"/>
      <c r="T17" s="4"/>
      <c r="U17" s="4"/>
      <c r="V17" s="4"/>
      <c r="W17" s="4"/>
      <c r="X17" s="4"/>
      <c r="Y17" s="4"/>
      <c r="Z17" s="4"/>
    </row>
    <row r="18" spans="2:26">
      <c r="B18" s="10">
        <v>41334</v>
      </c>
      <c r="C18" s="11">
        <v>51.823999999999998</v>
      </c>
      <c r="D18" s="112">
        <v>11.69604</v>
      </c>
      <c r="E18" s="4"/>
      <c r="F18" s="4"/>
      <c r="G18" s="4"/>
      <c r="H18" s="4"/>
      <c r="I18" s="4"/>
      <c r="J18" s="4"/>
      <c r="K18" s="4"/>
      <c r="L18" s="4"/>
      <c r="M18" s="4"/>
      <c r="N18" s="4"/>
      <c r="O18" s="4"/>
      <c r="P18" s="4"/>
      <c r="Q18" s="4"/>
      <c r="R18" s="4"/>
      <c r="S18" s="4"/>
      <c r="T18" s="4"/>
      <c r="U18" s="4"/>
      <c r="V18" s="4"/>
      <c r="W18" s="4"/>
      <c r="X18" s="4"/>
      <c r="Y18" s="4"/>
      <c r="Z18" s="4"/>
    </row>
    <row r="19" spans="2:26">
      <c r="B19" s="10">
        <v>41426</v>
      </c>
      <c r="C19" s="11">
        <v>52.433</v>
      </c>
      <c r="D19" s="112">
        <v>11.81189</v>
      </c>
      <c r="E19" s="4"/>
      <c r="F19" s="4"/>
      <c r="G19" s="4"/>
      <c r="H19" s="4"/>
      <c r="I19" s="4"/>
      <c r="J19" s="4"/>
      <c r="K19" s="4"/>
      <c r="L19" s="4"/>
      <c r="M19" s="4"/>
      <c r="N19" s="4"/>
      <c r="O19" s="4"/>
      <c r="P19" s="4"/>
      <c r="Q19" s="4"/>
      <c r="R19" s="4"/>
      <c r="S19" s="4"/>
      <c r="T19" s="4"/>
      <c r="U19" s="4"/>
      <c r="V19" s="4"/>
      <c r="W19" s="4"/>
      <c r="X19" s="4"/>
      <c r="Y19" s="4"/>
      <c r="Z19" s="4"/>
    </row>
    <row r="20" spans="2:26">
      <c r="B20" s="10">
        <v>41518</v>
      </c>
      <c r="C20" s="11">
        <v>52.747999999999998</v>
      </c>
      <c r="D20" s="112">
        <v>11.853479999999999</v>
      </c>
      <c r="E20" s="4"/>
      <c r="F20" s="4"/>
      <c r="G20" s="4"/>
      <c r="H20" s="4"/>
      <c r="I20" s="4"/>
      <c r="J20" s="4"/>
      <c r="K20" s="4"/>
      <c r="L20" s="4"/>
      <c r="M20" s="4"/>
      <c r="N20" s="4"/>
      <c r="O20" s="4"/>
      <c r="P20" s="4"/>
      <c r="Q20" s="4"/>
      <c r="R20" s="4"/>
      <c r="S20" s="4"/>
      <c r="T20" s="4"/>
      <c r="U20" s="4"/>
      <c r="V20" s="4"/>
      <c r="W20" s="4"/>
      <c r="X20" s="4"/>
      <c r="Y20" s="4"/>
      <c r="Z20" s="4"/>
    </row>
    <row r="21" spans="2:26">
      <c r="B21" s="10">
        <v>41609</v>
      </c>
      <c r="C21" s="11">
        <v>52.917999999999999</v>
      </c>
      <c r="D21" s="112">
        <v>11.84484</v>
      </c>
      <c r="E21" s="4"/>
      <c r="F21" s="4"/>
      <c r="G21" s="4"/>
      <c r="H21" s="4"/>
      <c r="I21" s="4"/>
      <c r="J21" s="4"/>
      <c r="K21" s="4"/>
      <c r="L21" s="4"/>
      <c r="M21" s="4"/>
      <c r="N21" s="4"/>
      <c r="O21" s="4"/>
      <c r="P21" s="4"/>
      <c r="Q21" s="4"/>
      <c r="R21" s="4"/>
      <c r="S21" s="4"/>
      <c r="T21" s="4"/>
      <c r="U21" s="4"/>
      <c r="V21" s="4"/>
      <c r="W21" s="4"/>
      <c r="X21" s="4"/>
      <c r="Y21" s="4"/>
      <c r="Z21" s="4"/>
    </row>
    <row r="22" spans="2:26">
      <c r="B22" s="10">
        <v>41699</v>
      </c>
      <c r="C22" s="11">
        <v>53.728999999999999</v>
      </c>
      <c r="D22" s="112">
        <v>11.968500000000001</v>
      </c>
      <c r="E22" s="4"/>
      <c r="F22" s="4"/>
      <c r="G22" s="4"/>
      <c r="H22" s="4"/>
      <c r="I22" s="4"/>
      <c r="J22" s="4"/>
      <c r="K22" s="4"/>
      <c r="L22" s="4"/>
      <c r="M22" s="4"/>
      <c r="N22" s="4"/>
      <c r="O22" s="4"/>
      <c r="P22" s="4"/>
      <c r="Q22" s="4"/>
      <c r="R22" s="4"/>
      <c r="S22" s="4"/>
      <c r="T22" s="4"/>
      <c r="U22" s="4"/>
      <c r="V22" s="4"/>
      <c r="W22" s="4"/>
      <c r="X22" s="4"/>
      <c r="Y22" s="4"/>
      <c r="Z22" s="4"/>
    </row>
    <row r="23" spans="2:26">
      <c r="B23" s="10">
        <v>41791</v>
      </c>
      <c r="C23" s="11">
        <v>53.942</v>
      </c>
      <c r="D23" s="112">
        <v>11.96372</v>
      </c>
      <c r="E23" s="4"/>
      <c r="F23" s="4"/>
      <c r="G23" s="4"/>
      <c r="H23" s="4"/>
      <c r="I23" s="4"/>
      <c r="J23" s="4"/>
      <c r="K23" s="4"/>
      <c r="L23" s="4"/>
      <c r="M23" s="4"/>
      <c r="N23" s="4"/>
      <c r="O23" s="4"/>
      <c r="P23" s="4"/>
      <c r="Q23" s="4"/>
      <c r="R23" s="4"/>
      <c r="S23" s="4"/>
      <c r="T23" s="4"/>
      <c r="U23" s="4"/>
      <c r="V23" s="4"/>
      <c r="W23" s="4"/>
      <c r="X23" s="4"/>
      <c r="Y23" s="4"/>
      <c r="Z23" s="4"/>
    </row>
    <row r="24" spans="2:26">
      <c r="B24" s="10">
        <v>41883</v>
      </c>
      <c r="C24" s="11">
        <v>54.646999999999998</v>
      </c>
      <c r="D24" s="112">
        <v>12.06762</v>
      </c>
      <c r="E24" s="4"/>
      <c r="F24" s="4"/>
      <c r="G24" s="4"/>
      <c r="H24" s="4"/>
      <c r="I24" s="4"/>
      <c r="J24" s="4"/>
      <c r="K24" s="4"/>
      <c r="L24" s="4"/>
      <c r="M24" s="4"/>
      <c r="N24" s="4"/>
      <c r="O24" s="4"/>
      <c r="P24" s="4"/>
      <c r="Q24" s="4"/>
      <c r="R24" s="4"/>
      <c r="S24" s="4"/>
      <c r="T24" s="4"/>
      <c r="U24" s="4"/>
      <c r="V24" s="4"/>
      <c r="W24" s="4"/>
      <c r="X24" s="4"/>
      <c r="Y24" s="4"/>
      <c r="Z24" s="4"/>
    </row>
    <row r="25" spans="2:26">
      <c r="B25" s="10">
        <v>41974</v>
      </c>
      <c r="C25" s="11">
        <v>55.48</v>
      </c>
      <c r="D25" s="112">
        <v>12.187250000000001</v>
      </c>
      <c r="E25" s="4"/>
      <c r="F25" s="4"/>
      <c r="G25" s="4"/>
      <c r="H25" s="4"/>
      <c r="I25" s="4"/>
      <c r="J25" s="4"/>
      <c r="K25" s="4"/>
      <c r="L25" s="4"/>
      <c r="M25" s="4"/>
      <c r="N25" s="4"/>
      <c r="O25" s="4"/>
      <c r="P25" s="4"/>
      <c r="Q25" s="4"/>
      <c r="R25" s="4"/>
      <c r="S25" s="4"/>
      <c r="T25" s="4"/>
      <c r="U25" s="4"/>
      <c r="V25" s="4"/>
      <c r="W25" s="4"/>
      <c r="X25" s="4"/>
      <c r="Y25" s="4"/>
      <c r="Z25" s="4"/>
    </row>
    <row r="26" spans="2:26">
      <c r="B26" s="10">
        <v>42064</v>
      </c>
      <c r="C26" s="11">
        <v>55.682000000000002</v>
      </c>
      <c r="D26" s="112">
        <v>12.16269</v>
      </c>
      <c r="E26" s="4"/>
      <c r="F26" s="4"/>
      <c r="G26" s="4"/>
      <c r="H26" s="4"/>
      <c r="I26" s="4"/>
      <c r="J26" s="4"/>
      <c r="K26" s="4"/>
      <c r="L26" s="4"/>
      <c r="M26" s="4"/>
      <c r="N26" s="4"/>
      <c r="O26" s="4"/>
      <c r="P26" s="4"/>
      <c r="Q26" s="4"/>
      <c r="R26" s="4"/>
      <c r="S26" s="4"/>
      <c r="T26" s="4"/>
      <c r="U26" s="4"/>
      <c r="V26" s="4"/>
      <c r="W26" s="4"/>
      <c r="X26" s="4"/>
      <c r="Y26" s="4"/>
      <c r="Z26" s="4"/>
    </row>
    <row r="27" spans="2:26">
      <c r="B27" s="10">
        <v>42156</v>
      </c>
      <c r="C27" s="11">
        <v>56.121000000000002</v>
      </c>
      <c r="D27" s="112">
        <v>12.19863</v>
      </c>
      <c r="E27" s="4"/>
      <c r="F27" s="4"/>
      <c r="G27" s="4"/>
      <c r="H27" s="4"/>
      <c r="I27" s="4"/>
      <c r="J27" s="4"/>
      <c r="K27" s="4"/>
      <c r="L27" s="4"/>
      <c r="M27" s="4"/>
      <c r="N27" s="4"/>
      <c r="O27" s="4"/>
      <c r="P27" s="4"/>
      <c r="Q27" s="4"/>
      <c r="R27" s="4"/>
      <c r="S27" s="4"/>
      <c r="T27" s="4"/>
      <c r="U27" s="4"/>
      <c r="V27" s="4"/>
      <c r="W27" s="4"/>
      <c r="X27" s="4"/>
      <c r="Y27" s="4"/>
      <c r="Z27" s="4"/>
    </row>
    <row r="28" spans="2:26">
      <c r="B28" s="10">
        <v>42248</v>
      </c>
      <c r="C28" s="11">
        <v>56.661000000000001</v>
      </c>
      <c r="D28" s="112">
        <v>12.25686</v>
      </c>
      <c r="E28" s="4"/>
      <c r="F28" s="4"/>
      <c r="G28" s="4"/>
      <c r="H28" s="4"/>
      <c r="I28" s="4"/>
      <c r="J28" s="4"/>
      <c r="K28" s="4"/>
      <c r="L28" s="4"/>
      <c r="M28" s="4"/>
      <c r="N28" s="4"/>
      <c r="O28" s="4"/>
      <c r="P28" s="4"/>
      <c r="Q28" s="4"/>
      <c r="R28" s="4"/>
      <c r="S28" s="4"/>
      <c r="T28" s="4"/>
      <c r="U28" s="4"/>
      <c r="V28" s="4"/>
      <c r="W28" s="4"/>
      <c r="X28" s="4"/>
      <c r="Y28" s="4"/>
      <c r="Z28" s="4"/>
    </row>
    <row r="29" spans="2:26">
      <c r="B29" s="10">
        <v>42339</v>
      </c>
      <c r="C29" s="11">
        <v>57.267000000000003</v>
      </c>
      <c r="D29" s="112">
        <v>12.315480000000001</v>
      </c>
      <c r="E29" s="4"/>
      <c r="F29" s="4"/>
      <c r="G29" s="4"/>
      <c r="H29" s="4"/>
      <c r="I29" s="4"/>
      <c r="J29" s="4"/>
      <c r="K29" s="4"/>
      <c r="L29" s="4"/>
      <c r="M29" s="4"/>
      <c r="N29" s="4"/>
      <c r="O29" s="4"/>
      <c r="P29" s="4"/>
      <c r="Q29" s="4"/>
      <c r="R29" s="4"/>
      <c r="S29" s="4"/>
      <c r="T29" s="4"/>
      <c r="U29" s="4"/>
      <c r="V29" s="4"/>
      <c r="W29" s="4"/>
      <c r="X29" s="4"/>
      <c r="Y29" s="4"/>
      <c r="Z29" s="4"/>
    </row>
    <row r="30" spans="2:26">
      <c r="B30" s="10">
        <v>42430</v>
      </c>
      <c r="C30" s="11">
        <v>57.939</v>
      </c>
      <c r="D30" s="112">
        <v>12.38172</v>
      </c>
      <c r="E30" s="4"/>
      <c r="F30" s="4"/>
      <c r="G30" s="4"/>
      <c r="H30" s="4"/>
      <c r="I30" s="4"/>
      <c r="J30" s="4"/>
      <c r="K30" s="4"/>
      <c r="L30" s="4"/>
      <c r="M30" s="4"/>
      <c r="N30" s="4"/>
      <c r="O30" s="4"/>
      <c r="P30" s="4"/>
      <c r="Q30" s="4"/>
      <c r="R30" s="4"/>
      <c r="S30" s="4"/>
      <c r="T30" s="4"/>
      <c r="U30" s="4"/>
      <c r="V30" s="4"/>
      <c r="W30" s="4"/>
      <c r="X30" s="4"/>
      <c r="Y30" s="4"/>
      <c r="Z30" s="4"/>
    </row>
    <row r="31" spans="2:26">
      <c r="B31" s="10">
        <v>42522</v>
      </c>
      <c r="C31" s="11">
        <v>58.469000000000001</v>
      </c>
      <c r="D31" s="112">
        <v>12.428050000000001</v>
      </c>
      <c r="E31" s="4"/>
      <c r="F31" s="4"/>
      <c r="G31" s="4"/>
      <c r="H31" s="4"/>
      <c r="I31" s="4"/>
      <c r="J31" s="4"/>
      <c r="K31" s="4"/>
      <c r="L31" s="4"/>
      <c r="M31" s="4"/>
      <c r="N31" s="4"/>
      <c r="O31" s="4"/>
      <c r="P31" s="4"/>
      <c r="Q31" s="4"/>
      <c r="R31" s="4"/>
      <c r="S31" s="4"/>
      <c r="T31" s="4"/>
      <c r="U31" s="4"/>
      <c r="V31" s="4"/>
      <c r="W31" s="4"/>
      <c r="X31" s="4"/>
      <c r="Y31" s="4"/>
      <c r="Z31" s="4"/>
    </row>
    <row r="32" spans="2:26">
      <c r="B32" s="10">
        <v>42614</v>
      </c>
      <c r="C32" s="11">
        <v>59.027000000000001</v>
      </c>
      <c r="D32" s="112">
        <v>12.48535</v>
      </c>
      <c r="E32" s="4"/>
      <c r="F32" s="4"/>
      <c r="G32" s="4"/>
      <c r="H32" s="4"/>
      <c r="I32" s="4"/>
      <c r="J32" s="4"/>
      <c r="K32" s="4"/>
      <c r="L32" s="4"/>
      <c r="M32" s="4"/>
      <c r="N32" s="4"/>
      <c r="O32" s="4"/>
      <c r="P32" s="4"/>
      <c r="Q32" s="4"/>
      <c r="R32" s="4"/>
      <c r="S32" s="4"/>
      <c r="T32" s="4"/>
      <c r="U32" s="4"/>
      <c r="V32" s="4"/>
      <c r="W32" s="4"/>
      <c r="X32" s="4"/>
      <c r="Y32" s="4"/>
      <c r="Z32" s="4"/>
    </row>
    <row r="33" spans="2:26">
      <c r="B33" s="10">
        <v>42705</v>
      </c>
      <c r="C33" s="11">
        <v>59.225000000000001</v>
      </c>
      <c r="D33" s="112">
        <v>12.45688</v>
      </c>
      <c r="E33" s="4"/>
      <c r="F33" s="4"/>
      <c r="G33" s="4"/>
      <c r="H33" s="4"/>
      <c r="I33" s="4"/>
      <c r="J33" s="4"/>
      <c r="K33" s="4"/>
      <c r="L33" s="4"/>
      <c r="M33" s="4"/>
      <c r="N33" s="4"/>
      <c r="O33" s="4"/>
      <c r="P33" s="4"/>
      <c r="Q33" s="4"/>
      <c r="R33" s="4"/>
      <c r="S33" s="4"/>
      <c r="T33" s="4"/>
      <c r="U33" s="4"/>
      <c r="V33" s="4"/>
      <c r="W33" s="4"/>
      <c r="X33" s="4"/>
      <c r="Y33" s="4"/>
      <c r="Z33" s="4"/>
    </row>
    <row r="34" spans="2:26">
      <c r="B34" s="10">
        <v>42795</v>
      </c>
      <c r="C34" s="11">
        <v>59.838000000000001</v>
      </c>
      <c r="D34" s="112">
        <v>12.512650000000001</v>
      </c>
      <c r="E34" s="4"/>
      <c r="F34" s="4"/>
      <c r="G34" s="4"/>
      <c r="H34" s="4"/>
      <c r="I34" s="4"/>
      <c r="J34" s="4"/>
      <c r="K34" s="4"/>
      <c r="L34" s="4"/>
      <c r="M34" s="4"/>
      <c r="N34" s="4"/>
      <c r="O34" s="4"/>
      <c r="P34" s="4"/>
      <c r="Q34" s="4"/>
      <c r="R34" s="4"/>
      <c r="S34" s="4"/>
      <c r="T34" s="4"/>
      <c r="U34" s="4"/>
      <c r="V34" s="4"/>
      <c r="W34" s="4"/>
      <c r="X34" s="4"/>
      <c r="Y34" s="4"/>
      <c r="Z34" s="4"/>
    </row>
    <row r="35" spans="2:26">
      <c r="B35" s="10">
        <v>42887</v>
      </c>
      <c r="C35" s="11">
        <v>60.387</v>
      </c>
      <c r="D35" s="112">
        <v>12.56701</v>
      </c>
      <c r="E35" s="4"/>
      <c r="F35" s="4"/>
      <c r="G35" s="4"/>
      <c r="H35" s="4"/>
      <c r="I35" s="4"/>
      <c r="J35" s="4"/>
      <c r="K35" s="4"/>
      <c r="L35" s="4"/>
      <c r="M35" s="4"/>
      <c r="N35" s="4"/>
      <c r="O35" s="4"/>
      <c r="P35" s="4"/>
      <c r="Q35" s="4"/>
      <c r="R35" s="4"/>
      <c r="S35" s="4"/>
      <c r="T35" s="4"/>
      <c r="U35" s="4"/>
      <c r="V35" s="4"/>
      <c r="W35" s="4"/>
      <c r="X35" s="4"/>
      <c r="Y35" s="4"/>
      <c r="Z35" s="4"/>
    </row>
    <row r="36" spans="2:26">
      <c r="B36" s="10">
        <v>42979</v>
      </c>
      <c r="C36" s="11">
        <v>60.838000000000001</v>
      </c>
      <c r="D36" s="112">
        <v>12.609170000000001</v>
      </c>
      <c r="E36" s="4"/>
      <c r="F36" s="4"/>
      <c r="G36" s="4"/>
      <c r="H36" s="4"/>
      <c r="I36" s="4"/>
      <c r="J36" s="4"/>
      <c r="K36" s="4"/>
      <c r="L36" s="4"/>
      <c r="M36" s="4"/>
      <c r="N36" s="4"/>
      <c r="O36" s="4"/>
      <c r="P36" s="4"/>
      <c r="Q36" s="4"/>
      <c r="R36" s="4"/>
      <c r="S36" s="4"/>
      <c r="T36" s="4"/>
      <c r="U36" s="4"/>
      <c r="V36" s="4"/>
      <c r="W36" s="4"/>
      <c r="X36" s="4"/>
      <c r="Y36" s="4"/>
      <c r="Z36" s="4"/>
    </row>
    <row r="37" spans="2:26">
      <c r="B37" s="10">
        <v>43070</v>
      </c>
      <c r="C37" s="11">
        <v>61.43</v>
      </c>
      <c r="D37" s="112">
        <v>12.671469999999999</v>
      </c>
      <c r="E37" s="4"/>
      <c r="F37" s="4"/>
      <c r="G37" s="4"/>
      <c r="H37" s="4"/>
      <c r="I37" s="4"/>
      <c r="J37" s="4"/>
      <c r="K37" s="4"/>
      <c r="L37" s="4"/>
      <c r="M37" s="4"/>
      <c r="N37" s="4"/>
      <c r="O37" s="4"/>
      <c r="P37" s="4"/>
      <c r="Q37" s="4"/>
      <c r="R37" s="4"/>
      <c r="S37" s="4"/>
      <c r="T37" s="4"/>
      <c r="U37" s="4"/>
      <c r="V37" s="4"/>
      <c r="W37" s="4"/>
      <c r="X37" s="4"/>
      <c r="Y37" s="4"/>
      <c r="Z37" s="4"/>
    </row>
    <row r="38" spans="2:26">
      <c r="B38" s="10">
        <v>43160</v>
      </c>
      <c r="C38" s="11">
        <v>61.945999999999998</v>
      </c>
      <c r="D38" s="112">
        <v>12.71261</v>
      </c>
      <c r="E38" s="4"/>
      <c r="F38" s="4"/>
      <c r="G38" s="4"/>
      <c r="H38" s="4"/>
      <c r="I38" s="4"/>
      <c r="J38" s="4"/>
      <c r="K38" s="4"/>
      <c r="L38" s="4"/>
      <c r="M38" s="4"/>
      <c r="N38" s="4"/>
      <c r="O38" s="4"/>
      <c r="P38" s="4"/>
      <c r="Q38" s="4"/>
      <c r="R38" s="4"/>
      <c r="S38" s="4"/>
      <c r="T38" s="4"/>
      <c r="U38" s="4"/>
      <c r="V38" s="4"/>
      <c r="W38" s="4"/>
      <c r="X38" s="4"/>
      <c r="Y38" s="4"/>
      <c r="Z38" s="4"/>
    </row>
    <row r="39" spans="2:26">
      <c r="B39" s="10">
        <v>43252</v>
      </c>
      <c r="C39" s="11">
        <v>62.625999999999998</v>
      </c>
      <c r="D39" s="112">
        <v>12.79805</v>
      </c>
      <c r="E39" s="4"/>
      <c r="F39" s="4"/>
      <c r="G39" s="4"/>
      <c r="H39" s="4"/>
      <c r="I39" s="4"/>
      <c r="J39" s="4"/>
      <c r="K39" s="4"/>
      <c r="L39" s="4"/>
      <c r="M39" s="4"/>
      <c r="N39" s="4"/>
      <c r="O39" s="4"/>
      <c r="P39" s="4"/>
      <c r="Q39" s="4"/>
      <c r="R39" s="4"/>
      <c r="S39" s="4"/>
      <c r="T39" s="4"/>
      <c r="U39" s="4"/>
      <c r="V39" s="4"/>
      <c r="W39" s="4"/>
      <c r="X39" s="4"/>
      <c r="Y39" s="4"/>
      <c r="Z39" s="4"/>
    </row>
    <row r="40" spans="2:26">
      <c r="B40" s="10">
        <v>43344</v>
      </c>
      <c r="C40" s="11">
        <v>62.726999999999997</v>
      </c>
      <c r="D40" s="112">
        <v>12.77276</v>
      </c>
      <c r="E40" s="4"/>
      <c r="F40" s="4"/>
      <c r="G40" s="4"/>
      <c r="H40" s="4"/>
      <c r="I40" s="4"/>
      <c r="J40" s="4"/>
      <c r="K40" s="4"/>
      <c r="L40" s="4"/>
      <c r="M40" s="4"/>
      <c r="N40" s="4"/>
      <c r="O40" s="4"/>
      <c r="P40" s="4"/>
      <c r="Q40" s="4"/>
      <c r="R40" s="4"/>
      <c r="S40" s="4"/>
      <c r="T40" s="4"/>
      <c r="U40" s="4"/>
      <c r="V40" s="4"/>
      <c r="W40" s="4"/>
      <c r="X40" s="4"/>
      <c r="Y40" s="4"/>
      <c r="Z40" s="4"/>
    </row>
    <row r="41" spans="2:26">
      <c r="B41" s="10">
        <v>43435</v>
      </c>
      <c r="C41" s="11">
        <v>63.671999999999997</v>
      </c>
      <c r="D41" s="112">
        <v>12.91207</v>
      </c>
      <c r="E41" s="4"/>
      <c r="F41" s="4"/>
      <c r="G41" s="4"/>
      <c r="H41" s="4"/>
      <c r="I41" s="4"/>
      <c r="J41" s="4"/>
      <c r="K41" s="4"/>
      <c r="L41" s="4"/>
      <c r="M41" s="4"/>
      <c r="N41" s="4"/>
      <c r="O41" s="4"/>
      <c r="P41" s="4"/>
      <c r="Q41" s="4"/>
      <c r="R41" s="4"/>
      <c r="S41" s="4"/>
      <c r="T41" s="4"/>
      <c r="U41" s="4"/>
      <c r="V41" s="4"/>
      <c r="W41" s="4"/>
      <c r="X41" s="4"/>
      <c r="Y41" s="4"/>
      <c r="Z41" s="4"/>
    </row>
    <row r="42" spans="2:26">
      <c r="B42" s="10">
        <v>43525</v>
      </c>
      <c r="C42" s="11">
        <v>64.14</v>
      </c>
      <c r="D42" s="112">
        <v>12.94894</v>
      </c>
      <c r="E42" s="4"/>
      <c r="F42" s="4"/>
      <c r="G42" s="4"/>
      <c r="H42" s="4"/>
      <c r="I42" s="4"/>
      <c r="J42" s="4"/>
      <c r="K42" s="4"/>
      <c r="L42" s="4"/>
      <c r="M42" s="4"/>
      <c r="N42" s="4"/>
      <c r="O42" s="4"/>
      <c r="P42" s="4"/>
      <c r="Q42" s="4"/>
      <c r="R42" s="4"/>
      <c r="S42" s="4"/>
      <c r="T42" s="4"/>
      <c r="U42" s="4"/>
      <c r="V42" s="4"/>
      <c r="W42" s="4"/>
      <c r="X42" s="4"/>
      <c r="Y42" s="4"/>
      <c r="Z42" s="4"/>
    </row>
    <row r="43" spans="2:26">
      <c r="B43" s="10">
        <v>43617</v>
      </c>
      <c r="C43" s="11">
        <v>64.323999999999998</v>
      </c>
      <c r="D43" s="112">
        <v>12.93647</v>
      </c>
      <c r="E43" s="4"/>
      <c r="F43" s="4"/>
      <c r="G43" s="4"/>
      <c r="H43" s="4"/>
      <c r="I43" s="4"/>
      <c r="J43" s="4"/>
      <c r="K43" s="4"/>
      <c r="L43" s="4"/>
      <c r="M43" s="4"/>
      <c r="N43" s="4"/>
      <c r="O43" s="4"/>
      <c r="P43" s="4"/>
      <c r="Q43" s="4"/>
      <c r="R43" s="4"/>
      <c r="S43" s="4"/>
      <c r="T43" s="4"/>
      <c r="U43" s="4"/>
      <c r="V43" s="4"/>
      <c r="W43" s="4"/>
      <c r="X43" s="4"/>
      <c r="Y43" s="4"/>
      <c r="Z43" s="4"/>
    </row>
    <row r="44" spans="2:26">
      <c r="B44" s="10">
        <v>43709</v>
      </c>
      <c r="C44" s="11">
        <v>64.867999999999995</v>
      </c>
      <c r="D44" s="112">
        <v>12.991529999999999</v>
      </c>
      <c r="E44" s="4"/>
      <c r="F44" s="4"/>
      <c r="G44" s="4"/>
      <c r="H44" s="4"/>
      <c r="I44" s="4"/>
      <c r="J44" s="4"/>
      <c r="K44" s="4"/>
      <c r="L44" s="4"/>
      <c r="M44" s="4"/>
      <c r="N44" s="4"/>
      <c r="O44" s="4"/>
      <c r="P44" s="4"/>
      <c r="Q44" s="4"/>
      <c r="R44" s="4"/>
      <c r="S44" s="4"/>
      <c r="T44" s="4"/>
      <c r="U44" s="4"/>
      <c r="V44" s="4"/>
      <c r="W44" s="4"/>
      <c r="X44" s="4"/>
      <c r="Y44" s="4"/>
      <c r="Z44" s="4"/>
    </row>
    <row r="45" spans="2:26">
      <c r="B45" s="10">
        <v>43800</v>
      </c>
      <c r="C45" s="11">
        <v>65.376000000000005</v>
      </c>
      <c r="D45" s="112">
        <v>13.01352</v>
      </c>
      <c r="E45" s="4"/>
      <c r="F45" s="4"/>
      <c r="G45" s="4"/>
      <c r="H45" s="4"/>
      <c r="I45" s="4"/>
      <c r="J45" s="4"/>
      <c r="K45" s="4"/>
      <c r="L45" s="4"/>
      <c r="M45" s="4"/>
      <c r="N45" s="4"/>
      <c r="O45" s="4"/>
      <c r="P45" s="4"/>
      <c r="Q45" s="4"/>
      <c r="R45" s="4"/>
      <c r="S45" s="4"/>
      <c r="T45" s="4"/>
      <c r="U45" s="4"/>
      <c r="V45" s="4"/>
      <c r="W45" s="4"/>
      <c r="X45" s="4"/>
      <c r="Y45" s="4"/>
      <c r="Z45" s="4"/>
    </row>
    <row r="46" spans="2:26">
      <c r="B46" s="10">
        <v>43891</v>
      </c>
      <c r="C46" s="11">
        <v>64.567999999999998</v>
      </c>
      <c r="D46" s="112">
        <v>12.75644</v>
      </c>
      <c r="E46" s="4"/>
      <c r="F46" s="4"/>
      <c r="G46" s="4"/>
      <c r="H46" s="4"/>
      <c r="I46" s="4"/>
      <c r="J46" s="4"/>
      <c r="K46" s="4"/>
      <c r="L46" s="4"/>
      <c r="M46" s="4"/>
      <c r="N46" s="4"/>
      <c r="O46" s="4"/>
      <c r="P46" s="4"/>
      <c r="Q46" s="4"/>
      <c r="R46" s="4"/>
      <c r="S46" s="4"/>
      <c r="T46" s="4"/>
      <c r="U46" s="4"/>
      <c r="V46" s="4"/>
      <c r="W46" s="4"/>
      <c r="X46" s="4"/>
      <c r="Y46" s="4"/>
      <c r="Z46" s="4"/>
    </row>
    <row r="47" spans="2:26">
      <c r="B47" s="10">
        <v>43983</v>
      </c>
      <c r="C47" s="11">
        <v>58.01</v>
      </c>
      <c r="D47" s="112">
        <v>11.4047</v>
      </c>
      <c r="E47" s="4"/>
      <c r="F47" s="4"/>
      <c r="G47" s="4"/>
      <c r="H47" s="4"/>
      <c r="I47" s="4"/>
      <c r="J47" s="4"/>
      <c r="K47" s="4"/>
      <c r="L47" s="4"/>
      <c r="M47" s="4"/>
      <c r="N47" s="4"/>
      <c r="O47" s="4"/>
      <c r="P47" s="4"/>
      <c r="Q47" s="4"/>
      <c r="R47" s="4"/>
      <c r="S47" s="4"/>
      <c r="T47" s="4"/>
      <c r="U47" s="4"/>
      <c r="V47" s="4"/>
      <c r="W47" s="4"/>
      <c r="X47" s="4"/>
      <c r="Y47" s="4"/>
      <c r="Z47" s="4"/>
    </row>
    <row r="48" spans="2:26">
      <c r="B48" s="10">
        <v>44075</v>
      </c>
      <c r="C48" s="11">
        <v>66.174999999999997</v>
      </c>
      <c r="D48" s="112">
        <v>12.9895</v>
      </c>
      <c r="E48" s="4"/>
      <c r="F48" s="4"/>
      <c r="G48" s="4"/>
      <c r="H48" s="4"/>
      <c r="I48" s="4"/>
      <c r="J48" s="4"/>
      <c r="K48" s="4"/>
      <c r="L48" s="4"/>
      <c r="M48" s="4"/>
      <c r="N48" s="4"/>
      <c r="O48" s="4"/>
      <c r="P48" s="4"/>
      <c r="Q48" s="4"/>
      <c r="R48" s="4"/>
      <c r="S48" s="4"/>
      <c r="T48" s="4"/>
      <c r="U48" s="4"/>
      <c r="V48" s="4"/>
      <c r="W48" s="4"/>
      <c r="X48" s="4"/>
      <c r="Y48" s="4"/>
      <c r="Z48" s="4"/>
    </row>
    <row r="49" spans="2:26">
      <c r="B49" s="10">
        <v>44166</v>
      </c>
      <c r="C49" s="11">
        <v>66.278999999999996</v>
      </c>
      <c r="D49" s="112">
        <v>12.99283</v>
      </c>
      <c r="E49" s="4"/>
      <c r="F49" s="4"/>
      <c r="G49" s="4"/>
      <c r="H49" s="4"/>
      <c r="I49" s="4"/>
      <c r="J49" s="4"/>
      <c r="K49" s="4"/>
      <c r="L49" s="4"/>
      <c r="M49" s="4"/>
      <c r="N49" s="4"/>
      <c r="O49" s="4"/>
      <c r="P49" s="4"/>
      <c r="Q49" s="4"/>
      <c r="R49" s="4"/>
      <c r="S49" s="4"/>
      <c r="T49" s="4"/>
      <c r="U49" s="4"/>
      <c r="V49" s="4"/>
      <c r="W49" s="4"/>
      <c r="X49" s="4"/>
      <c r="Y49" s="4"/>
      <c r="Z49" s="4"/>
    </row>
    <row r="50" spans="2:26">
      <c r="B50" s="10">
        <v>44256</v>
      </c>
      <c r="C50" s="11">
        <v>67.480999999999995</v>
      </c>
      <c r="D50" s="112">
        <v>13.21654</v>
      </c>
      <c r="E50" s="4"/>
      <c r="F50" s="4"/>
      <c r="G50" s="4"/>
      <c r="H50" s="4"/>
      <c r="I50" s="4"/>
      <c r="J50" s="4"/>
      <c r="K50" s="4"/>
      <c r="L50" s="4"/>
      <c r="M50" s="4"/>
      <c r="N50" s="4"/>
      <c r="O50" s="4"/>
      <c r="P50" s="4"/>
      <c r="Q50" s="4"/>
      <c r="R50" s="4"/>
      <c r="S50" s="4"/>
      <c r="T50" s="4"/>
      <c r="U50" s="4"/>
      <c r="V50" s="4"/>
      <c r="W50" s="4"/>
      <c r="X50" s="4"/>
      <c r="Y50" s="4"/>
      <c r="Z50" s="4"/>
    </row>
    <row r="51" spans="2:26">
      <c r="B51" s="10">
        <v>44348</v>
      </c>
      <c r="C51" s="11">
        <v>68.293999999999997</v>
      </c>
      <c r="D51" s="112">
        <v>13.365819999999999</v>
      </c>
      <c r="E51" s="4"/>
      <c r="F51" s="4"/>
      <c r="G51" s="4"/>
      <c r="H51" s="4"/>
      <c r="I51" s="4"/>
      <c r="J51" s="4"/>
      <c r="K51" s="4"/>
      <c r="L51" s="4"/>
      <c r="M51" s="4"/>
      <c r="N51" s="4"/>
      <c r="O51" s="4"/>
      <c r="P51" s="4"/>
      <c r="Q51" s="4"/>
      <c r="R51" s="4"/>
      <c r="S51" s="4"/>
      <c r="T51" s="4"/>
      <c r="U51" s="4"/>
      <c r="V51" s="4"/>
      <c r="W51" s="4"/>
      <c r="X51" s="4"/>
      <c r="Y51" s="4"/>
      <c r="Z51" s="4"/>
    </row>
    <row r="52" spans="2:26">
      <c r="B52" s="10">
        <v>44440</v>
      </c>
      <c r="C52" s="11">
        <v>65.62</v>
      </c>
      <c r="D52" s="112">
        <v>12.833449999999999</v>
      </c>
      <c r="E52" s="4"/>
      <c r="F52" s="4"/>
      <c r="G52" s="4"/>
      <c r="H52" s="4"/>
      <c r="I52" s="4"/>
      <c r="J52" s="4"/>
      <c r="K52" s="4"/>
      <c r="L52" s="4"/>
      <c r="M52" s="4"/>
      <c r="N52" s="4"/>
      <c r="O52" s="4"/>
      <c r="P52" s="4"/>
      <c r="Q52" s="4"/>
      <c r="R52" s="4"/>
      <c r="S52" s="4"/>
      <c r="T52" s="4"/>
      <c r="U52" s="4"/>
      <c r="V52" s="4"/>
      <c r="W52" s="4"/>
      <c r="X52" s="4"/>
      <c r="Y52" s="4"/>
      <c r="Z52" s="4"/>
    </row>
    <row r="53" spans="2:26">
      <c r="B53" s="10">
        <v>44531</v>
      </c>
      <c r="C53" s="11">
        <v>67.989000000000004</v>
      </c>
      <c r="D53" s="112">
        <v>13.29026</v>
      </c>
      <c r="E53" s="4"/>
      <c r="F53" s="4"/>
      <c r="G53" s="4"/>
      <c r="H53" s="4"/>
      <c r="I53" s="4"/>
      <c r="J53" s="4"/>
      <c r="K53" s="4"/>
      <c r="L53" s="4"/>
      <c r="M53" s="4"/>
      <c r="N53" s="4"/>
      <c r="O53" s="4"/>
      <c r="P53" s="4"/>
      <c r="Q53" s="4"/>
      <c r="R53" s="4"/>
      <c r="S53" s="4"/>
      <c r="T53" s="4"/>
      <c r="U53" s="4"/>
      <c r="V53" s="4"/>
      <c r="W53" s="4"/>
      <c r="X53" s="4"/>
      <c r="Y53" s="4"/>
      <c r="Z53" s="4"/>
    </row>
    <row r="54" spans="2:26">
      <c r="B54" s="10">
        <v>44621</v>
      </c>
      <c r="C54" s="11">
        <v>67.897999999999996</v>
      </c>
      <c r="D54" s="112">
        <v>13.27247</v>
      </c>
      <c r="E54" s="4"/>
      <c r="F54" s="4"/>
      <c r="G54" s="4"/>
      <c r="H54" s="4"/>
      <c r="I54" s="4"/>
      <c r="J54" s="4"/>
      <c r="K54" s="4"/>
      <c r="L54" s="4"/>
      <c r="M54" s="4"/>
      <c r="N54" s="4"/>
      <c r="O54" s="4"/>
      <c r="P54" s="4"/>
      <c r="Q54" s="4"/>
      <c r="R54" s="4"/>
      <c r="S54" s="4"/>
      <c r="T54" s="4"/>
      <c r="U54" s="4"/>
      <c r="V54" s="4"/>
      <c r="W54" s="4"/>
      <c r="X54" s="4"/>
      <c r="Y54" s="4"/>
      <c r="Z54" s="4"/>
    </row>
    <row r="55" spans="2:26">
      <c r="B55" s="10">
        <v>44713</v>
      </c>
      <c r="C55" s="11">
        <v>68.587999999999994</v>
      </c>
      <c r="D55" s="112">
        <v>13.40657</v>
      </c>
      <c r="E55" s="4"/>
      <c r="F55" s="4"/>
      <c r="G55" s="4"/>
      <c r="H55" s="4"/>
      <c r="I55" s="4"/>
      <c r="J55" s="4"/>
      <c r="K55" s="4"/>
      <c r="L55" s="4"/>
      <c r="M55" s="4"/>
      <c r="N55" s="4"/>
      <c r="O55" s="4"/>
      <c r="P55" s="4"/>
      <c r="Q55" s="4"/>
      <c r="R55" s="4"/>
      <c r="S55" s="4"/>
      <c r="T55" s="4"/>
      <c r="U55" s="4"/>
      <c r="V55" s="4"/>
      <c r="W55" s="4"/>
      <c r="X55" s="4"/>
      <c r="Y55" s="4"/>
      <c r="Z55" s="4"/>
    </row>
    <row r="56" spans="2:26">
      <c r="B56" s="10">
        <v>44805</v>
      </c>
      <c r="C56" s="11">
        <v>69.816000000000003</v>
      </c>
      <c r="D56" s="112">
        <v>13.625030000000001</v>
      </c>
      <c r="E56" s="4"/>
      <c r="F56" s="4"/>
      <c r="G56" s="4"/>
      <c r="H56" s="4"/>
      <c r="I56" s="4"/>
      <c r="J56" s="4"/>
      <c r="K56" s="4"/>
      <c r="L56" s="4"/>
      <c r="M56" s="4"/>
      <c r="N56" s="4"/>
      <c r="O56" s="4"/>
      <c r="P56" s="4"/>
      <c r="Q56" s="4"/>
      <c r="R56" s="4"/>
      <c r="S56" s="4"/>
      <c r="T56" s="4"/>
      <c r="U56" s="4"/>
      <c r="V56" s="4"/>
      <c r="W56" s="4"/>
      <c r="X56" s="4"/>
      <c r="Y56" s="4"/>
      <c r="Z56" s="4"/>
    </row>
    <row r="57" spans="2:26">
      <c r="B57" s="10">
        <v>44896</v>
      </c>
      <c r="C57" s="11">
        <v>69.504999999999995</v>
      </c>
      <c r="D57" s="112">
        <v>13.506869999999999</v>
      </c>
      <c r="E57" s="4"/>
      <c r="F57" s="4"/>
      <c r="G57" s="4"/>
      <c r="H57" s="4"/>
      <c r="I57" s="4"/>
      <c r="J57" s="4"/>
      <c r="K57" s="4"/>
      <c r="L57" s="4"/>
      <c r="M57" s="4"/>
      <c r="N57" s="4"/>
      <c r="O57" s="4"/>
      <c r="P57" s="4"/>
      <c r="Q57" s="4"/>
      <c r="R57" s="4"/>
      <c r="S57" s="4"/>
      <c r="T57" s="4"/>
      <c r="U57" s="4"/>
      <c r="V57" s="4"/>
      <c r="W57" s="4"/>
      <c r="X57" s="4"/>
      <c r="Y57" s="4"/>
      <c r="Z57" s="4"/>
    </row>
    <row r="58" spans="2:26">
      <c r="B58" s="10">
        <v>44986</v>
      </c>
      <c r="C58" s="11">
        <v>69.266000000000005</v>
      </c>
      <c r="D58" s="112">
        <v>13.366400000000001</v>
      </c>
      <c r="E58" s="4"/>
      <c r="F58" s="4"/>
      <c r="G58" s="4"/>
      <c r="H58" s="4"/>
      <c r="I58" s="4"/>
      <c r="J58" s="4"/>
      <c r="K58" s="4"/>
      <c r="L58" s="4"/>
      <c r="M58" s="4"/>
      <c r="N58" s="4"/>
      <c r="O58" s="4"/>
      <c r="P58" s="4"/>
      <c r="Q58" s="4"/>
      <c r="R58" s="4"/>
      <c r="S58" s="4"/>
      <c r="T58" s="4"/>
      <c r="U58" s="4"/>
      <c r="V58" s="4"/>
      <c r="W58" s="4"/>
      <c r="X58" s="4"/>
      <c r="Y58" s="4"/>
      <c r="Z58" s="4"/>
    </row>
    <row r="59" spans="2:26">
      <c r="B59" s="10">
        <v>45078</v>
      </c>
      <c r="C59" s="11">
        <v>69.608999999999995</v>
      </c>
      <c r="D59" s="112">
        <v>13.331480000000001</v>
      </c>
      <c r="E59" s="4"/>
      <c r="F59" s="4"/>
      <c r="G59" s="4"/>
      <c r="H59" s="4"/>
      <c r="I59" s="4"/>
      <c r="J59" s="4"/>
      <c r="K59" s="4"/>
      <c r="L59" s="4"/>
      <c r="M59" s="4"/>
      <c r="N59" s="4"/>
      <c r="O59" s="4"/>
      <c r="P59" s="4"/>
      <c r="Q59" s="4"/>
      <c r="R59" s="4"/>
      <c r="S59" s="4"/>
      <c r="T59" s="4"/>
      <c r="U59" s="4"/>
      <c r="V59" s="4"/>
      <c r="W59" s="4"/>
      <c r="X59" s="4"/>
      <c r="Y59" s="4"/>
      <c r="Z59" s="4"/>
    </row>
    <row r="60" spans="2:26">
      <c r="B60" s="10">
        <v>45170</v>
      </c>
      <c r="C60" s="11">
        <v>69.370999999999995</v>
      </c>
      <c r="D60" s="112">
        <v>13.18966</v>
      </c>
      <c r="E60" s="4"/>
      <c r="F60" s="4"/>
      <c r="G60" s="4"/>
      <c r="H60" s="4"/>
      <c r="I60" s="4"/>
      <c r="J60" s="4"/>
      <c r="K60" s="4"/>
      <c r="L60" s="4"/>
      <c r="M60" s="4"/>
      <c r="N60" s="4"/>
      <c r="O60" s="4"/>
      <c r="P60" s="4"/>
      <c r="Q60" s="4"/>
      <c r="R60" s="4"/>
      <c r="S60" s="4"/>
      <c r="T60" s="4"/>
      <c r="U60" s="4"/>
      <c r="V60" s="4"/>
      <c r="W60" s="4"/>
      <c r="X60" s="4"/>
      <c r="Y60" s="4"/>
      <c r="Z60" s="4"/>
    </row>
    <row r="61" spans="2:26">
      <c r="B61" s="96">
        <v>45261</v>
      </c>
      <c r="C61" s="98">
        <v>69.307000000000002</v>
      </c>
      <c r="D61" s="113">
        <v>13.09483</v>
      </c>
      <c r="E61" s="7"/>
      <c r="F61" s="4"/>
      <c r="G61" s="4"/>
      <c r="H61" s="4"/>
      <c r="I61" s="4"/>
      <c r="J61" s="4"/>
      <c r="K61" s="4"/>
      <c r="L61" s="4"/>
      <c r="M61" s="4"/>
      <c r="N61" s="4"/>
      <c r="O61" s="4"/>
      <c r="P61" s="4"/>
      <c r="Q61" s="4"/>
      <c r="R61" s="4"/>
      <c r="S61" s="4"/>
      <c r="T61" s="4"/>
      <c r="U61" s="4"/>
      <c r="V61" s="4"/>
      <c r="W61" s="4"/>
      <c r="X61" s="4"/>
      <c r="Y61" s="4"/>
      <c r="Z61" s="4"/>
    </row>
    <row r="62" spans="2:26">
      <c r="B62" s="10">
        <v>45352</v>
      </c>
      <c r="C62" s="11">
        <v>69.403670000000005</v>
      </c>
      <c r="D62" s="112">
        <v>13.047739999999999</v>
      </c>
      <c r="E62" s="4" t="s">
        <v>2</v>
      </c>
      <c r="F62" s="4"/>
      <c r="G62" s="4"/>
      <c r="H62" s="4"/>
      <c r="I62" s="4"/>
      <c r="J62" s="4"/>
      <c r="K62" s="4"/>
      <c r="L62" s="4"/>
      <c r="M62" s="4"/>
      <c r="N62" s="4"/>
      <c r="O62" s="4"/>
      <c r="P62" s="4"/>
      <c r="Q62" s="4"/>
      <c r="R62" s="4"/>
      <c r="S62" s="4"/>
      <c r="T62" s="4"/>
      <c r="U62" s="4"/>
      <c r="V62" s="4"/>
      <c r="W62" s="4"/>
      <c r="X62" s="4"/>
      <c r="Y62" s="4"/>
      <c r="Z62" s="4"/>
    </row>
    <row r="63" spans="2:26">
      <c r="B63" s="10">
        <v>45444</v>
      </c>
      <c r="C63" s="11">
        <v>69.521240000000006</v>
      </c>
      <c r="D63" s="112">
        <v>13.01057</v>
      </c>
      <c r="E63" s="4"/>
      <c r="F63" s="4"/>
      <c r="G63" s="4"/>
      <c r="H63" s="4"/>
      <c r="I63" s="4"/>
      <c r="J63" s="4"/>
      <c r="K63" s="4"/>
      <c r="L63" s="4"/>
      <c r="M63" s="4"/>
      <c r="N63" s="4"/>
      <c r="O63" s="4"/>
      <c r="P63" s="4"/>
      <c r="Q63" s="4"/>
      <c r="R63" s="4"/>
      <c r="S63" s="4"/>
      <c r="T63" s="4"/>
      <c r="U63" s="4"/>
      <c r="V63" s="4"/>
      <c r="W63" s="4"/>
      <c r="X63" s="4"/>
      <c r="Y63" s="4"/>
      <c r="Z63" s="4"/>
    </row>
    <row r="64" spans="2:26">
      <c r="B64" s="10">
        <v>45536</v>
      </c>
      <c r="C64" s="11">
        <v>69.838520000000003</v>
      </c>
      <c r="D64" s="112">
        <v>13.01487</v>
      </c>
      <c r="E64" s="4"/>
      <c r="F64" s="4"/>
      <c r="G64" s="4"/>
      <c r="H64" s="4"/>
      <c r="I64" s="4"/>
      <c r="J64" s="4"/>
      <c r="K64" s="4"/>
      <c r="L64" s="4"/>
      <c r="M64" s="4"/>
      <c r="N64" s="4"/>
      <c r="O64" s="4"/>
      <c r="P64" s="4"/>
      <c r="Q64" s="4"/>
      <c r="R64" s="4"/>
      <c r="S64" s="4"/>
      <c r="T64" s="4"/>
      <c r="U64" s="4"/>
      <c r="V64" s="4"/>
      <c r="W64" s="4"/>
      <c r="X64" s="4"/>
      <c r="Y64" s="4"/>
      <c r="Z64" s="4"/>
    </row>
    <row r="65" spans="2:26">
      <c r="B65" s="10">
        <v>45627</v>
      </c>
      <c r="C65" s="11">
        <v>70.234920000000002</v>
      </c>
      <c r="D65" s="112">
        <v>13.0374</v>
      </c>
      <c r="E65" s="4"/>
      <c r="F65" s="4"/>
      <c r="G65" s="4"/>
      <c r="H65" s="4"/>
      <c r="I65" s="4"/>
      <c r="J65" s="4"/>
      <c r="K65" s="4"/>
      <c r="L65" s="4"/>
      <c r="M65" s="4"/>
      <c r="N65" s="4"/>
      <c r="O65" s="4"/>
      <c r="P65" s="4"/>
      <c r="Q65" s="4"/>
      <c r="R65" s="4"/>
      <c r="S65" s="4"/>
      <c r="T65" s="4"/>
      <c r="U65" s="4"/>
      <c r="V65" s="4"/>
      <c r="W65" s="4"/>
      <c r="X65" s="4"/>
      <c r="Y65" s="4"/>
      <c r="Z65" s="4"/>
    </row>
    <row r="66" spans="2:26">
      <c r="B66" s="10">
        <v>45717</v>
      </c>
      <c r="C66" s="11">
        <v>70.793940000000006</v>
      </c>
      <c r="D66" s="112">
        <v>13.09277</v>
      </c>
      <c r="E66" s="4"/>
      <c r="F66" s="4"/>
      <c r="G66" s="4"/>
      <c r="H66" s="4"/>
      <c r="I66" s="4"/>
      <c r="J66" s="4"/>
      <c r="K66" s="4"/>
      <c r="L66" s="4"/>
      <c r="M66" s="4"/>
      <c r="N66" s="4"/>
      <c r="O66" s="4"/>
      <c r="P66" s="4"/>
      <c r="Q66" s="4"/>
      <c r="R66" s="4"/>
      <c r="S66" s="4"/>
      <c r="T66" s="4"/>
      <c r="U66" s="4"/>
      <c r="V66" s="4"/>
      <c r="W66" s="4"/>
      <c r="X66" s="4"/>
      <c r="Y66" s="4"/>
      <c r="Z66" s="4"/>
    </row>
    <row r="67" spans="2:26">
      <c r="B67" s="10">
        <v>45809</v>
      </c>
      <c r="C67" s="11">
        <v>71.391260000000003</v>
      </c>
      <c r="D67" s="112">
        <v>13.15705</v>
      </c>
      <c r="E67" s="4"/>
      <c r="F67" s="4"/>
      <c r="G67" s="4"/>
      <c r="H67" s="4"/>
      <c r="I67" s="4"/>
      <c r="J67" s="4"/>
      <c r="K67" s="4"/>
      <c r="L67" s="4"/>
      <c r="M67" s="4"/>
      <c r="N67" s="4"/>
      <c r="O67" s="4"/>
      <c r="P67" s="4"/>
      <c r="Q67" s="4"/>
      <c r="R67" s="4"/>
      <c r="S67" s="4"/>
      <c r="T67" s="4"/>
      <c r="U67" s="4"/>
      <c r="V67" s="4"/>
      <c r="W67" s="4"/>
      <c r="X67" s="4"/>
      <c r="Y67" s="4"/>
      <c r="Z67" s="4"/>
    </row>
    <row r="68" spans="2:26">
      <c r="B68" s="10">
        <v>45901</v>
      </c>
      <c r="C68" s="11">
        <v>71.978110000000001</v>
      </c>
      <c r="D68" s="112">
        <v>13.22067</v>
      </c>
      <c r="E68" s="4"/>
      <c r="F68" s="4"/>
      <c r="G68" s="4"/>
      <c r="H68" s="4"/>
      <c r="I68" s="4"/>
      <c r="J68" s="4"/>
      <c r="K68" s="4"/>
      <c r="L68" s="4"/>
      <c r="M68" s="4"/>
      <c r="N68" s="4"/>
      <c r="O68" s="4"/>
      <c r="P68" s="4"/>
      <c r="Q68" s="4"/>
      <c r="R68" s="4"/>
      <c r="S68" s="4"/>
      <c r="T68" s="4"/>
      <c r="U68" s="4"/>
      <c r="V68" s="4"/>
      <c r="W68" s="4"/>
      <c r="X68" s="4"/>
      <c r="Y68" s="4"/>
      <c r="Z68" s="4"/>
    </row>
    <row r="69" spans="2:26">
      <c r="B69" s="10">
        <v>45992</v>
      </c>
      <c r="C69" s="11">
        <v>72.546549999999996</v>
      </c>
      <c r="D69" s="112">
        <v>13.28173</v>
      </c>
      <c r="E69" s="4"/>
      <c r="F69" s="4"/>
      <c r="G69" s="4"/>
      <c r="H69" s="4"/>
      <c r="I69" s="4"/>
      <c r="J69" s="4"/>
      <c r="K69" s="4"/>
      <c r="L69" s="4"/>
      <c r="M69" s="4"/>
      <c r="N69" s="4"/>
      <c r="O69" s="4"/>
      <c r="P69" s="4"/>
      <c r="Q69" s="4"/>
      <c r="R69" s="4"/>
      <c r="S69" s="4"/>
      <c r="T69" s="4"/>
      <c r="U69" s="4"/>
      <c r="V69" s="4"/>
      <c r="W69" s="4"/>
      <c r="X69" s="4"/>
      <c r="Y69" s="4"/>
      <c r="Z69" s="4"/>
    </row>
    <row r="70" spans="2:26">
      <c r="B70" s="10">
        <v>46082</v>
      </c>
      <c r="C70" s="11">
        <v>73.108279999999993</v>
      </c>
      <c r="D70" s="112">
        <v>13.342079999999999</v>
      </c>
      <c r="E70" s="4"/>
      <c r="F70" s="4"/>
      <c r="G70" s="4"/>
      <c r="H70" s="4"/>
      <c r="I70" s="4"/>
      <c r="J70" s="4"/>
      <c r="K70" s="4"/>
      <c r="L70" s="4"/>
      <c r="M70" s="4"/>
      <c r="N70" s="4"/>
      <c r="O70" s="4"/>
      <c r="P70" s="4"/>
      <c r="Q70" s="4"/>
      <c r="R70" s="4"/>
      <c r="S70" s="4"/>
      <c r="T70" s="4"/>
      <c r="U70" s="4"/>
      <c r="V70" s="4"/>
      <c r="W70" s="4"/>
      <c r="X70" s="4"/>
      <c r="Y70" s="4"/>
      <c r="Z70" s="4"/>
    </row>
    <row r="71" spans="2:26">
      <c r="B71" s="10">
        <v>46174</v>
      </c>
      <c r="C71" s="11">
        <v>73.655410000000003</v>
      </c>
      <c r="D71" s="112">
        <v>13.40002</v>
      </c>
      <c r="E71" s="4"/>
      <c r="F71" s="4"/>
      <c r="G71" s="4"/>
      <c r="H71" s="4"/>
      <c r="I71" s="4"/>
      <c r="J71" s="4"/>
      <c r="K71" s="4"/>
      <c r="L71" s="4"/>
      <c r="M71" s="4"/>
      <c r="N71" s="4"/>
      <c r="O71" s="4"/>
      <c r="P71" s="4"/>
      <c r="Q71" s="4"/>
      <c r="R71" s="4"/>
      <c r="S71" s="4"/>
      <c r="T71" s="4"/>
      <c r="U71" s="4"/>
      <c r="V71" s="4"/>
      <c r="W71" s="4"/>
      <c r="X71" s="4"/>
      <c r="Y71" s="4"/>
      <c r="Z71" s="4"/>
    </row>
    <row r="72" spans="2:26">
      <c r="B72" s="10">
        <v>46266</v>
      </c>
      <c r="C72" s="11">
        <v>74.187600000000003</v>
      </c>
      <c r="D72" s="112">
        <v>13.455360000000001</v>
      </c>
      <c r="E72" s="4"/>
      <c r="F72" s="4"/>
      <c r="G72" s="4"/>
      <c r="H72" s="4"/>
      <c r="I72" s="4"/>
      <c r="J72" s="4"/>
      <c r="K72" s="4"/>
      <c r="L72" s="4"/>
      <c r="M72" s="4"/>
      <c r="N72" s="4"/>
      <c r="O72" s="4"/>
      <c r="P72" s="4"/>
      <c r="Q72" s="4"/>
      <c r="R72" s="4"/>
      <c r="S72" s="4"/>
      <c r="T72" s="4"/>
      <c r="U72" s="4"/>
      <c r="V72" s="4"/>
      <c r="W72" s="4"/>
      <c r="X72" s="4"/>
      <c r="Y72" s="4"/>
      <c r="Z72" s="4"/>
    </row>
    <row r="73" spans="2:26">
      <c r="B73" s="10">
        <v>46357</v>
      </c>
      <c r="C73" s="11">
        <v>74.70523</v>
      </c>
      <c r="D73" s="112">
        <v>13.508050000000001</v>
      </c>
      <c r="E73" s="4"/>
      <c r="F73" s="4"/>
      <c r="G73" s="4"/>
      <c r="H73" s="4"/>
      <c r="I73" s="4"/>
      <c r="J73" s="4"/>
      <c r="K73" s="4"/>
      <c r="L73" s="4"/>
      <c r="M73" s="4"/>
      <c r="N73" s="4"/>
      <c r="O73" s="4"/>
      <c r="P73" s="4"/>
      <c r="Q73" s="4"/>
      <c r="R73" s="4"/>
      <c r="S73" s="4"/>
      <c r="T73" s="4"/>
      <c r="U73" s="4"/>
      <c r="V73" s="4"/>
      <c r="W73" s="4"/>
      <c r="X73" s="4"/>
      <c r="Y73" s="4"/>
      <c r="Z73" s="4"/>
    </row>
    <row r="74" spans="2:26">
      <c r="B74" s="10">
        <v>46447</v>
      </c>
      <c r="C74" s="11">
        <v>75.215580000000003</v>
      </c>
      <c r="D74" s="112">
        <v>13.559340000000001</v>
      </c>
      <c r="E74" s="4"/>
      <c r="F74" s="4"/>
      <c r="G74" s="4"/>
      <c r="H74" s="4"/>
      <c r="I74" s="4"/>
      <c r="J74" s="4"/>
      <c r="K74" s="4"/>
      <c r="L74" s="4"/>
      <c r="M74" s="4"/>
      <c r="N74" s="4"/>
      <c r="O74" s="4"/>
      <c r="P74" s="4"/>
      <c r="Q74" s="4"/>
      <c r="R74" s="4"/>
      <c r="S74" s="4"/>
      <c r="T74" s="4"/>
      <c r="U74" s="4"/>
      <c r="V74" s="4"/>
      <c r="W74" s="4"/>
      <c r="X74" s="4"/>
      <c r="Y74" s="4"/>
      <c r="Z74" s="4"/>
    </row>
    <row r="75" spans="2:26">
      <c r="B75" s="10">
        <v>46539</v>
      </c>
      <c r="C75" s="11">
        <v>75.722329999999999</v>
      </c>
      <c r="D75" s="112">
        <v>13.609830000000001</v>
      </c>
      <c r="E75" s="4"/>
      <c r="F75" s="4"/>
      <c r="G75" s="4"/>
      <c r="H75" s="4"/>
      <c r="I75" s="4"/>
      <c r="J75" s="4"/>
      <c r="K75" s="4"/>
      <c r="L75" s="4"/>
      <c r="M75" s="4"/>
      <c r="N75" s="4"/>
      <c r="O75" s="4"/>
      <c r="P75" s="4"/>
      <c r="Q75" s="4"/>
      <c r="R75" s="4"/>
      <c r="S75" s="4"/>
      <c r="T75" s="4"/>
      <c r="U75" s="4"/>
      <c r="V75" s="4"/>
      <c r="W75" s="4"/>
      <c r="X75" s="4"/>
      <c r="Y75" s="4"/>
      <c r="Z75" s="4"/>
    </row>
    <row r="76" spans="2:26">
      <c r="B76" s="10">
        <v>46631</v>
      </c>
      <c r="C76" s="11">
        <v>76.22636</v>
      </c>
      <c r="D76" s="112">
        <v>13.65964</v>
      </c>
      <c r="E76" s="4"/>
      <c r="F76" s="4"/>
      <c r="G76" s="4"/>
      <c r="H76" s="4"/>
      <c r="I76" s="4"/>
      <c r="J76" s="4"/>
      <c r="K76" s="4"/>
      <c r="L76" s="4"/>
      <c r="M76" s="4"/>
      <c r="N76" s="4"/>
      <c r="O76" s="4"/>
      <c r="P76" s="4"/>
      <c r="Q76" s="4"/>
      <c r="R76" s="4"/>
      <c r="S76" s="4"/>
      <c r="T76" s="4"/>
      <c r="U76" s="4"/>
      <c r="V76" s="4"/>
      <c r="W76" s="4"/>
      <c r="X76" s="4"/>
      <c r="Y76" s="4"/>
      <c r="Z76" s="4"/>
    </row>
    <row r="77" spans="2:26">
      <c r="B77" s="10">
        <v>46722</v>
      </c>
      <c r="C77" s="11">
        <v>76.72869</v>
      </c>
      <c r="D77" s="112">
        <v>13.70894</v>
      </c>
      <c r="E77" s="4"/>
      <c r="F77" s="4"/>
      <c r="G77" s="4"/>
      <c r="H77" s="4"/>
      <c r="I77" s="4"/>
      <c r="J77" s="4"/>
      <c r="K77" s="4"/>
      <c r="L77" s="4"/>
      <c r="M77" s="4"/>
      <c r="N77" s="4"/>
      <c r="O77" s="4"/>
      <c r="P77" s="4"/>
      <c r="Q77" s="4"/>
      <c r="R77" s="4"/>
      <c r="S77" s="4"/>
      <c r="T77" s="4"/>
      <c r="U77" s="4"/>
      <c r="V77" s="4"/>
      <c r="W77" s="4"/>
      <c r="X77" s="4"/>
      <c r="Y77" s="4"/>
      <c r="Z77" s="4"/>
    </row>
    <row r="78" spans="2:26">
      <c r="B78" s="10">
        <v>46813</v>
      </c>
      <c r="C78" s="11">
        <v>77.229759999999999</v>
      </c>
      <c r="D78" s="112">
        <v>13.757770000000001</v>
      </c>
      <c r="E78" s="4"/>
      <c r="F78" s="4"/>
      <c r="G78" s="4"/>
      <c r="H78" s="4"/>
      <c r="I78" s="4"/>
      <c r="J78" s="4"/>
      <c r="K78" s="4"/>
      <c r="L78" s="4"/>
      <c r="M78" s="4"/>
      <c r="N78" s="4"/>
      <c r="O78" s="4"/>
      <c r="P78" s="4"/>
      <c r="Q78" s="4"/>
      <c r="R78" s="4"/>
      <c r="S78" s="4"/>
      <c r="T78" s="4"/>
      <c r="U78" s="4"/>
      <c r="V78" s="4"/>
      <c r="W78" s="4"/>
      <c r="X78" s="4"/>
      <c r="Y78" s="4"/>
      <c r="Z78" s="4"/>
    </row>
    <row r="79" spans="2:26">
      <c r="B79" s="10">
        <v>46905</v>
      </c>
      <c r="C79" s="11">
        <v>77.727580000000003</v>
      </c>
      <c r="D79" s="112">
        <v>13.80578</v>
      </c>
      <c r="E79" s="4"/>
      <c r="F79" s="4"/>
      <c r="G79" s="4"/>
      <c r="H79" s="4"/>
      <c r="I79" s="4"/>
      <c r="J79" s="4"/>
      <c r="K79" s="4"/>
      <c r="L79" s="4"/>
      <c r="M79" s="4"/>
      <c r="N79" s="4"/>
      <c r="O79" s="4"/>
      <c r="P79" s="4"/>
      <c r="Q79" s="4"/>
      <c r="R79" s="4"/>
      <c r="S79" s="4"/>
      <c r="T79" s="4"/>
      <c r="U79" s="4"/>
      <c r="V79" s="4"/>
      <c r="W79" s="4"/>
      <c r="X79" s="4"/>
      <c r="Y79" s="4"/>
      <c r="Z79" s="4"/>
    </row>
    <row r="80" spans="2:26">
      <c r="B80" s="4"/>
      <c r="C80" s="4"/>
      <c r="D80" s="4"/>
      <c r="E80" s="4"/>
      <c r="F80" s="4"/>
      <c r="G80" s="4"/>
      <c r="H80" s="4"/>
      <c r="I80" s="4"/>
      <c r="J80" s="4"/>
      <c r="K80" s="4"/>
      <c r="L80" s="4"/>
      <c r="M80" s="4"/>
      <c r="N80" s="4"/>
      <c r="O80" s="4"/>
      <c r="P80" s="4"/>
      <c r="Q80" s="4"/>
      <c r="R80" s="4"/>
      <c r="S80" s="4"/>
      <c r="T80" s="4"/>
      <c r="U80" s="4"/>
      <c r="V80" s="4"/>
      <c r="W80" s="4"/>
      <c r="X80" s="4"/>
      <c r="Y80" s="4"/>
      <c r="Z80" s="4"/>
    </row>
    <row r="81" spans="2:26">
      <c r="B81" s="4"/>
      <c r="C81" s="4"/>
      <c r="D81" s="4"/>
      <c r="E81" s="4"/>
      <c r="F81" s="4"/>
      <c r="G81" s="4"/>
      <c r="H81" s="4"/>
      <c r="I81" s="4"/>
      <c r="J81" s="4"/>
      <c r="K81" s="4"/>
      <c r="L81" s="4"/>
      <c r="M81" s="4"/>
      <c r="N81" s="4"/>
      <c r="O81" s="4"/>
      <c r="P81" s="4"/>
      <c r="Q81" s="4"/>
      <c r="R81" s="4"/>
      <c r="S81" s="4"/>
      <c r="T81" s="4"/>
      <c r="U81" s="4"/>
      <c r="V81" s="4"/>
      <c r="W81" s="4"/>
      <c r="X81" s="4"/>
      <c r="Y81" s="4"/>
      <c r="Z81" s="4"/>
    </row>
    <row r="82" spans="2:26">
      <c r="B82" s="4"/>
      <c r="C82" s="4"/>
      <c r="D82" s="4"/>
      <c r="E82" s="4"/>
      <c r="F82" s="4"/>
      <c r="G82" s="4"/>
      <c r="H82" s="4"/>
      <c r="I82" s="4"/>
      <c r="J82" s="4"/>
      <c r="K82" s="4"/>
      <c r="L82" s="4"/>
      <c r="M82" s="4"/>
      <c r="N82" s="4"/>
      <c r="O82" s="4"/>
      <c r="P82" s="4"/>
      <c r="Q82" s="4"/>
      <c r="R82" s="4"/>
      <c r="S82" s="4"/>
      <c r="T82" s="4"/>
      <c r="U82" s="4"/>
      <c r="V82" s="4"/>
      <c r="W82" s="4"/>
      <c r="X82" s="4"/>
      <c r="Y82" s="4"/>
      <c r="Z82" s="4"/>
    </row>
    <row r="83" spans="2:26">
      <c r="B83" s="4"/>
      <c r="C83" s="4"/>
      <c r="D83" s="4"/>
      <c r="E83" s="4"/>
      <c r="F83" s="4"/>
      <c r="G83" s="4"/>
      <c r="H83" s="4"/>
      <c r="I83" s="4"/>
      <c r="J83" s="4"/>
      <c r="K83" s="4"/>
      <c r="L83" s="4"/>
      <c r="M83" s="4"/>
      <c r="N83" s="4"/>
      <c r="O83" s="4"/>
      <c r="P83" s="4"/>
      <c r="Q83" s="4"/>
      <c r="R83" s="4"/>
      <c r="S83" s="4"/>
      <c r="T83" s="4"/>
      <c r="U83" s="4"/>
      <c r="V83" s="4"/>
      <c r="W83" s="4"/>
      <c r="X83" s="4"/>
      <c r="Y83" s="4"/>
      <c r="Z83" s="4"/>
    </row>
    <row r="84" spans="2:26">
      <c r="B84" s="4"/>
      <c r="C84" s="4"/>
      <c r="D84" s="4"/>
      <c r="E84" s="4"/>
      <c r="F84" s="4"/>
      <c r="G84" s="4"/>
      <c r="H84" s="4"/>
      <c r="I84" s="4"/>
      <c r="J84" s="4"/>
      <c r="K84" s="4"/>
      <c r="L84" s="4"/>
      <c r="M84" s="4"/>
      <c r="N84" s="4"/>
      <c r="O84" s="4"/>
      <c r="P84" s="4"/>
      <c r="Q84" s="4"/>
      <c r="R84" s="4"/>
      <c r="S84" s="4"/>
      <c r="T84" s="4"/>
      <c r="U84" s="4"/>
      <c r="V84" s="4"/>
      <c r="W84" s="4"/>
      <c r="X84" s="4"/>
      <c r="Y84" s="4"/>
      <c r="Z84" s="4"/>
    </row>
    <row r="85" spans="2:26">
      <c r="B85" s="4"/>
      <c r="C85" s="4"/>
      <c r="D85" s="4"/>
      <c r="E85" s="4"/>
      <c r="F85" s="4"/>
      <c r="G85" s="4"/>
      <c r="H85" s="4"/>
      <c r="I85" s="4"/>
      <c r="J85" s="4"/>
      <c r="K85" s="4"/>
      <c r="L85" s="4"/>
      <c r="M85" s="4"/>
      <c r="N85" s="4"/>
      <c r="O85" s="4"/>
      <c r="P85" s="4"/>
      <c r="Q85" s="4"/>
      <c r="R85" s="4"/>
      <c r="S85" s="4"/>
      <c r="T85" s="4"/>
      <c r="U85" s="4"/>
      <c r="V85" s="4"/>
      <c r="W85" s="4"/>
      <c r="X85" s="4"/>
      <c r="Y85" s="4"/>
      <c r="Z85" s="4"/>
    </row>
    <row r="86" spans="2:26">
      <c r="B86" s="4"/>
      <c r="C86" s="4"/>
      <c r="D86" s="4"/>
      <c r="E86" s="4"/>
      <c r="F86" s="4"/>
      <c r="G86" s="4"/>
      <c r="H86" s="4"/>
      <c r="I86" s="4"/>
      <c r="J86" s="4"/>
      <c r="K86" s="4"/>
      <c r="L86" s="4"/>
      <c r="M86" s="4"/>
      <c r="N86" s="4"/>
      <c r="O86" s="4"/>
      <c r="P86" s="4"/>
      <c r="Q86" s="4"/>
      <c r="R86" s="4"/>
      <c r="S86" s="4"/>
      <c r="T86" s="4"/>
      <c r="U86" s="4"/>
      <c r="V86" s="4"/>
      <c r="W86" s="4"/>
      <c r="X86" s="4"/>
      <c r="Y86" s="4"/>
      <c r="Z86" s="4"/>
    </row>
    <row r="87" spans="2:26">
      <c r="B87" s="4"/>
      <c r="C87" s="4"/>
      <c r="D87" s="4"/>
      <c r="E87" s="4"/>
      <c r="F87" s="4"/>
      <c r="G87" s="4"/>
      <c r="H87" s="4"/>
      <c r="I87" s="4"/>
      <c r="J87" s="4"/>
      <c r="K87" s="4"/>
      <c r="L87" s="4"/>
      <c r="M87" s="4"/>
      <c r="N87" s="4"/>
      <c r="O87" s="4"/>
      <c r="P87" s="4"/>
      <c r="Q87" s="4"/>
      <c r="R87" s="4"/>
      <c r="S87" s="4"/>
      <c r="T87" s="4"/>
      <c r="U87" s="4"/>
      <c r="V87" s="4"/>
      <c r="W87" s="4"/>
      <c r="X87" s="4"/>
      <c r="Y87" s="4"/>
      <c r="Z87" s="4"/>
    </row>
    <row r="88" spans="2:26">
      <c r="B88" s="4"/>
      <c r="C88" s="4"/>
      <c r="D88" s="4"/>
      <c r="E88" s="4"/>
      <c r="F88" s="4"/>
      <c r="G88" s="4"/>
      <c r="H88" s="4"/>
      <c r="I88" s="4"/>
      <c r="J88" s="4"/>
      <c r="K88" s="4"/>
      <c r="L88" s="4"/>
      <c r="M88" s="4"/>
      <c r="N88" s="4"/>
      <c r="O88" s="4"/>
      <c r="P88" s="4"/>
      <c r="Q88" s="4"/>
      <c r="R88" s="4"/>
      <c r="S88" s="4"/>
      <c r="T88" s="4"/>
      <c r="U88" s="4"/>
      <c r="V88" s="4"/>
      <c r="W88" s="4"/>
      <c r="X88" s="4"/>
      <c r="Y88" s="4"/>
      <c r="Z88" s="4"/>
    </row>
    <row r="89" spans="2:26">
      <c r="B89" s="4"/>
      <c r="C89" s="4"/>
      <c r="D89" s="4"/>
      <c r="E89" s="4"/>
      <c r="F89" s="4"/>
      <c r="G89" s="4"/>
      <c r="H89" s="4"/>
      <c r="I89" s="4"/>
      <c r="J89" s="4"/>
      <c r="K89" s="4"/>
      <c r="L89" s="4"/>
      <c r="M89" s="4"/>
      <c r="N89" s="4"/>
      <c r="O89" s="4"/>
      <c r="P89" s="4"/>
      <c r="Q89" s="4"/>
      <c r="R89" s="4"/>
      <c r="S89" s="4"/>
      <c r="T89" s="4"/>
      <c r="U89" s="4"/>
      <c r="V89" s="4"/>
      <c r="W89" s="4"/>
      <c r="X89" s="4"/>
      <c r="Y89" s="4"/>
      <c r="Z89" s="4"/>
    </row>
    <row r="90" spans="2:26">
      <c r="B90" s="4"/>
      <c r="C90" s="4"/>
      <c r="D90" s="4"/>
      <c r="E90" s="4"/>
      <c r="F90" s="4"/>
      <c r="G90" s="4"/>
      <c r="H90" s="4"/>
      <c r="I90" s="4"/>
      <c r="J90" s="4"/>
      <c r="K90" s="4"/>
      <c r="L90" s="4"/>
      <c r="M90" s="4"/>
      <c r="N90" s="4"/>
      <c r="O90" s="4"/>
      <c r="P90" s="4"/>
      <c r="Q90" s="4"/>
      <c r="R90" s="4"/>
      <c r="S90" s="4"/>
      <c r="T90" s="4"/>
      <c r="U90" s="4"/>
      <c r="V90" s="4"/>
      <c r="W90" s="4"/>
      <c r="X90" s="4"/>
      <c r="Y90" s="4"/>
      <c r="Z90" s="4"/>
    </row>
    <row r="91" spans="2:26">
      <c r="B91" s="4"/>
      <c r="C91" s="4"/>
      <c r="D91" s="4"/>
      <c r="E91" s="4"/>
      <c r="F91" s="4"/>
      <c r="G91" s="4"/>
      <c r="H91" s="4"/>
      <c r="I91" s="4"/>
      <c r="J91" s="4"/>
      <c r="K91" s="4"/>
      <c r="L91" s="4"/>
      <c r="M91" s="4"/>
      <c r="N91" s="4"/>
      <c r="O91" s="4"/>
      <c r="P91" s="4"/>
      <c r="Q91" s="4"/>
      <c r="R91" s="4"/>
      <c r="S91" s="4"/>
      <c r="T91" s="4"/>
      <c r="U91" s="4"/>
      <c r="V91" s="4"/>
      <c r="W91" s="4"/>
      <c r="X91" s="4"/>
      <c r="Y91" s="4"/>
      <c r="Z91" s="4"/>
    </row>
    <row r="92" spans="2:26">
      <c r="B92" s="4"/>
      <c r="C92" s="4"/>
      <c r="D92" s="4"/>
      <c r="E92" s="4"/>
      <c r="F92" s="4"/>
      <c r="G92" s="4"/>
      <c r="H92" s="4"/>
      <c r="I92" s="4"/>
      <c r="J92" s="4"/>
      <c r="K92" s="4"/>
      <c r="L92" s="4"/>
      <c r="M92" s="4"/>
      <c r="N92" s="4"/>
      <c r="O92" s="4"/>
      <c r="P92" s="4"/>
      <c r="Q92" s="4"/>
      <c r="R92" s="4"/>
      <c r="S92" s="4"/>
      <c r="T92" s="4"/>
      <c r="U92" s="4"/>
      <c r="V92" s="4"/>
      <c r="W92" s="4"/>
      <c r="X92" s="4"/>
      <c r="Y92" s="4"/>
      <c r="Z92" s="4"/>
    </row>
    <row r="93" spans="2:26">
      <c r="B93" s="4"/>
      <c r="C93" s="4"/>
      <c r="D93" s="4"/>
      <c r="E93" s="4"/>
      <c r="F93" s="4"/>
      <c r="G93" s="4"/>
      <c r="H93" s="4"/>
      <c r="I93" s="4"/>
      <c r="J93" s="4"/>
      <c r="K93" s="4"/>
      <c r="L93" s="4"/>
      <c r="M93" s="4"/>
      <c r="N93" s="4"/>
      <c r="O93" s="4"/>
      <c r="P93" s="4"/>
      <c r="Q93" s="4"/>
      <c r="R93" s="4"/>
      <c r="S93" s="4"/>
      <c r="T93" s="4"/>
      <c r="U93" s="4"/>
      <c r="V93" s="4"/>
      <c r="W93" s="4"/>
      <c r="X93" s="4"/>
      <c r="Y93" s="4"/>
      <c r="Z93" s="4"/>
    </row>
    <row r="94" spans="2:26">
      <c r="B94" s="4"/>
      <c r="C94" s="4"/>
      <c r="D94" s="4"/>
      <c r="E94" s="4"/>
      <c r="F94" s="4"/>
      <c r="G94" s="4"/>
      <c r="H94" s="4"/>
      <c r="I94" s="4"/>
      <c r="J94" s="4"/>
      <c r="K94" s="4"/>
      <c r="L94" s="4"/>
      <c r="M94" s="4"/>
      <c r="N94" s="4"/>
      <c r="O94" s="4"/>
      <c r="P94" s="4"/>
      <c r="Q94" s="4"/>
      <c r="R94" s="4"/>
      <c r="S94" s="4"/>
      <c r="T94" s="4"/>
      <c r="U94" s="4"/>
      <c r="V94" s="4"/>
      <c r="W94" s="4"/>
      <c r="X94" s="4"/>
      <c r="Y94" s="4"/>
      <c r="Z94" s="4"/>
    </row>
    <row r="95" spans="2:26">
      <c r="B95" s="4"/>
      <c r="C95" s="4"/>
      <c r="D95" s="4"/>
      <c r="E95" s="4"/>
      <c r="F95" s="4"/>
      <c r="G95" s="4"/>
      <c r="H95" s="4"/>
      <c r="I95" s="4"/>
      <c r="J95" s="4"/>
      <c r="K95" s="4"/>
      <c r="L95" s="4"/>
      <c r="M95" s="4"/>
      <c r="N95" s="4"/>
      <c r="O95" s="4"/>
      <c r="P95" s="4"/>
      <c r="Q95" s="4"/>
      <c r="R95" s="4"/>
      <c r="S95" s="4"/>
      <c r="T95" s="4"/>
      <c r="U95" s="4"/>
      <c r="V95" s="4"/>
      <c r="W95" s="4"/>
      <c r="X95" s="4"/>
      <c r="Y95" s="4"/>
      <c r="Z95" s="4"/>
    </row>
    <row r="96" spans="2:26">
      <c r="B96" s="4"/>
      <c r="C96" s="4"/>
      <c r="D96" s="4"/>
      <c r="E96" s="4"/>
      <c r="F96" s="4"/>
      <c r="G96" s="4"/>
      <c r="H96" s="4"/>
      <c r="I96" s="4"/>
      <c r="J96" s="4"/>
      <c r="K96" s="4"/>
      <c r="L96" s="4"/>
      <c r="M96" s="4"/>
      <c r="N96" s="4"/>
      <c r="O96" s="4"/>
      <c r="P96" s="4"/>
      <c r="Q96" s="4"/>
      <c r="R96" s="4"/>
      <c r="S96" s="4"/>
      <c r="T96" s="4"/>
      <c r="U96" s="4"/>
      <c r="V96" s="4"/>
      <c r="W96" s="4"/>
      <c r="X96" s="4"/>
      <c r="Y96" s="4"/>
      <c r="Z96" s="4"/>
    </row>
    <row r="97" spans="2:26">
      <c r="B97" s="4"/>
      <c r="C97" s="4"/>
      <c r="D97" s="4"/>
      <c r="E97" s="4"/>
      <c r="F97" s="4"/>
      <c r="G97" s="4"/>
      <c r="H97" s="4"/>
      <c r="I97" s="4"/>
      <c r="J97" s="4"/>
      <c r="K97" s="4"/>
      <c r="L97" s="4"/>
      <c r="M97" s="4"/>
      <c r="N97" s="4"/>
      <c r="O97" s="4"/>
      <c r="P97" s="4"/>
      <c r="Q97" s="4"/>
      <c r="R97" s="4"/>
      <c r="S97" s="4"/>
      <c r="T97" s="4"/>
      <c r="U97" s="4"/>
      <c r="V97" s="4"/>
      <c r="W97" s="4"/>
      <c r="X97" s="4"/>
      <c r="Y97" s="4"/>
      <c r="Z97" s="4"/>
    </row>
    <row r="98" spans="2:26">
      <c r="B98" s="4"/>
      <c r="C98" s="4"/>
      <c r="D98" s="4"/>
      <c r="E98" s="4"/>
      <c r="F98" s="4"/>
      <c r="G98" s="4"/>
      <c r="H98" s="4"/>
      <c r="I98" s="4"/>
      <c r="J98" s="4"/>
      <c r="K98" s="4"/>
      <c r="L98" s="4"/>
      <c r="M98" s="4"/>
      <c r="N98" s="4"/>
      <c r="O98" s="4"/>
      <c r="P98" s="4"/>
      <c r="Q98" s="4"/>
      <c r="R98" s="4"/>
      <c r="S98" s="4"/>
      <c r="T98" s="4"/>
      <c r="U98" s="4"/>
      <c r="V98" s="4"/>
      <c r="W98" s="4"/>
      <c r="X98" s="4"/>
      <c r="Y98" s="4"/>
      <c r="Z98" s="4"/>
    </row>
    <row r="99" spans="2:26">
      <c r="B99" s="4"/>
      <c r="C99" s="4"/>
      <c r="D99" s="4"/>
      <c r="E99" s="4"/>
      <c r="F99" s="4"/>
      <c r="G99" s="4"/>
      <c r="H99" s="4"/>
      <c r="I99" s="4"/>
      <c r="J99" s="4"/>
      <c r="K99" s="4"/>
      <c r="L99" s="4"/>
      <c r="M99" s="4"/>
      <c r="N99" s="4"/>
      <c r="O99" s="4"/>
      <c r="P99" s="4"/>
      <c r="Q99" s="4"/>
      <c r="R99" s="4"/>
      <c r="S99" s="4"/>
      <c r="T99" s="4"/>
      <c r="U99" s="4"/>
      <c r="V99" s="4"/>
      <c r="W99" s="4"/>
      <c r="X99" s="4"/>
      <c r="Y99" s="4"/>
      <c r="Z99" s="4"/>
    </row>
    <row r="100" spans="2:26">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2:26">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2:26">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2:26">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2:26">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2:26">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2:26">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2:26">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2:26">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2:26">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2:26">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2:26">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2:26">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2:26">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2:26">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2:26">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2:26">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2:26">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2:26">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2:26">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2:26">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2:26">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2:26">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2:26">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2:26">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2:26">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2:26">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2:26">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2:26">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2:26">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2:26">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2:26">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2:26">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2:26">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2:26">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2:26">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2:26">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2:26">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2:26">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2:26">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2:26">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2:26">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2:26">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2:26">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2:26">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2:26">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2:26">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2:26">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2:26">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2:26">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2:26">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2:26">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2:26">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2:26">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2:26">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2:26">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2:26">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2:26">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2:26">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2:26">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2:26">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2:26">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2:26">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2:26">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2:26">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2:26">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2:26">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2:26">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2:26">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2:26">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2:26">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2:26">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2:26">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2:26">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2:26">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2:26">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2:26">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2:26">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2:26">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2:26">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2:26">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2:26">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2:26">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2:26">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2:26">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2:26">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2:26">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2:26">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2:26">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2:26">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2:26">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2:26">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2:26">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2:26">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2:26">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2:26">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2:26">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2:26">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2:26">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2:26">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2:26">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2:26">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2:26">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2:26">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2:26">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2:26">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2:26">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2:26">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2:26">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2:26">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2:26">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2:26">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2:26">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2:26">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2:26">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2:26">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2:26">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2:26">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2:26">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2:26">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2:26">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2:26">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2:26">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2:26">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2:26">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2:26">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2:26">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2:26">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2:26">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2:26">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2:26">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2:26">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2:26">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2:26">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2:26">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2:26">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2:26">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2:26">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2:26">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2:26">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2:26">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2:26">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2:26">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2:26">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2:26">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2:26">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2:26">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2:26">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2:26">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2:26">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2:26">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2:26">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2:26">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2:26">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2:26">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2:26">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2:26">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2:26">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2:26">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2:26">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2:26">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2:26">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2:26">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2:26">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2:26">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2:26">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2:26">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2:26">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2:26">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2:26">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2:26">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2:26">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2:26">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2:26">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2:26">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2:26">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2:26">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2:26">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2:26">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2:26">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2:26">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2:26">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2:26">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2:26">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2:26">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2:26">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2:26">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2:26">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2:26">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2:26">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2:26">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2:26">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2:26">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2:26">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2:26">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2:26">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2:26">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2:26">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2:26">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2:26">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2:26">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2:26">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2:26">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2:26">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2:26">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2:26">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2:26">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2:26">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2:26">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2:26">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2:26">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2:26">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2:26">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2:26">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2:26">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2:26">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2:26">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2:26">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2:26">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2:26">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2:26">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2:26">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2:26">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2:26">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2:26">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2:26">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2:26">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2:26">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2:26">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2:26">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2:26">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2:26">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2:26">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2:26">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2:26">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2:26">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2:26">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2:26">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2:26">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2:26">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2:26">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2:26">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2:26">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2:26">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2:26">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2:26">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2:26">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2:26">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2:26">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2:26">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2:26">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2:26">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2:26">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2:26">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2:26">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2:26">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2:26">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2:26">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2:26">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2:26">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2:26">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2:26">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2:26">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2:26">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2:26">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2:26">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2:26">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2:26">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2:26">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2:26">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2:26">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2:26">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2:26">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2:26">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2:26">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2:26">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2:26">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2:26">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2:26">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2:26">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2:26">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2:26">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2:26">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2:26">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2:26">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2:26">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2:26">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2:26">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2:26">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2:26">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2:26">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2:26">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2:26">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2:26">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2:26">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2:26">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2:26">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2:26">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2:26">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2:26">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2:26">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2:26">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2:26">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2:26">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2:26">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2:26">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2:26">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2:26">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2:26">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2:26">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2:26">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2:26">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2:26">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2:26">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2:26">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2:26">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2:26">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2:26">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2:26">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2:26">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2:26">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2:26">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2:26">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2:26">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2:26">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2:26">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2:26">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2:26">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2:26">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2:26">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2:26">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2:26">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2:26">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2:26">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2:26">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2:26">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2:26">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2:26">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2:26">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2:26">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2:26">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2:26">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2:26">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2:26">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2:26">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2:26">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2:26">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2:26">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2:26">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2:26">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2:26">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2:26">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2:26">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2:26">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2:26">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2:26">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2:26">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2:26">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2:26">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2:26">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2:26">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2:26">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2:26">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2:26">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2:26">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2:26">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2:26">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2:26">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2:26">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2:26">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2:26">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2:26">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2:26">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2:26">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2:26">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2:26">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2:26">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2:26">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2:26">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2:26">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2:26">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2:26">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2:26">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2:26">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2:26">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2:26">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2:26">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2:26">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2:26">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2:26">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2:26">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2:26">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2:26">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2:26">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2:26">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2:26">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2:26">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2:26">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2:26">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2:26">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2:26">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2:26">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2:26">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2:26">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2:26">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2:26">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2:26">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2:26">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2:26">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2:26">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2:26">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2:26">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2:26">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2:26">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2:26">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2:26">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2:26">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2:26">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2:26">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2:26">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2:26">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2:26">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2:26">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2:26">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2:26">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2:26">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2:26">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2:26">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2:26">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2:26">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2:26">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2:26">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2:26">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2:26">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2:26">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2:26">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2:26">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2:26">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2:26">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2:26">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2:26">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2:26">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2:26">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2:26">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2:26">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2:26">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2:26">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2:26">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2:26">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2:26">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2:26">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2:26">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2:26">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2:26">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2:26">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2:26">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2:26">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2:26">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2:26">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2:26">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2:26">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2:26">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2:26">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2:26">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2:26">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2:26">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2:26">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2:26">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2:26">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2:26">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2:26">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2:26">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2:26">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2:26">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2:26">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2:26">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2:26">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2:26">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2:26">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2:26">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2:26">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2:26">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2:26">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2:26">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2:26">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2:26">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2:26">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2:26">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2:26">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2:26">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2:26">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2:26">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2:26">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2:26">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2:26">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2:26">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2:26">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2:26">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2:26">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2:26">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2:26">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2:26">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2:26">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2:26">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2:26">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2:26">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2:26">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2:26">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2:26">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2:26">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2:26">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2:26">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2:26">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2:26">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2:26">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2:26">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2:26">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2:26">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2:26">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2:26">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2:26">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2:26">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2:26">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2:26">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2:26">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2:26">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2:26">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2:26">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2:26">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2:26">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2:26">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2:26">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2:26">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2:26">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2:26">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2:26">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2:26">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2:26">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2:26">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2:26">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2:26">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2:26">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2:26">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2:26">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2:26">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2:26">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2:26">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2:26">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2:26">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2:26">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2:26">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2:26">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2:26">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2:26">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2:26">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2:26">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2:26">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2:26">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2:26">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2:26">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2:26">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2:26">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2:26">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2:26">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2:26">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2:26">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2:26">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2:26">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2:26">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2:26">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2:26">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2:26">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2:26">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2:26">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2:26">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2:26">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2:26">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2:26">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2:26">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2:26">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2:26">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2:26">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2:26">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2:26">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2:26">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2:26">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2:26">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2:26">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2:26">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2:26">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2:26">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2:26">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2:26">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2:26">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2:26">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2:26">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2:26">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2:26">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2:26">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2:26">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2:26">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2:26">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2:26">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2:26">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2:26">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2:26">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2:26">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2:26">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2:26">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2:26">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2:26">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2:26">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2:26">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2:26">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2:26">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2:26">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2:26">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2:26">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2:26">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2:26">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2:26">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2:26">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2:26">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2:26">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2:26">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2:26">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2:26">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2:26">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2:26">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2:26">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2:26">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2:26">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2:26">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2:26">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2:26">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2:26">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2:26">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2:26">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2:26">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2:26">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2:26">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2:26">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2:26">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2:26">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2:26">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2:26">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2:26">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2:26">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2:26">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2:26">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2:26">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2:26">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2:26">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2:26">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2:26">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2:26">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2:26">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2:26">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2:26">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2:26">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2:26">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2:26">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2:26">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2:26">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2:26">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2:26">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2:26">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2:26">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2:26">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2:26">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2:26">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2:26">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2:26">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2:26">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2:26">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2:26">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2:26">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2:26">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2:26">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2:26">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2:26">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2:26">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2:26">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2:26">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2:26">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2:26">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2:26">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2:26">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2:26">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2:26">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2:26">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2:26">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2:26">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2:26">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2:26">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2:26">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2:26">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2:26">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2:26">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2:26">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2:26">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2:26">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2:26">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2:26">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2:26">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2:26">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2:26">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2:26">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2:26">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2:26">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2:26">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2:26">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2:26">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2:26">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2:26">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2:26">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2:26">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2:26">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2:26">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2:26">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2:26">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2:26">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2:26">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2:26">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2:26">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2:26">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2:26">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2:26">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2:26">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2:26">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2:26">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2:26">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2:26">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2:26">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2:26">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2:26">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2:26">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2:26">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2:26">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2:26">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2:26">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2:26">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2:26">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2:26">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2:26">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2:26">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2:26">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2:26">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2:26">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2:26">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2:26">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2:26">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2:26">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2:26">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2:26">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2:26">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2:26">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2:26">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2:26">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2:26">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2:26">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2:26">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2:26">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2:26">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2:26">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2:26">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2:26">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2:26">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2:26">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2:26">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2:26">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2:26">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2:26">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2:26">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2:26">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2:26">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2:26">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2:26">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2:26">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2:26">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2:26">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2:26">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2:26">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2:26">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2:26">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2:26">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2:26">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2:26">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2:26">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2:26">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2:26">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2:26">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2:26">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2:26">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2:26">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2:26">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2:26">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2:26">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2:26">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2:26">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2:26">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2:26">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2:26">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2:26">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2:26">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2:26">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2:26">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2:26">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2:26">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2:26">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2:26">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2:26">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2:26">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2:26">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2:26">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2:26">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2:26">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2:26">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2:26">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2:26">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2:26">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2:26">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2:26">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2:26">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2:26">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2:26">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2:26">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2:26">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2:26">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2:26">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2:26">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2:26">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2:26">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2:26">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2:26">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2:26">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2:26">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2:26">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2:26">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2:26">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2:26">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2:26">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2:26">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2:26">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2:26">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2:26">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2:26">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2:26">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2:26">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2:26">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2:26">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2:26">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2:26">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2:26">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2:26">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2:26">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2:26">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2:26">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2:26">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2:26">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2:26">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2:26">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2:26">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2:26">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2:26">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2:26">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2:26">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2:26">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2:26">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2:26">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2:26">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2:26">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2:26">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2:26">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2:26">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2:26">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2:26">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2:26">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2:26">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2:26">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2:26">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2:26">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2:26">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2:26">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2:26">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2:26">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2:26">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2:26">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2:26">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2:26">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2:26">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2:26">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2:26">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2:26">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2:26">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2:26">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2:26">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2:26">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2:26">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2:26">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2:26">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2:26">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sheetData>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E2043-B6B1-47D5-BBC0-76B2C4CF531E}">
  <dimension ref="B1:V23"/>
  <sheetViews>
    <sheetView showGridLines="0" zoomScaleNormal="100" workbookViewId="0">
      <selection activeCell="G7" sqref="G7"/>
    </sheetView>
  </sheetViews>
  <sheetFormatPr defaultColWidth="11.453125" defaultRowHeight="14.5"/>
  <cols>
    <col min="2" max="2" width="24.26953125" customWidth="1"/>
    <col min="3" max="3" width="20.54296875" customWidth="1"/>
    <col min="4" max="22" width="9.453125" customWidth="1"/>
  </cols>
  <sheetData>
    <row r="1" spans="2:22">
      <c r="B1" s="120" t="s">
        <v>455</v>
      </c>
      <c r="C1" s="120"/>
      <c r="D1" s="219"/>
      <c r="E1" s="219"/>
      <c r="F1" s="219"/>
      <c r="G1" s="219"/>
      <c r="H1" s="219"/>
      <c r="I1" s="219"/>
      <c r="J1" s="219"/>
      <c r="K1" s="219"/>
      <c r="L1" s="219"/>
      <c r="M1" s="219"/>
      <c r="N1" s="219"/>
      <c r="O1" s="219"/>
      <c r="P1" s="219"/>
      <c r="Q1" s="219"/>
      <c r="R1" s="219"/>
      <c r="S1" s="219"/>
      <c r="T1" s="219"/>
      <c r="U1" s="219"/>
      <c r="V1" s="219"/>
    </row>
    <row r="2" spans="2:22">
      <c r="B2" s="460" t="s">
        <v>452</v>
      </c>
      <c r="C2" s="460"/>
      <c r="D2" s="219"/>
      <c r="E2" s="219"/>
      <c r="F2" s="219"/>
      <c r="G2" s="219"/>
      <c r="H2" s="219"/>
      <c r="I2" s="219"/>
      <c r="J2" s="219"/>
      <c r="K2" s="219"/>
      <c r="L2" s="219"/>
      <c r="M2" s="219"/>
      <c r="N2" s="219"/>
      <c r="O2" s="219"/>
      <c r="P2" s="219"/>
      <c r="Q2" s="219"/>
      <c r="R2" s="219"/>
      <c r="S2" s="219"/>
      <c r="T2" s="219"/>
      <c r="U2" s="219"/>
      <c r="V2" s="219"/>
    </row>
    <row r="3" spans="2:22">
      <c r="B3" s="8"/>
      <c r="C3" s="8"/>
      <c r="D3" s="542"/>
      <c r="E3" s="542"/>
      <c r="F3" s="542"/>
      <c r="G3" s="542"/>
      <c r="H3" s="542"/>
      <c r="I3" s="542"/>
      <c r="J3" s="542"/>
      <c r="K3" s="542"/>
      <c r="L3" s="542"/>
      <c r="M3" s="542"/>
      <c r="N3" s="542"/>
      <c r="O3" s="542"/>
      <c r="P3" s="542"/>
      <c r="Q3" s="542"/>
      <c r="R3" s="542"/>
      <c r="S3" s="542"/>
      <c r="T3" s="542"/>
      <c r="U3" s="542"/>
      <c r="V3" s="542"/>
    </row>
    <row r="4" spans="2:22">
      <c r="B4" s="8"/>
      <c r="C4" s="8"/>
      <c r="D4" s="458">
        <v>2010</v>
      </c>
      <c r="E4" s="458">
        <v>2011</v>
      </c>
      <c r="F4" s="458">
        <v>2012</v>
      </c>
      <c r="G4" s="458">
        <v>2013</v>
      </c>
      <c r="H4" s="458">
        <v>2014</v>
      </c>
      <c r="I4" s="458">
        <v>2015</v>
      </c>
      <c r="J4" s="458">
        <v>2016</v>
      </c>
      <c r="K4" s="458">
        <v>2017</v>
      </c>
      <c r="L4" s="458">
        <v>2018</v>
      </c>
      <c r="M4" s="458">
        <v>2019</v>
      </c>
      <c r="N4" s="458">
        <v>2020</v>
      </c>
      <c r="O4" s="458">
        <v>2021</v>
      </c>
      <c r="P4" s="458">
        <v>2022</v>
      </c>
      <c r="Q4" s="458">
        <v>2023</v>
      </c>
      <c r="R4" s="458">
        <v>2024</v>
      </c>
      <c r="S4" s="458">
        <v>2025</v>
      </c>
      <c r="T4" s="458">
        <v>2026</v>
      </c>
      <c r="U4" s="458">
        <v>2027</v>
      </c>
      <c r="V4" s="458">
        <v>2028</v>
      </c>
    </row>
    <row r="5" spans="2:22">
      <c r="B5" s="457" t="s">
        <v>272</v>
      </c>
      <c r="C5" s="8" t="s">
        <v>453</v>
      </c>
      <c r="D5" s="459">
        <v>-3.1709607282915997E-2</v>
      </c>
      <c r="E5" s="459">
        <v>-8.7707964327517401E-2</v>
      </c>
      <c r="F5" s="459">
        <v>-4.2405259353595202E-2</v>
      </c>
      <c r="G5" s="459">
        <v>-1.98367312086969E-2</v>
      </c>
      <c r="H5" s="459">
        <v>-1.1625118553805399E-2</v>
      </c>
      <c r="I5" s="459">
        <v>1.6704675856659399E-3</v>
      </c>
      <c r="J5" s="459">
        <v>7.0503287971469099E-3</v>
      </c>
      <c r="K5" s="459">
        <v>1.4765731455290001E-2</v>
      </c>
      <c r="L5" s="459">
        <v>1.8833301797025099E-2</v>
      </c>
      <c r="M5" s="459">
        <v>2.4246993604525001E-2</v>
      </c>
      <c r="N5" s="459">
        <v>-7.3158713191001104E-2</v>
      </c>
      <c r="O5" s="459">
        <v>-1.3541275053586E-2</v>
      </c>
      <c r="P5" s="459">
        <v>-2.7304013895717301E-2</v>
      </c>
      <c r="Q5" s="459">
        <v>-2.4208265920855902E-2</v>
      </c>
      <c r="R5" s="459">
        <v>-2.6546875707930701E-2</v>
      </c>
      <c r="S5" s="459">
        <v>-3.0578256508855799E-2</v>
      </c>
      <c r="T5" s="459">
        <v>-1.85632336620291E-2</v>
      </c>
      <c r="U5" s="459">
        <v>-6.4681678206150303E-3</v>
      </c>
      <c r="V5" s="459">
        <v>2.9258923772845702E-3</v>
      </c>
    </row>
    <row r="6" spans="2:22">
      <c r="B6" s="457" t="s">
        <v>456</v>
      </c>
      <c r="C6" s="8" t="s">
        <v>453</v>
      </c>
      <c r="D6" s="459">
        <v>-2.6609565740829799E-2</v>
      </c>
      <c r="E6" s="459">
        <v>-8.0402750564342096E-2</v>
      </c>
      <c r="F6" s="459">
        <v>-3.6725731182271897E-2</v>
      </c>
      <c r="G6" s="459">
        <v>-1.3144872957687801E-2</v>
      </c>
      <c r="H6" s="459">
        <v>-5.2170043094323399E-3</v>
      </c>
      <c r="I6" s="459">
        <v>5.6880892949305404E-3</v>
      </c>
      <c r="J6" s="459">
        <v>8.8161087870670101E-3</v>
      </c>
      <c r="K6" s="459">
        <v>1.4993401439844701E-2</v>
      </c>
      <c r="L6" s="459">
        <v>1.6585328708064399E-2</v>
      </c>
      <c r="M6" s="459">
        <v>1.8778427092832999E-2</v>
      </c>
      <c r="N6" s="459">
        <v>-7.6331220976303196E-2</v>
      </c>
      <c r="O6" s="459">
        <v>-2.19336505522238E-2</v>
      </c>
      <c r="P6" s="459">
        <v>-4.1049024491679499E-2</v>
      </c>
      <c r="Q6" s="459">
        <v>-3.1665676240071799E-2</v>
      </c>
      <c r="R6" s="459">
        <v>-2.1726614350872399E-2</v>
      </c>
      <c r="S6" s="459">
        <v>-2.3100069371437298E-2</v>
      </c>
      <c r="T6" s="459">
        <v>-1.47885828144421E-2</v>
      </c>
      <c r="U6" s="459">
        <v>-5.0309006684783296E-3</v>
      </c>
      <c r="V6" s="459">
        <v>3.16124447126234E-3</v>
      </c>
    </row>
    <row r="7" spans="2:22">
      <c r="B7" s="457" t="s">
        <v>454</v>
      </c>
      <c r="C7" s="8" t="s">
        <v>453</v>
      </c>
      <c r="D7" s="459">
        <v>-2.6609565740829799E-2</v>
      </c>
      <c r="E7" s="459">
        <v>-3.7077991277315002E-2</v>
      </c>
      <c r="F7" s="459">
        <v>-2.80060349948443E-2</v>
      </c>
      <c r="G7" s="459">
        <v>-1.19494559886091E-2</v>
      </c>
      <c r="H7" s="459">
        <v>-3.86447445627725E-3</v>
      </c>
      <c r="I7" s="459">
        <v>5.46616727268023E-3</v>
      </c>
      <c r="J7" s="459">
        <v>1.10763725794893E-2</v>
      </c>
      <c r="K7" s="459">
        <v>1.4993401439844701E-2</v>
      </c>
      <c r="L7" s="459">
        <v>1.6585328708064399E-2</v>
      </c>
      <c r="M7" s="459">
        <v>1.8778427092832999E-2</v>
      </c>
      <c r="N7" s="459">
        <v>-3.4990693930234198E-2</v>
      </c>
      <c r="O7" s="459">
        <v>-4.75354387310862E-3</v>
      </c>
      <c r="P7" s="459">
        <v>3.9490751309216197E-3</v>
      </c>
      <c r="Q7" s="459">
        <v>-2.19351911752085E-2</v>
      </c>
      <c r="R7" s="459">
        <v>-1.53011964725081E-2</v>
      </c>
      <c r="S7" s="459">
        <v>-1.9613924029133201E-2</v>
      </c>
      <c r="T7" s="459">
        <v>-1.37801594906189E-2</v>
      </c>
      <c r="U7" s="459">
        <v>-4.0090676847400197E-3</v>
      </c>
      <c r="V7" s="459">
        <v>3.7770901178089699E-3</v>
      </c>
    </row>
    <row r="8" spans="2:22">
      <c r="B8" s="457" t="s">
        <v>457</v>
      </c>
      <c r="C8" s="8" t="s">
        <v>453</v>
      </c>
      <c r="D8" s="459">
        <v>0</v>
      </c>
      <c r="E8" s="459">
        <v>-4.3324759287027101E-2</v>
      </c>
      <c r="F8" s="459">
        <v>-8.7196961874275794E-3</v>
      </c>
      <c r="G8" s="459">
        <v>-1.1954169690787E-3</v>
      </c>
      <c r="H8" s="459">
        <v>-1.3525298531550901E-3</v>
      </c>
      <c r="I8" s="459">
        <v>2.21922022250306E-4</v>
      </c>
      <c r="J8" s="459">
        <v>-2.2602637924222999E-3</v>
      </c>
      <c r="K8" s="459">
        <v>0</v>
      </c>
      <c r="L8" s="459">
        <v>0</v>
      </c>
      <c r="M8" s="459">
        <v>0</v>
      </c>
      <c r="N8" s="459">
        <v>-4.1340527046068998E-2</v>
      </c>
      <c r="O8" s="459">
        <v>-1.7180106679115102E-2</v>
      </c>
      <c r="P8" s="459">
        <v>-4.4998099622601102E-2</v>
      </c>
      <c r="Q8" s="459">
        <v>-9.7304850648633392E-3</v>
      </c>
      <c r="R8" s="459">
        <v>-6.4254178783642998E-3</v>
      </c>
      <c r="S8" s="459">
        <v>-3.4861453423040501E-3</v>
      </c>
      <c r="T8" s="459">
        <v>-1.0084233238231901E-3</v>
      </c>
      <c r="U8" s="459">
        <v>-1.0218329837383101E-3</v>
      </c>
      <c r="V8" s="459">
        <v>-6.1584564654663097E-4</v>
      </c>
    </row>
    <row r="9" spans="2:22">
      <c r="B9" s="461" t="s">
        <v>458</v>
      </c>
      <c r="C9" s="461"/>
      <c r="D9" s="461"/>
      <c r="E9" s="461"/>
      <c r="F9" s="461"/>
      <c r="G9" s="461"/>
      <c r="H9" s="461"/>
      <c r="I9" s="461"/>
      <c r="J9" s="461"/>
      <c r="K9" s="461"/>
      <c r="L9" s="461"/>
      <c r="M9" s="461"/>
      <c r="N9" s="461"/>
      <c r="O9" s="461"/>
      <c r="P9" s="461"/>
      <c r="Q9" s="461">
        <v>1</v>
      </c>
      <c r="R9" s="461"/>
      <c r="S9" s="461"/>
      <c r="T9" s="461"/>
      <c r="U9" s="461"/>
      <c r="V9" s="461"/>
    </row>
    <row r="23" ht="14.25" customHeight="1"/>
  </sheetData>
  <mergeCells count="1">
    <mergeCell ref="D3:V3"/>
  </mergeCells>
  <pageMargins left="0.7" right="0.7" top="0.75" bottom="0.75" header="0.3" footer="0.3"/>
  <pageSetup paperSize="9" orientation="portrait"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27946-CF9B-418B-8EE7-5360652695BF}">
  <dimension ref="B1:V97"/>
  <sheetViews>
    <sheetView showGridLines="0" zoomScaleNormal="100" workbookViewId="0">
      <selection activeCell="E6" sqref="E6"/>
    </sheetView>
  </sheetViews>
  <sheetFormatPr defaultColWidth="11.453125" defaultRowHeight="14.5"/>
  <cols>
    <col min="2" max="2" width="20.7265625" customWidth="1"/>
    <col min="3" max="3" width="22.54296875" customWidth="1"/>
    <col min="4" max="22" width="9" customWidth="1"/>
  </cols>
  <sheetData>
    <row r="1" spans="2:22">
      <c r="B1" s="120" t="s">
        <v>459</v>
      </c>
      <c r="C1" s="120"/>
      <c r="D1" s="219"/>
      <c r="E1" s="219"/>
      <c r="F1" s="219"/>
      <c r="G1" s="219"/>
      <c r="H1" s="219"/>
      <c r="I1" s="219"/>
      <c r="J1" s="219"/>
      <c r="K1" s="219"/>
      <c r="L1" s="219"/>
      <c r="M1" s="219"/>
      <c r="N1" s="219"/>
      <c r="O1" s="219"/>
      <c r="P1" s="219"/>
      <c r="Q1" s="219"/>
      <c r="R1" s="219"/>
      <c r="S1" s="219"/>
      <c r="T1" s="219"/>
      <c r="U1" s="219"/>
      <c r="V1" s="219"/>
    </row>
    <row r="2" spans="2:22">
      <c r="B2" s="460" t="s">
        <v>452</v>
      </c>
      <c r="C2" s="460"/>
      <c r="D2" s="219"/>
      <c r="E2" s="219"/>
      <c r="F2" s="219"/>
      <c r="G2" s="219"/>
      <c r="H2" s="219"/>
      <c r="I2" s="219"/>
      <c r="J2" s="219"/>
      <c r="K2" s="219"/>
      <c r="L2" s="219"/>
      <c r="M2" s="219"/>
      <c r="N2" s="219"/>
      <c r="O2" s="219"/>
      <c r="P2" s="219"/>
      <c r="Q2" s="219"/>
      <c r="R2" s="219"/>
      <c r="S2" s="219"/>
      <c r="T2" s="219"/>
      <c r="U2" s="219"/>
      <c r="V2" s="219"/>
    </row>
    <row r="3" spans="2:22">
      <c r="B3" s="462"/>
      <c r="C3" s="462"/>
      <c r="D3" s="542"/>
      <c r="E3" s="542"/>
      <c r="F3" s="542"/>
      <c r="G3" s="542"/>
      <c r="H3" s="542"/>
      <c r="I3" s="542"/>
      <c r="J3" s="542"/>
      <c r="K3" s="542"/>
      <c r="L3" s="542"/>
      <c r="M3" s="542"/>
      <c r="N3" s="542"/>
      <c r="O3" s="542"/>
      <c r="P3" s="542"/>
      <c r="Q3" s="542"/>
      <c r="R3" s="542"/>
      <c r="S3" s="542"/>
      <c r="T3" s="542"/>
      <c r="U3" s="542"/>
      <c r="V3" s="542"/>
    </row>
    <row r="4" spans="2:22">
      <c r="B4" s="463"/>
      <c r="C4" s="463"/>
      <c r="D4" s="458">
        <v>2010</v>
      </c>
      <c r="E4" s="458">
        <v>2011</v>
      </c>
      <c r="F4" s="458">
        <v>2012</v>
      </c>
      <c r="G4" s="458">
        <v>2013</v>
      </c>
      <c r="H4" s="458">
        <v>2014</v>
      </c>
      <c r="I4" s="458">
        <v>2015</v>
      </c>
      <c r="J4" s="458">
        <v>2016</v>
      </c>
      <c r="K4" s="458">
        <v>2017</v>
      </c>
      <c r="L4" s="458">
        <v>2018</v>
      </c>
      <c r="M4" s="458">
        <v>2019</v>
      </c>
      <c r="N4" s="458">
        <v>2020</v>
      </c>
      <c r="O4" s="458">
        <v>2021</v>
      </c>
      <c r="P4" s="458">
        <v>2022</v>
      </c>
      <c r="Q4" s="458">
        <v>2023</v>
      </c>
      <c r="R4" s="458">
        <v>2024</v>
      </c>
      <c r="S4" s="458">
        <v>2025</v>
      </c>
      <c r="T4" s="458">
        <v>2026</v>
      </c>
      <c r="U4" s="458">
        <v>2027</v>
      </c>
      <c r="V4" s="458">
        <v>2028</v>
      </c>
    </row>
    <row r="5" spans="2:22">
      <c r="B5" s="457" t="s">
        <v>460</v>
      </c>
      <c r="C5" s="8" t="s">
        <v>453</v>
      </c>
      <c r="D5" s="459">
        <v>-2.6417140762537001E-2</v>
      </c>
      <c r="E5" s="459">
        <v>-3.3522216633331998E-2</v>
      </c>
      <c r="F5" s="459">
        <v>-3.0440918321687899E-2</v>
      </c>
      <c r="G5" s="459">
        <v>-1.4676529605669701E-2</v>
      </c>
      <c r="H5" s="459">
        <v>-8.1887135947505303E-3</v>
      </c>
      <c r="I5" s="459">
        <v>4.1285929175402299E-3</v>
      </c>
      <c r="J5" s="459">
        <v>7.9680228506123496E-3</v>
      </c>
      <c r="K5" s="459">
        <v>1.7699797329539999E-2</v>
      </c>
      <c r="L5" s="459">
        <v>1.5007374731657801E-2</v>
      </c>
      <c r="M5" s="459">
        <v>8.4319842291730902E-3</v>
      </c>
      <c r="N5" s="459">
        <v>-5.6802154813952503E-2</v>
      </c>
      <c r="O5" s="459">
        <v>-1.4411361367336201E-2</v>
      </c>
      <c r="P5" s="459">
        <v>-3.48069123586515E-2</v>
      </c>
      <c r="Q5" s="459">
        <v>-2.2086262513861601E-2</v>
      </c>
      <c r="R5" s="459">
        <v>-3.7394321308290603E-2</v>
      </c>
      <c r="S5" s="459">
        <v>-4.0708504514706201E-2</v>
      </c>
      <c r="T5" s="459">
        <v>-2.15610365105313E-2</v>
      </c>
      <c r="U5" s="459">
        <v>-1.23903755996704E-2</v>
      </c>
      <c r="V5" s="459">
        <v>8.27245846167678E-3</v>
      </c>
    </row>
    <row r="6" spans="2:22">
      <c r="B6" s="457" t="s">
        <v>461</v>
      </c>
      <c r="C6" s="8" t="s">
        <v>453</v>
      </c>
      <c r="D6" s="459">
        <v>1.52466986962254E-2</v>
      </c>
      <c r="E6" s="459">
        <v>7.1050758707950096E-3</v>
      </c>
      <c r="F6" s="459">
        <v>-3.0812983116440401E-3</v>
      </c>
      <c r="G6" s="459">
        <v>-1.5764388716018301E-2</v>
      </c>
      <c r="H6" s="459">
        <v>-6.4878160109191696E-3</v>
      </c>
      <c r="I6" s="459">
        <v>-1.23173065122908E-2</v>
      </c>
      <c r="J6" s="459">
        <v>-3.8394299330721201E-3</v>
      </c>
      <c r="K6" s="459">
        <v>-9.7317744789276392E-3</v>
      </c>
      <c r="L6" s="459">
        <v>2.6924225978822102E-3</v>
      </c>
      <c r="M6" s="459">
        <v>6.5753905024846801E-3</v>
      </c>
      <c r="N6" s="459">
        <v>6.5234139043125597E-2</v>
      </c>
      <c r="O6" s="459">
        <v>-4.2390793446616302E-2</v>
      </c>
      <c r="P6" s="459">
        <v>2.0395550991315299E-2</v>
      </c>
      <c r="Q6" s="459">
        <v>-1.27206498447899E-2</v>
      </c>
      <c r="R6" s="459">
        <v>1.53080587944291E-2</v>
      </c>
      <c r="S6" s="459">
        <v>3.3141832064155999E-3</v>
      </c>
      <c r="T6" s="459">
        <v>-1.9147468004174901E-2</v>
      </c>
      <c r="U6" s="459">
        <v>-9.1706609108608596E-3</v>
      </c>
      <c r="V6" s="459">
        <v>-2.06628340613472E-2</v>
      </c>
    </row>
    <row r="7" spans="2:22">
      <c r="B7" s="461" t="s">
        <v>458</v>
      </c>
      <c r="C7" s="461"/>
      <c r="Q7" s="461">
        <v>1</v>
      </c>
    </row>
    <row r="43" spans="2:22">
      <c r="B43" s="120" t="s">
        <v>462</v>
      </c>
      <c r="C43" s="120"/>
      <c r="D43" s="219"/>
      <c r="E43" s="219"/>
      <c r="F43" s="219"/>
      <c r="G43" s="219"/>
      <c r="H43" s="219"/>
      <c r="I43" s="219"/>
      <c r="J43" s="219"/>
      <c r="K43" s="219"/>
      <c r="L43" s="219"/>
      <c r="M43" s="219"/>
      <c r="N43" s="219"/>
      <c r="O43" s="219"/>
      <c r="P43" s="219"/>
      <c r="Q43" s="219"/>
      <c r="R43" s="219"/>
      <c r="S43" s="219"/>
      <c r="T43" s="219"/>
      <c r="U43" s="219"/>
      <c r="V43" s="219"/>
    </row>
    <row r="44" spans="2:22">
      <c r="B44" s="460" t="s">
        <v>452</v>
      </c>
      <c r="C44" s="460"/>
      <c r="D44" s="219"/>
      <c r="E44" s="219"/>
      <c r="F44" s="219"/>
      <c r="G44" s="219"/>
      <c r="H44" s="219"/>
      <c r="I44" s="219"/>
      <c r="J44" s="219"/>
      <c r="K44" s="219"/>
      <c r="L44" s="219"/>
      <c r="M44" s="219"/>
      <c r="N44" s="219"/>
      <c r="O44" s="219"/>
      <c r="P44" s="219"/>
      <c r="Q44" s="219"/>
      <c r="R44" s="219"/>
      <c r="S44" s="219"/>
      <c r="T44" s="219"/>
      <c r="U44" s="219"/>
      <c r="V44" s="219"/>
    </row>
    <row r="45" spans="2:22">
      <c r="D45" s="542"/>
      <c r="E45" s="542"/>
      <c r="F45" s="542"/>
      <c r="G45" s="542"/>
      <c r="H45" s="542"/>
      <c r="I45" s="542"/>
      <c r="J45" s="542"/>
      <c r="K45" s="542"/>
      <c r="L45" s="542"/>
      <c r="M45" s="542"/>
      <c r="N45" s="542"/>
      <c r="O45" s="542"/>
      <c r="P45" s="542"/>
      <c r="Q45" s="542"/>
      <c r="R45" s="542"/>
      <c r="S45" s="542"/>
      <c r="T45" s="542"/>
      <c r="U45" s="542"/>
      <c r="V45" s="542"/>
    </row>
    <row r="46" spans="2:22">
      <c r="B46" s="463"/>
      <c r="C46" s="463"/>
      <c r="D46" s="458" t="s">
        <v>494</v>
      </c>
      <c r="E46" s="458" t="s">
        <v>495</v>
      </c>
      <c r="F46" s="458" t="s">
        <v>496</v>
      </c>
      <c r="G46" s="458" t="s">
        <v>267</v>
      </c>
      <c r="H46" s="458" t="s">
        <v>254</v>
      </c>
      <c r="I46" s="458" t="s">
        <v>255</v>
      </c>
      <c r="J46" s="458" t="s">
        <v>256</v>
      </c>
      <c r="K46" s="458" t="s">
        <v>257</v>
      </c>
      <c r="L46" s="458" t="s">
        <v>258</v>
      </c>
      <c r="M46" s="458" t="s">
        <v>229</v>
      </c>
      <c r="N46" s="458" t="s">
        <v>230</v>
      </c>
      <c r="O46" s="458" t="s">
        <v>231</v>
      </c>
      <c r="P46" s="458" t="s">
        <v>232</v>
      </c>
      <c r="Q46" s="458" t="s">
        <v>233</v>
      </c>
      <c r="R46" s="458" t="s">
        <v>234</v>
      </c>
      <c r="S46" s="458" t="s">
        <v>235</v>
      </c>
      <c r="T46" s="458" t="s">
        <v>236</v>
      </c>
      <c r="U46" s="458" t="s">
        <v>237</v>
      </c>
      <c r="V46" s="458" t="s">
        <v>238</v>
      </c>
    </row>
    <row r="47" spans="2:22">
      <c r="B47" s="457" t="s">
        <v>463</v>
      </c>
      <c r="C47" s="8" t="s">
        <v>453</v>
      </c>
      <c r="D47" s="459">
        <v>2.24251352868075E-3</v>
      </c>
      <c r="E47" s="459">
        <v>2.2548531887348977E-3</v>
      </c>
      <c r="F47" s="459">
        <v>-1.7760644980814883E-3</v>
      </c>
      <c r="G47" s="459">
        <v>1.0398182402851282E-3</v>
      </c>
      <c r="H47" s="459">
        <v>-1.7117239314450115E-4</v>
      </c>
      <c r="I47" s="459">
        <v>-2.4552384233428974E-3</v>
      </c>
      <c r="J47" s="459">
        <v>-2.3089557766601239E-3</v>
      </c>
      <c r="K47" s="459">
        <v>-1.5451402357382319E-3</v>
      </c>
      <c r="L47" s="459">
        <v>-2.5021182700052376E-3</v>
      </c>
      <c r="M47" s="459">
        <v>-3.049419785386533E-3</v>
      </c>
      <c r="N47" s="459">
        <v>2.1275947421151827E-3</v>
      </c>
      <c r="O47" s="459">
        <v>-5.2458210599576104E-3</v>
      </c>
      <c r="P47" s="459">
        <v>-5.1222850694221927E-3</v>
      </c>
      <c r="Q47" s="459">
        <v>6.1152184566011141E-3</v>
      </c>
      <c r="R47" s="459">
        <v>1.2162529367763578E-2</v>
      </c>
      <c r="S47" s="459">
        <v>3.1787810101136151E-3</v>
      </c>
      <c r="T47" s="459">
        <v>-4.0011078780968524E-3</v>
      </c>
      <c r="U47" s="459">
        <v>-2.4128419551809688E-3</v>
      </c>
      <c r="V47" s="459">
        <v>-1.2346972897849782E-3</v>
      </c>
    </row>
    <row r="48" spans="2:22">
      <c r="B48" s="457" t="s">
        <v>464</v>
      </c>
      <c r="C48" s="8" t="s">
        <v>453</v>
      </c>
      <c r="D48" s="459">
        <v>1.615723346995206E-2</v>
      </c>
      <c r="E48" s="459">
        <v>2.5367748692464165E-3</v>
      </c>
      <c r="F48" s="459">
        <v>-7.096716286683423E-3</v>
      </c>
      <c r="G48" s="459">
        <v>-1.7355260749975308E-2</v>
      </c>
      <c r="H48" s="459">
        <v>-5.1262663641374415E-3</v>
      </c>
      <c r="I48" s="459">
        <v>-9.6922113819099681E-3</v>
      </c>
      <c r="J48" s="459">
        <v>8.0892064251679441E-5</v>
      </c>
      <c r="K48" s="459">
        <v>-7.3087815581689905E-3</v>
      </c>
      <c r="L48" s="459">
        <v>4.3547078657567521E-3</v>
      </c>
      <c r="M48" s="459">
        <v>1.0005589040806792E-2</v>
      </c>
      <c r="N48" s="459">
        <v>6.3114493327403876E-2</v>
      </c>
      <c r="O48" s="459">
        <v>-3.7463303050875571E-2</v>
      </c>
      <c r="P48" s="459">
        <v>2.5701123559952768E-2</v>
      </c>
      <c r="Q48" s="459">
        <v>-1.8754189235462952E-2</v>
      </c>
      <c r="R48" s="459">
        <v>-5.0993154839375221E-4</v>
      </c>
      <c r="S48" s="459">
        <v>4.1527788230891899E-4</v>
      </c>
      <c r="T48" s="459">
        <v>-1.6293053363600447E-2</v>
      </c>
      <c r="U48" s="459">
        <v>-7.7755191985104301E-3</v>
      </c>
      <c r="V48" s="459">
        <v>-1.8989504465460827E-2</v>
      </c>
    </row>
    <row r="49" spans="2:22">
      <c r="B49" s="463" t="s">
        <v>465</v>
      </c>
      <c r="C49" s="8" t="s">
        <v>453</v>
      </c>
      <c r="D49" s="459">
        <v>-3.1530483024073534E-3</v>
      </c>
      <c r="E49" s="459">
        <v>2.3134478128136811E-3</v>
      </c>
      <c r="F49" s="459">
        <v>5.7914824731208868E-3</v>
      </c>
      <c r="G49" s="459">
        <v>5.5105379367190697E-4</v>
      </c>
      <c r="H49" s="459">
        <v>-1.1903772536372261E-3</v>
      </c>
      <c r="I49" s="459">
        <v>-1.6985670703785916E-4</v>
      </c>
      <c r="J49" s="459">
        <v>-1.6113662206636526E-3</v>
      </c>
      <c r="K49" s="459">
        <v>-8.778526850203932E-4</v>
      </c>
      <c r="L49" s="459">
        <v>8.3983300213062999E-4</v>
      </c>
      <c r="M49" s="459">
        <v>-3.8077875293553338E-4</v>
      </c>
      <c r="N49" s="459">
        <v>-7.949026393492143E-6</v>
      </c>
      <c r="O49" s="459">
        <v>3.1833066421689407E-4</v>
      </c>
      <c r="P49" s="459">
        <v>-1.8328749921524713E-4</v>
      </c>
      <c r="Q49" s="459">
        <v>-8.1679065928123504E-5</v>
      </c>
      <c r="R49" s="459">
        <v>3.6554609750592522E-3</v>
      </c>
      <c r="S49" s="459">
        <v>-2.7987568600690814E-4</v>
      </c>
      <c r="T49" s="459">
        <v>1.1466932375222994E-3</v>
      </c>
      <c r="U49" s="459">
        <v>1.0177002428305385E-3</v>
      </c>
      <c r="V49" s="459">
        <v>-4.3863230610137732E-4</v>
      </c>
    </row>
    <row r="50" spans="2:22">
      <c r="B50" s="464" t="s">
        <v>461</v>
      </c>
      <c r="C50" s="170" t="s">
        <v>453</v>
      </c>
      <c r="D50" s="465">
        <v>1.5246698696225448E-2</v>
      </c>
      <c r="E50" s="465">
        <v>7.1050758707950148E-3</v>
      </c>
      <c r="F50" s="465">
        <v>-3.0812983116440366E-3</v>
      </c>
      <c r="G50" s="465">
        <v>-1.5764388716018256E-2</v>
      </c>
      <c r="H50" s="465">
        <v>-6.487816010919167E-3</v>
      </c>
      <c r="I50" s="465">
        <v>-1.2317306512290757E-2</v>
      </c>
      <c r="J50" s="465">
        <v>-3.8394299330721197E-3</v>
      </c>
      <c r="K50" s="465">
        <v>-9.7317744789276375E-3</v>
      </c>
      <c r="L50" s="465">
        <v>2.6924225978822106E-3</v>
      </c>
      <c r="M50" s="465">
        <v>6.5753905024846845E-3</v>
      </c>
      <c r="N50" s="465">
        <v>6.5234139043125583E-2</v>
      </c>
      <c r="O50" s="465">
        <v>-4.2390793446616296E-2</v>
      </c>
      <c r="P50" s="465">
        <v>2.039555099131532E-2</v>
      </c>
      <c r="Q50" s="465">
        <v>-1.272064984478993E-2</v>
      </c>
      <c r="R50" s="465">
        <v>1.530805879442906E-2</v>
      </c>
      <c r="S50" s="465">
        <v>3.3141832064155982E-3</v>
      </c>
      <c r="T50" s="465">
        <v>-1.9147468004174949E-2</v>
      </c>
      <c r="U50" s="465">
        <v>-9.1706609108608613E-3</v>
      </c>
      <c r="V50" s="465">
        <v>-2.0662834061347203E-2</v>
      </c>
    </row>
    <row r="51" spans="2:22">
      <c r="B51" s="461" t="s">
        <v>458</v>
      </c>
      <c r="C51" s="461"/>
      <c r="Q51" s="461">
        <v>1</v>
      </c>
    </row>
    <row r="87" spans="2:22">
      <c r="B87" s="120" t="s">
        <v>466</v>
      </c>
      <c r="C87" s="120"/>
      <c r="D87" s="219"/>
      <c r="E87" s="219"/>
      <c r="F87" s="219"/>
      <c r="G87" s="219"/>
      <c r="H87" s="219"/>
      <c r="I87" s="219"/>
      <c r="J87" s="219"/>
      <c r="K87" s="219"/>
      <c r="L87" s="219"/>
      <c r="M87" s="219"/>
      <c r="N87" s="219"/>
      <c r="O87" s="219"/>
      <c r="P87" s="219"/>
      <c r="Q87" s="219"/>
      <c r="R87" s="219"/>
      <c r="S87" s="219"/>
      <c r="T87" s="219"/>
      <c r="U87" s="219"/>
      <c r="V87" s="219"/>
    </row>
    <row r="88" spans="2:22">
      <c r="B88" s="460" t="s">
        <v>452</v>
      </c>
      <c r="C88" s="460"/>
      <c r="D88" s="219"/>
      <c r="E88" s="219"/>
      <c r="F88" s="219"/>
      <c r="G88" s="219"/>
      <c r="H88" s="219"/>
      <c r="I88" s="219"/>
      <c r="J88" s="219"/>
      <c r="K88" s="219"/>
      <c r="L88" s="219"/>
      <c r="M88" s="219"/>
      <c r="N88" s="219"/>
      <c r="O88" s="219"/>
      <c r="P88" s="219"/>
      <c r="Q88" s="219"/>
      <c r="R88" s="219"/>
      <c r="S88" s="219"/>
      <c r="T88" s="219"/>
      <c r="U88" s="219"/>
      <c r="V88" s="219"/>
    </row>
    <row r="89" spans="2:22">
      <c r="D89" s="542"/>
      <c r="E89" s="542"/>
      <c r="F89" s="542"/>
      <c r="G89" s="542"/>
      <c r="H89" s="542"/>
      <c r="I89" s="542"/>
      <c r="J89" s="542"/>
      <c r="K89" s="542"/>
      <c r="L89" s="542"/>
      <c r="M89" s="542"/>
      <c r="N89" s="542"/>
      <c r="O89" s="542"/>
      <c r="P89" s="542"/>
      <c r="Q89" s="542"/>
      <c r="R89" s="542"/>
      <c r="S89" s="542"/>
      <c r="T89" s="542"/>
      <c r="U89" s="542"/>
      <c r="V89" s="542"/>
    </row>
    <row r="90" spans="2:22">
      <c r="D90" s="458" t="s">
        <v>494</v>
      </c>
      <c r="E90" s="458" t="s">
        <v>495</v>
      </c>
      <c r="F90" s="458" t="s">
        <v>496</v>
      </c>
      <c r="G90" s="458" t="s">
        <v>267</v>
      </c>
      <c r="H90" s="458" t="s">
        <v>254</v>
      </c>
      <c r="I90" s="458" t="s">
        <v>255</v>
      </c>
      <c r="J90" s="458" t="s">
        <v>256</v>
      </c>
      <c r="K90" s="458" t="s">
        <v>257</v>
      </c>
      <c r="L90" s="458" t="s">
        <v>258</v>
      </c>
      <c r="M90" s="458" t="s">
        <v>229</v>
      </c>
      <c r="N90" s="458" t="s">
        <v>230</v>
      </c>
      <c r="O90" s="458" t="s">
        <v>231</v>
      </c>
      <c r="P90" s="458" t="s">
        <v>232</v>
      </c>
      <c r="Q90" s="458" t="s">
        <v>233</v>
      </c>
      <c r="R90" s="458" t="s">
        <v>234</v>
      </c>
      <c r="S90" s="458" t="s">
        <v>235</v>
      </c>
      <c r="T90" s="458" t="s">
        <v>236</v>
      </c>
      <c r="U90" s="458" t="s">
        <v>237</v>
      </c>
      <c r="V90" s="458" t="s">
        <v>238</v>
      </c>
    </row>
    <row r="91" spans="2:22">
      <c r="B91" s="457" t="s">
        <v>467</v>
      </c>
      <c r="C91" s="8" t="s">
        <v>453</v>
      </c>
      <c r="D91" s="459">
        <v>1.5279736333405014E-2</v>
      </c>
      <c r="E91" s="459">
        <v>9.2815408594039972E-3</v>
      </c>
      <c r="F91" s="459">
        <v>-3.9954057743036286E-3</v>
      </c>
      <c r="G91" s="459">
        <v>-1.0366034290810372E-2</v>
      </c>
      <c r="H91" s="459">
        <v>4.9401375324187868E-3</v>
      </c>
      <c r="I91" s="459">
        <v>-1.3217172855368553E-2</v>
      </c>
      <c r="J91" s="459">
        <v>-6.6340975551704151E-4</v>
      </c>
      <c r="K91" s="459">
        <v>-2.7266955865266063E-3</v>
      </c>
      <c r="L91" s="459">
        <v>-1.3438920597795279E-3</v>
      </c>
      <c r="M91" s="459">
        <v>-8.5792709010251711E-4</v>
      </c>
      <c r="N91" s="459">
        <v>5.8147055447152485E-3</v>
      </c>
      <c r="O91" s="459">
        <v>-1.9307599267919862E-2</v>
      </c>
      <c r="P91" s="459">
        <v>-1.0519604077899036E-2</v>
      </c>
      <c r="Q91" s="459">
        <v>1.2271506015613332E-2</v>
      </c>
      <c r="R91" s="459">
        <v>-2.3841895875992281E-4</v>
      </c>
      <c r="S91" s="459">
        <v>1.6524089073600701E-3</v>
      </c>
      <c r="T91" s="459">
        <v>-6.2797989853152214E-3</v>
      </c>
      <c r="U91" s="459">
        <v>-5.324949989239991E-3</v>
      </c>
      <c r="V91" s="459">
        <v>-2.9952975427596229E-3</v>
      </c>
    </row>
    <row r="92" spans="2:22">
      <c r="B92" s="457" t="s">
        <v>468</v>
      </c>
      <c r="C92" s="8" t="s">
        <v>453</v>
      </c>
      <c r="D92" s="459">
        <v>5.6427045723280583E-4</v>
      </c>
      <c r="E92" s="459">
        <v>7.5062478469613975E-4</v>
      </c>
      <c r="F92" s="459">
        <v>-5.5969542771274403E-3</v>
      </c>
      <c r="G92" s="459">
        <v>-5.3697688447335856E-3</v>
      </c>
      <c r="H92" s="459">
        <v>4.1900833889734548E-3</v>
      </c>
      <c r="I92" s="459">
        <v>9.408311091312925E-3</v>
      </c>
      <c r="J92" s="459">
        <v>6.1874160434199216E-4</v>
      </c>
      <c r="K92" s="459">
        <v>3.3575448609269934E-3</v>
      </c>
      <c r="L92" s="459">
        <v>5.5938645716911359E-3</v>
      </c>
      <c r="M92" s="459">
        <v>-1.8706232694083724E-3</v>
      </c>
      <c r="N92" s="459">
        <v>-4.8210964361774383E-4</v>
      </c>
      <c r="O92" s="459">
        <v>-3.4077646441560763E-3</v>
      </c>
      <c r="P92" s="459">
        <v>7.2719611496054049E-4</v>
      </c>
      <c r="Q92" s="459">
        <v>-6.9519151104549537E-5</v>
      </c>
      <c r="R92" s="459">
        <v>2.9206691102399776E-3</v>
      </c>
      <c r="S92" s="459">
        <v>5.1349420440176957E-4</v>
      </c>
      <c r="T92" s="459">
        <v>-5.8049836111816189E-4</v>
      </c>
      <c r="U92" s="459">
        <v>7.0742866738047333E-4</v>
      </c>
      <c r="V92" s="459">
        <v>7.1165093252514855E-5</v>
      </c>
    </row>
    <row r="93" spans="2:22">
      <c r="B93" s="457" t="s">
        <v>469</v>
      </c>
      <c r="C93" s="8" t="s">
        <v>453</v>
      </c>
      <c r="D93" s="459">
        <v>1.0074420746261081E-3</v>
      </c>
      <c r="E93" s="459">
        <v>2.5979420603142733E-3</v>
      </c>
      <c r="F93" s="459">
        <v>1.0092851018543458E-2</v>
      </c>
      <c r="G93" s="459">
        <v>-9.0624295172876401E-3</v>
      </c>
      <c r="H93" s="459">
        <v>-1.4533225177635389E-2</v>
      </c>
      <c r="I93" s="459">
        <v>-5.8049906337381274E-3</v>
      </c>
      <c r="J93" s="459">
        <v>-6.2506659603049908E-3</v>
      </c>
      <c r="K93" s="459">
        <v>-6.7150624988768781E-3</v>
      </c>
      <c r="L93" s="459">
        <v>-5.375625077933377E-3</v>
      </c>
      <c r="M93" s="459">
        <v>6.899423533094251E-3</v>
      </c>
      <c r="N93" s="459">
        <v>6.1576195992693483E-2</v>
      </c>
      <c r="O93" s="459">
        <v>-2.0833306693517906E-2</v>
      </c>
      <c r="P93" s="459">
        <v>3.1820806778578181E-2</v>
      </c>
      <c r="Q93" s="459">
        <v>-2.9850481105925364E-2</v>
      </c>
      <c r="R93" s="459">
        <v>2.8218651598799216E-3</v>
      </c>
      <c r="S93" s="459">
        <v>1.9616479775091955E-4</v>
      </c>
      <c r="T93" s="459">
        <v>-8.1408662747691762E-3</v>
      </c>
      <c r="U93" s="459">
        <v>-7.9387068522139836E-3</v>
      </c>
      <c r="V93" s="459">
        <v>-8.4712599356460694E-3</v>
      </c>
    </row>
    <row r="94" spans="2:22">
      <c r="B94" s="457" t="s">
        <v>470</v>
      </c>
      <c r="C94" s="8" t="s">
        <v>453</v>
      </c>
      <c r="D94" s="459">
        <v>1.548298133368816E-3</v>
      </c>
      <c r="E94" s="459">
        <v>-7.83847964643309E-3</v>
      </c>
      <c r="F94" s="459">
        <v>-9.3732717518772626E-3</v>
      </c>
      <c r="G94" s="459">
        <v>8.4827901431414488E-3</v>
      </c>
      <c r="H94" s="459">
        <v>1.0556549896118331E-4</v>
      </c>
      <c r="I94" s="459">
        <v>-2.5335974074591969E-3</v>
      </c>
      <c r="J94" s="459">
        <v>4.0672703990716173E-3</v>
      </c>
      <c r="K94" s="459">
        <v>-2.7697085694307604E-3</v>
      </c>
      <c r="L94" s="459">
        <v>2.9782421617733663E-3</v>
      </c>
      <c r="M94" s="459">
        <v>2.7852960818368876E-3</v>
      </c>
      <c r="N94" s="459">
        <v>-1.6667038242719374E-3</v>
      </c>
      <c r="O94" s="459">
        <v>8.3954649476063875E-4</v>
      </c>
      <c r="P94" s="459">
        <v>-1.4495603251091678E-3</v>
      </c>
      <c r="Q94" s="459">
        <v>5.009523462554847E-3</v>
      </c>
      <c r="R94" s="459">
        <v>6.1484825080097769E-3</v>
      </c>
      <c r="S94" s="459">
        <v>1.2319909829097836E-3</v>
      </c>
      <c r="T94" s="459">
        <v>-5.292997620494698E-3</v>
      </c>
      <c r="U94" s="459">
        <v>2.3678670203821084E-3</v>
      </c>
      <c r="V94" s="459">
        <v>-8.8288093700926058E-3</v>
      </c>
    </row>
    <row r="95" spans="2:22">
      <c r="B95" s="457" t="s">
        <v>465</v>
      </c>
      <c r="C95" s="8" t="s">
        <v>453</v>
      </c>
      <c r="D95" s="459">
        <v>-3.1530483024073534E-3</v>
      </c>
      <c r="E95" s="459">
        <v>2.3134478128136811E-3</v>
      </c>
      <c r="F95" s="459">
        <v>5.7914824731208868E-3</v>
      </c>
      <c r="G95" s="459">
        <v>5.5105379367190697E-4</v>
      </c>
      <c r="H95" s="459">
        <v>-1.1903772536372261E-3</v>
      </c>
      <c r="I95" s="459">
        <v>-1.6985670703785916E-4</v>
      </c>
      <c r="J95" s="459">
        <v>-1.6113662206636526E-3</v>
      </c>
      <c r="K95" s="459">
        <v>-8.778526850203932E-4</v>
      </c>
      <c r="L95" s="459">
        <v>8.3983300213062999E-4</v>
      </c>
      <c r="M95" s="459">
        <v>-3.8077875293553338E-4</v>
      </c>
      <c r="N95" s="459">
        <v>-7.949026393492143E-6</v>
      </c>
      <c r="O95" s="459">
        <v>3.1833066421689407E-4</v>
      </c>
      <c r="P95" s="459">
        <v>-1.8328749921524713E-4</v>
      </c>
      <c r="Q95" s="459">
        <v>-8.1679065928123504E-5</v>
      </c>
      <c r="R95" s="459">
        <v>3.6554609750592522E-3</v>
      </c>
      <c r="S95" s="459">
        <v>-2.7987568600690814E-4</v>
      </c>
      <c r="T95" s="459">
        <v>1.1466932375222994E-3</v>
      </c>
      <c r="U95" s="459">
        <v>1.0177002428305385E-3</v>
      </c>
      <c r="V95" s="459">
        <v>-4.3863230610137732E-4</v>
      </c>
    </row>
    <row r="96" spans="2:22">
      <c r="B96" s="464" t="s">
        <v>461</v>
      </c>
      <c r="C96" s="170" t="s">
        <v>453</v>
      </c>
      <c r="D96" s="465">
        <v>1.5246698696225448E-2</v>
      </c>
      <c r="E96" s="465">
        <v>7.1050758707950148E-3</v>
      </c>
      <c r="F96" s="465">
        <v>-3.0812983116440366E-3</v>
      </c>
      <c r="G96" s="465">
        <v>-1.5764388716018256E-2</v>
      </c>
      <c r="H96" s="465">
        <v>-6.487816010919167E-3</v>
      </c>
      <c r="I96" s="465">
        <v>-1.2317306512290757E-2</v>
      </c>
      <c r="J96" s="465">
        <v>-3.8394299330721197E-3</v>
      </c>
      <c r="K96" s="465">
        <v>-9.7317744789276375E-3</v>
      </c>
      <c r="L96" s="465">
        <v>2.6924225978822106E-3</v>
      </c>
      <c r="M96" s="465">
        <v>6.5753905024846845E-3</v>
      </c>
      <c r="N96" s="465">
        <v>6.5234139043125583E-2</v>
      </c>
      <c r="O96" s="465">
        <v>-4.2390793446616296E-2</v>
      </c>
      <c r="P96" s="465">
        <v>2.039555099131532E-2</v>
      </c>
      <c r="Q96" s="465">
        <v>-1.272064984478993E-2</v>
      </c>
      <c r="R96" s="465">
        <v>1.530805879442906E-2</v>
      </c>
      <c r="S96" s="465">
        <v>3.3141832064155982E-3</v>
      </c>
      <c r="T96" s="465">
        <v>-1.9147468004174949E-2</v>
      </c>
      <c r="U96" s="465">
        <v>-9.1706609108608613E-3</v>
      </c>
      <c r="V96" s="465">
        <v>-2.0662834061347203E-2</v>
      </c>
    </row>
    <row r="97" spans="2:17">
      <c r="B97" s="461" t="s">
        <v>458</v>
      </c>
      <c r="C97" s="461"/>
      <c r="Q97" s="461">
        <v>1</v>
      </c>
    </row>
  </sheetData>
  <mergeCells count="3">
    <mergeCell ref="D3:V3"/>
    <mergeCell ref="D45:V45"/>
    <mergeCell ref="D89:V89"/>
  </mergeCells>
  <pageMargins left="0.7" right="0.7" top="0.75" bottom="0.75" header="0.3" footer="0.3"/>
  <pageSetup paperSize="9"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EA7B5-3908-46C9-8A04-8CF9C2E3A969}">
  <sheetPr>
    <tabColor rgb="FF92D050"/>
    <pageSetUpPr fitToPage="1"/>
  </sheetPr>
  <dimension ref="A1:J40"/>
  <sheetViews>
    <sheetView workbookViewId="0">
      <selection activeCell="F16" sqref="F16"/>
    </sheetView>
  </sheetViews>
  <sheetFormatPr defaultRowHeight="15.75" customHeight="1"/>
  <cols>
    <col min="1" max="1" width="2.81640625" style="235" customWidth="1"/>
    <col min="2" max="2" width="2.453125" style="235" customWidth="1"/>
    <col min="3" max="3" width="39" style="235" customWidth="1"/>
    <col min="4" max="10" width="9" style="235" customWidth="1"/>
    <col min="11" max="11" width="9" style="13" customWidth="1"/>
    <col min="12" max="12" width="5.26953125" style="13" customWidth="1"/>
    <col min="13" max="13" width="32.453125" style="13" customWidth="1"/>
    <col min="14" max="14" width="16.81640625" style="13" customWidth="1"/>
    <col min="15" max="16" width="8.1796875" style="13" bestFit="1" customWidth="1"/>
    <col min="17" max="18" width="8" style="13" bestFit="1" customWidth="1"/>
    <col min="19" max="19" width="7.7265625" style="13" bestFit="1" customWidth="1"/>
    <col min="20" max="20" width="7.26953125" style="13" customWidth="1"/>
    <col min="21" max="21" width="7" style="13" bestFit="1" customWidth="1"/>
    <col min="22" max="249" width="8.7265625" style="13"/>
    <col min="250" max="250" width="1.1796875" style="13" customWidth="1"/>
    <col min="251" max="251" width="1.81640625" style="13" customWidth="1"/>
    <col min="252" max="252" width="2.453125" style="13" customWidth="1"/>
    <col min="253" max="253" width="42.453125" style="13" customWidth="1"/>
    <col min="254" max="254" width="10.453125" style="13" bestFit="1" customWidth="1"/>
    <col min="255" max="255" width="10.453125" style="13" customWidth="1"/>
    <col min="256" max="256" width="9.54296875" style="13" customWidth="1"/>
    <col min="257" max="259" width="9.26953125" style="13" customWidth="1"/>
    <col min="260" max="260" width="11" style="13" customWidth="1"/>
    <col min="261" max="505" width="8.7265625" style="13"/>
    <col min="506" max="506" width="1.1796875" style="13" customWidth="1"/>
    <col min="507" max="507" width="1.81640625" style="13" customWidth="1"/>
    <col min="508" max="508" width="2.453125" style="13" customWidth="1"/>
    <col min="509" max="509" width="42.453125" style="13" customWidth="1"/>
    <col min="510" max="510" width="10.453125" style="13" bestFit="1" customWidth="1"/>
    <col min="511" max="511" width="10.453125" style="13" customWidth="1"/>
    <col min="512" max="512" width="9.54296875" style="13" customWidth="1"/>
    <col min="513" max="515" width="9.26953125" style="13" customWidth="1"/>
    <col min="516" max="516" width="11" style="13" customWidth="1"/>
    <col min="517" max="761" width="8.7265625" style="13"/>
    <col min="762" max="762" width="1.1796875" style="13" customWidth="1"/>
    <col min="763" max="763" width="1.81640625" style="13" customWidth="1"/>
    <col min="764" max="764" width="2.453125" style="13" customWidth="1"/>
    <col min="765" max="765" width="42.453125" style="13" customWidth="1"/>
    <col min="766" max="766" width="10.453125" style="13" bestFit="1" customWidth="1"/>
    <col min="767" max="767" width="10.453125" style="13" customWidth="1"/>
    <col min="768" max="768" width="9.54296875" style="13" customWidth="1"/>
    <col min="769" max="771" width="9.26953125" style="13" customWidth="1"/>
    <col min="772" max="772" width="11" style="13" customWidth="1"/>
    <col min="773" max="1017" width="8.7265625" style="13"/>
    <col min="1018" max="1018" width="1.1796875" style="13" customWidth="1"/>
    <col min="1019" max="1019" width="1.81640625" style="13" customWidth="1"/>
    <col min="1020" max="1020" width="2.453125" style="13" customWidth="1"/>
    <col min="1021" max="1021" width="42.453125" style="13" customWidth="1"/>
    <col min="1022" max="1022" width="10.453125" style="13" bestFit="1" customWidth="1"/>
    <col min="1023" max="1023" width="10.453125" style="13" customWidth="1"/>
    <col min="1024" max="1024" width="9.54296875" style="13" customWidth="1"/>
    <col min="1025" max="1027" width="9.26953125" style="13" customWidth="1"/>
    <col min="1028" max="1028" width="11" style="13" customWidth="1"/>
    <col min="1029" max="1273" width="8.7265625" style="13"/>
    <col min="1274" max="1274" width="1.1796875" style="13" customWidth="1"/>
    <col min="1275" max="1275" width="1.81640625" style="13" customWidth="1"/>
    <col min="1276" max="1276" width="2.453125" style="13" customWidth="1"/>
    <col min="1277" max="1277" width="42.453125" style="13" customWidth="1"/>
    <col min="1278" max="1278" width="10.453125" style="13" bestFit="1" customWidth="1"/>
    <col min="1279" max="1279" width="10.453125" style="13" customWidth="1"/>
    <col min="1280" max="1280" width="9.54296875" style="13" customWidth="1"/>
    <col min="1281" max="1283" width="9.26953125" style="13" customWidth="1"/>
    <col min="1284" max="1284" width="11" style="13" customWidth="1"/>
    <col min="1285" max="1529" width="8.7265625" style="13"/>
    <col min="1530" max="1530" width="1.1796875" style="13" customWidth="1"/>
    <col min="1531" max="1531" width="1.81640625" style="13" customWidth="1"/>
    <col min="1532" max="1532" width="2.453125" style="13" customWidth="1"/>
    <col min="1533" max="1533" width="42.453125" style="13" customWidth="1"/>
    <col min="1534" max="1534" width="10.453125" style="13" bestFit="1" customWidth="1"/>
    <col min="1535" max="1535" width="10.453125" style="13" customWidth="1"/>
    <col min="1536" max="1536" width="9.54296875" style="13" customWidth="1"/>
    <col min="1537" max="1539" width="9.26953125" style="13" customWidth="1"/>
    <col min="1540" max="1540" width="11" style="13" customWidth="1"/>
    <col min="1541" max="1785" width="8.7265625" style="13"/>
    <col min="1786" max="1786" width="1.1796875" style="13" customWidth="1"/>
    <col min="1787" max="1787" width="1.81640625" style="13" customWidth="1"/>
    <col min="1788" max="1788" width="2.453125" style="13" customWidth="1"/>
    <col min="1789" max="1789" width="42.453125" style="13" customWidth="1"/>
    <col min="1790" max="1790" width="10.453125" style="13" bestFit="1" customWidth="1"/>
    <col min="1791" max="1791" width="10.453125" style="13" customWidth="1"/>
    <col min="1792" max="1792" width="9.54296875" style="13" customWidth="1"/>
    <col min="1793" max="1795" width="9.26953125" style="13" customWidth="1"/>
    <col min="1796" max="1796" width="11" style="13" customWidth="1"/>
    <col min="1797" max="2041" width="8.7265625" style="13"/>
    <col min="2042" max="2042" width="1.1796875" style="13" customWidth="1"/>
    <col min="2043" max="2043" width="1.81640625" style="13" customWidth="1"/>
    <col min="2044" max="2044" width="2.453125" style="13" customWidth="1"/>
    <col min="2045" max="2045" width="42.453125" style="13" customWidth="1"/>
    <col min="2046" max="2046" width="10.453125" style="13" bestFit="1" customWidth="1"/>
    <col min="2047" max="2047" width="10.453125" style="13" customWidth="1"/>
    <col min="2048" max="2048" width="9.54296875" style="13" customWidth="1"/>
    <col min="2049" max="2051" width="9.26953125" style="13" customWidth="1"/>
    <col min="2052" max="2052" width="11" style="13" customWidth="1"/>
    <col min="2053" max="2297" width="8.7265625" style="13"/>
    <col min="2298" max="2298" width="1.1796875" style="13" customWidth="1"/>
    <col min="2299" max="2299" width="1.81640625" style="13" customWidth="1"/>
    <col min="2300" max="2300" width="2.453125" style="13" customWidth="1"/>
    <col min="2301" max="2301" width="42.453125" style="13" customWidth="1"/>
    <col min="2302" max="2302" width="10.453125" style="13" bestFit="1" customWidth="1"/>
    <col min="2303" max="2303" width="10.453125" style="13" customWidth="1"/>
    <col min="2304" max="2304" width="9.54296875" style="13" customWidth="1"/>
    <col min="2305" max="2307" width="9.26953125" style="13" customWidth="1"/>
    <col min="2308" max="2308" width="11" style="13" customWidth="1"/>
    <col min="2309" max="2553" width="8.7265625" style="13"/>
    <col min="2554" max="2554" width="1.1796875" style="13" customWidth="1"/>
    <col min="2555" max="2555" width="1.81640625" style="13" customWidth="1"/>
    <col min="2556" max="2556" width="2.453125" style="13" customWidth="1"/>
    <col min="2557" max="2557" width="42.453125" style="13" customWidth="1"/>
    <col min="2558" max="2558" width="10.453125" style="13" bestFit="1" customWidth="1"/>
    <col min="2559" max="2559" width="10.453125" style="13" customWidth="1"/>
    <col min="2560" max="2560" width="9.54296875" style="13" customWidth="1"/>
    <col min="2561" max="2563" width="9.26953125" style="13" customWidth="1"/>
    <col min="2564" max="2564" width="11" style="13" customWidth="1"/>
    <col min="2565" max="2809" width="8.7265625" style="13"/>
    <col min="2810" max="2810" width="1.1796875" style="13" customWidth="1"/>
    <col min="2811" max="2811" width="1.81640625" style="13" customWidth="1"/>
    <col min="2812" max="2812" width="2.453125" style="13" customWidth="1"/>
    <col min="2813" max="2813" width="42.453125" style="13" customWidth="1"/>
    <col min="2814" max="2814" width="10.453125" style="13" bestFit="1" customWidth="1"/>
    <col min="2815" max="2815" width="10.453125" style="13" customWidth="1"/>
    <col min="2816" max="2816" width="9.54296875" style="13" customWidth="1"/>
    <col min="2817" max="2819" width="9.26953125" style="13" customWidth="1"/>
    <col min="2820" max="2820" width="11" style="13" customWidth="1"/>
    <col min="2821" max="3065" width="8.7265625" style="13"/>
    <col min="3066" max="3066" width="1.1796875" style="13" customWidth="1"/>
    <col min="3067" max="3067" width="1.81640625" style="13" customWidth="1"/>
    <col min="3068" max="3068" width="2.453125" style="13" customWidth="1"/>
    <col min="3069" max="3069" width="42.453125" style="13" customWidth="1"/>
    <col min="3070" max="3070" width="10.453125" style="13" bestFit="1" customWidth="1"/>
    <col min="3071" max="3071" width="10.453125" style="13" customWidth="1"/>
    <col min="3072" max="3072" width="9.54296875" style="13" customWidth="1"/>
    <col min="3073" max="3075" width="9.26953125" style="13" customWidth="1"/>
    <col min="3076" max="3076" width="11" style="13" customWidth="1"/>
    <col min="3077" max="3321" width="8.7265625" style="13"/>
    <col min="3322" max="3322" width="1.1796875" style="13" customWidth="1"/>
    <col min="3323" max="3323" width="1.81640625" style="13" customWidth="1"/>
    <col min="3324" max="3324" width="2.453125" style="13" customWidth="1"/>
    <col min="3325" max="3325" width="42.453125" style="13" customWidth="1"/>
    <col min="3326" max="3326" width="10.453125" style="13" bestFit="1" customWidth="1"/>
    <col min="3327" max="3327" width="10.453125" style="13" customWidth="1"/>
    <col min="3328" max="3328" width="9.54296875" style="13" customWidth="1"/>
    <col min="3329" max="3331" width="9.26953125" style="13" customWidth="1"/>
    <col min="3332" max="3332" width="11" style="13" customWidth="1"/>
    <col min="3333" max="3577" width="8.7265625" style="13"/>
    <col min="3578" max="3578" width="1.1796875" style="13" customWidth="1"/>
    <col min="3579" max="3579" width="1.81640625" style="13" customWidth="1"/>
    <col min="3580" max="3580" width="2.453125" style="13" customWidth="1"/>
    <col min="3581" max="3581" width="42.453125" style="13" customWidth="1"/>
    <col min="3582" max="3582" width="10.453125" style="13" bestFit="1" customWidth="1"/>
    <col min="3583" max="3583" width="10.453125" style="13" customWidth="1"/>
    <col min="3584" max="3584" width="9.54296875" style="13" customWidth="1"/>
    <col min="3585" max="3587" width="9.26953125" style="13" customWidth="1"/>
    <col min="3588" max="3588" width="11" style="13" customWidth="1"/>
    <col min="3589" max="3833" width="8.7265625" style="13"/>
    <col min="3834" max="3834" width="1.1796875" style="13" customWidth="1"/>
    <col min="3835" max="3835" width="1.81640625" style="13" customWidth="1"/>
    <col min="3836" max="3836" width="2.453125" style="13" customWidth="1"/>
    <col min="3837" max="3837" width="42.453125" style="13" customWidth="1"/>
    <col min="3838" max="3838" width="10.453125" style="13" bestFit="1" customWidth="1"/>
    <col min="3839" max="3839" width="10.453125" style="13" customWidth="1"/>
    <col min="3840" max="3840" width="9.54296875" style="13" customWidth="1"/>
    <col min="3841" max="3843" width="9.26953125" style="13" customWidth="1"/>
    <col min="3844" max="3844" width="11" style="13" customWidth="1"/>
    <col min="3845" max="4089" width="8.7265625" style="13"/>
    <col min="4090" max="4090" width="1.1796875" style="13" customWidth="1"/>
    <col min="4091" max="4091" width="1.81640625" style="13" customWidth="1"/>
    <col min="4092" max="4092" width="2.453125" style="13" customWidth="1"/>
    <col min="4093" max="4093" width="42.453125" style="13" customWidth="1"/>
    <col min="4094" max="4094" width="10.453125" style="13" bestFit="1" customWidth="1"/>
    <col min="4095" max="4095" width="10.453125" style="13" customWidth="1"/>
    <col min="4096" max="4096" width="9.54296875" style="13" customWidth="1"/>
    <col min="4097" max="4099" width="9.26953125" style="13" customWidth="1"/>
    <col min="4100" max="4100" width="11" style="13" customWidth="1"/>
    <col min="4101" max="4345" width="8.7265625" style="13"/>
    <col min="4346" max="4346" width="1.1796875" style="13" customWidth="1"/>
    <col min="4347" max="4347" width="1.81640625" style="13" customWidth="1"/>
    <col min="4348" max="4348" width="2.453125" style="13" customWidth="1"/>
    <col min="4349" max="4349" width="42.453125" style="13" customWidth="1"/>
    <col min="4350" max="4350" width="10.453125" style="13" bestFit="1" customWidth="1"/>
    <col min="4351" max="4351" width="10.453125" style="13" customWidth="1"/>
    <col min="4352" max="4352" width="9.54296875" style="13" customWidth="1"/>
    <col min="4353" max="4355" width="9.26953125" style="13" customWidth="1"/>
    <col min="4356" max="4356" width="11" style="13" customWidth="1"/>
    <col min="4357" max="4601" width="8.7265625" style="13"/>
    <col min="4602" max="4602" width="1.1796875" style="13" customWidth="1"/>
    <col min="4603" max="4603" width="1.81640625" style="13" customWidth="1"/>
    <col min="4604" max="4604" width="2.453125" style="13" customWidth="1"/>
    <col min="4605" max="4605" width="42.453125" style="13" customWidth="1"/>
    <col min="4606" max="4606" width="10.453125" style="13" bestFit="1" customWidth="1"/>
    <col min="4607" max="4607" width="10.453125" style="13" customWidth="1"/>
    <col min="4608" max="4608" width="9.54296875" style="13" customWidth="1"/>
    <col min="4609" max="4611" width="9.26953125" style="13" customWidth="1"/>
    <col min="4612" max="4612" width="11" style="13" customWidth="1"/>
    <col min="4613" max="4857" width="8.7265625" style="13"/>
    <col min="4858" max="4858" width="1.1796875" style="13" customWidth="1"/>
    <col min="4859" max="4859" width="1.81640625" style="13" customWidth="1"/>
    <col min="4860" max="4860" width="2.453125" style="13" customWidth="1"/>
    <col min="4861" max="4861" width="42.453125" style="13" customWidth="1"/>
    <col min="4862" max="4862" width="10.453125" style="13" bestFit="1" customWidth="1"/>
    <col min="4863" max="4863" width="10.453125" style="13" customWidth="1"/>
    <col min="4864" max="4864" width="9.54296875" style="13" customWidth="1"/>
    <col min="4865" max="4867" width="9.26953125" style="13" customWidth="1"/>
    <col min="4868" max="4868" width="11" style="13" customWidth="1"/>
    <col min="4869" max="5113" width="8.7265625" style="13"/>
    <col min="5114" max="5114" width="1.1796875" style="13" customWidth="1"/>
    <col min="5115" max="5115" width="1.81640625" style="13" customWidth="1"/>
    <col min="5116" max="5116" width="2.453125" style="13" customWidth="1"/>
    <col min="5117" max="5117" width="42.453125" style="13" customWidth="1"/>
    <col min="5118" max="5118" width="10.453125" style="13" bestFit="1" customWidth="1"/>
    <col min="5119" max="5119" width="10.453125" style="13" customWidth="1"/>
    <col min="5120" max="5120" width="9.54296875" style="13" customWidth="1"/>
    <col min="5121" max="5123" width="9.26953125" style="13" customWidth="1"/>
    <col min="5124" max="5124" width="11" style="13" customWidth="1"/>
    <col min="5125" max="5369" width="8.7265625" style="13"/>
    <col min="5370" max="5370" width="1.1796875" style="13" customWidth="1"/>
    <col min="5371" max="5371" width="1.81640625" style="13" customWidth="1"/>
    <col min="5372" max="5372" width="2.453125" style="13" customWidth="1"/>
    <col min="5373" max="5373" width="42.453125" style="13" customWidth="1"/>
    <col min="5374" max="5374" width="10.453125" style="13" bestFit="1" customWidth="1"/>
    <col min="5375" max="5375" width="10.453125" style="13" customWidth="1"/>
    <col min="5376" max="5376" width="9.54296875" style="13" customWidth="1"/>
    <col min="5377" max="5379" width="9.26953125" style="13" customWidth="1"/>
    <col min="5380" max="5380" width="11" style="13" customWidth="1"/>
    <col min="5381" max="5625" width="8.7265625" style="13"/>
    <col min="5626" max="5626" width="1.1796875" style="13" customWidth="1"/>
    <col min="5627" max="5627" width="1.81640625" style="13" customWidth="1"/>
    <col min="5628" max="5628" width="2.453125" style="13" customWidth="1"/>
    <col min="5629" max="5629" width="42.453125" style="13" customWidth="1"/>
    <col min="5630" max="5630" width="10.453125" style="13" bestFit="1" customWidth="1"/>
    <col min="5631" max="5631" width="10.453125" style="13" customWidth="1"/>
    <col min="5632" max="5632" width="9.54296875" style="13" customWidth="1"/>
    <col min="5633" max="5635" width="9.26953125" style="13" customWidth="1"/>
    <col min="5636" max="5636" width="11" style="13" customWidth="1"/>
    <col min="5637" max="5881" width="8.7265625" style="13"/>
    <col min="5882" max="5882" width="1.1796875" style="13" customWidth="1"/>
    <col min="5883" max="5883" width="1.81640625" style="13" customWidth="1"/>
    <col min="5884" max="5884" width="2.453125" style="13" customWidth="1"/>
    <col min="5885" max="5885" width="42.453125" style="13" customWidth="1"/>
    <col min="5886" max="5886" width="10.453125" style="13" bestFit="1" customWidth="1"/>
    <col min="5887" max="5887" width="10.453125" style="13" customWidth="1"/>
    <col min="5888" max="5888" width="9.54296875" style="13" customWidth="1"/>
    <col min="5889" max="5891" width="9.26953125" style="13" customWidth="1"/>
    <col min="5892" max="5892" width="11" style="13" customWidth="1"/>
    <col min="5893" max="6137" width="8.7265625" style="13"/>
    <col min="6138" max="6138" width="1.1796875" style="13" customWidth="1"/>
    <col min="6139" max="6139" width="1.81640625" style="13" customWidth="1"/>
    <col min="6140" max="6140" width="2.453125" style="13" customWidth="1"/>
    <col min="6141" max="6141" width="42.453125" style="13" customWidth="1"/>
    <col min="6142" max="6142" width="10.453125" style="13" bestFit="1" customWidth="1"/>
    <col min="6143" max="6143" width="10.453125" style="13" customWidth="1"/>
    <col min="6144" max="6144" width="9.54296875" style="13" customWidth="1"/>
    <col min="6145" max="6147" width="9.26953125" style="13" customWidth="1"/>
    <col min="6148" max="6148" width="11" style="13" customWidth="1"/>
    <col min="6149" max="6393" width="8.7265625" style="13"/>
    <col min="6394" max="6394" width="1.1796875" style="13" customWidth="1"/>
    <col min="6395" max="6395" width="1.81640625" style="13" customWidth="1"/>
    <col min="6396" max="6396" width="2.453125" style="13" customWidth="1"/>
    <col min="6397" max="6397" width="42.453125" style="13" customWidth="1"/>
    <col min="6398" max="6398" width="10.453125" style="13" bestFit="1" customWidth="1"/>
    <col min="6399" max="6399" width="10.453125" style="13" customWidth="1"/>
    <col min="6400" max="6400" width="9.54296875" style="13" customWidth="1"/>
    <col min="6401" max="6403" width="9.26953125" style="13" customWidth="1"/>
    <col min="6404" max="6404" width="11" style="13" customWidth="1"/>
    <col min="6405" max="6649" width="8.7265625" style="13"/>
    <col min="6650" max="6650" width="1.1796875" style="13" customWidth="1"/>
    <col min="6651" max="6651" width="1.81640625" style="13" customWidth="1"/>
    <col min="6652" max="6652" width="2.453125" style="13" customWidth="1"/>
    <col min="6653" max="6653" width="42.453125" style="13" customWidth="1"/>
    <col min="6654" max="6654" width="10.453125" style="13" bestFit="1" customWidth="1"/>
    <col min="6655" max="6655" width="10.453125" style="13" customWidth="1"/>
    <col min="6656" max="6656" width="9.54296875" style="13" customWidth="1"/>
    <col min="6657" max="6659" width="9.26953125" style="13" customWidth="1"/>
    <col min="6660" max="6660" width="11" style="13" customWidth="1"/>
    <col min="6661" max="6905" width="8.7265625" style="13"/>
    <col min="6906" max="6906" width="1.1796875" style="13" customWidth="1"/>
    <col min="6907" max="6907" width="1.81640625" style="13" customWidth="1"/>
    <col min="6908" max="6908" width="2.453125" style="13" customWidth="1"/>
    <col min="6909" max="6909" width="42.453125" style="13" customWidth="1"/>
    <col min="6910" max="6910" width="10.453125" style="13" bestFit="1" customWidth="1"/>
    <col min="6911" max="6911" width="10.453125" style="13" customWidth="1"/>
    <col min="6912" max="6912" width="9.54296875" style="13" customWidth="1"/>
    <col min="6913" max="6915" width="9.26953125" style="13" customWidth="1"/>
    <col min="6916" max="6916" width="11" style="13" customWidth="1"/>
    <col min="6917" max="7161" width="8.7265625" style="13"/>
    <col min="7162" max="7162" width="1.1796875" style="13" customWidth="1"/>
    <col min="7163" max="7163" width="1.81640625" style="13" customWidth="1"/>
    <col min="7164" max="7164" width="2.453125" style="13" customWidth="1"/>
    <col min="7165" max="7165" width="42.453125" style="13" customWidth="1"/>
    <col min="7166" max="7166" width="10.453125" style="13" bestFit="1" customWidth="1"/>
    <col min="7167" max="7167" width="10.453125" style="13" customWidth="1"/>
    <col min="7168" max="7168" width="9.54296875" style="13" customWidth="1"/>
    <col min="7169" max="7171" width="9.26953125" style="13" customWidth="1"/>
    <col min="7172" max="7172" width="11" style="13" customWidth="1"/>
    <col min="7173" max="7417" width="8.7265625" style="13"/>
    <col min="7418" max="7418" width="1.1796875" style="13" customWidth="1"/>
    <col min="7419" max="7419" width="1.81640625" style="13" customWidth="1"/>
    <col min="7420" max="7420" width="2.453125" style="13" customWidth="1"/>
    <col min="7421" max="7421" width="42.453125" style="13" customWidth="1"/>
    <col min="7422" max="7422" width="10.453125" style="13" bestFit="1" customWidth="1"/>
    <col min="7423" max="7423" width="10.453125" style="13" customWidth="1"/>
    <col min="7424" max="7424" width="9.54296875" style="13" customWidth="1"/>
    <col min="7425" max="7427" width="9.26953125" style="13" customWidth="1"/>
    <col min="7428" max="7428" width="11" style="13" customWidth="1"/>
    <col min="7429" max="7673" width="8.7265625" style="13"/>
    <col min="7674" max="7674" width="1.1796875" style="13" customWidth="1"/>
    <col min="7675" max="7675" width="1.81640625" style="13" customWidth="1"/>
    <col min="7676" max="7676" width="2.453125" style="13" customWidth="1"/>
    <col min="7677" max="7677" width="42.453125" style="13" customWidth="1"/>
    <col min="7678" max="7678" width="10.453125" style="13" bestFit="1" customWidth="1"/>
    <col min="7679" max="7679" width="10.453125" style="13" customWidth="1"/>
    <col min="7680" max="7680" width="9.54296875" style="13" customWidth="1"/>
    <col min="7681" max="7683" width="9.26953125" style="13" customWidth="1"/>
    <col min="7684" max="7684" width="11" style="13" customWidth="1"/>
    <col min="7685" max="7929" width="8.7265625" style="13"/>
    <col min="7930" max="7930" width="1.1796875" style="13" customWidth="1"/>
    <col min="7931" max="7931" width="1.81640625" style="13" customWidth="1"/>
    <col min="7932" max="7932" width="2.453125" style="13" customWidth="1"/>
    <col min="7933" max="7933" width="42.453125" style="13" customWidth="1"/>
    <col min="7934" max="7934" width="10.453125" style="13" bestFit="1" customWidth="1"/>
    <col min="7935" max="7935" width="10.453125" style="13" customWidth="1"/>
    <col min="7936" max="7936" width="9.54296875" style="13" customWidth="1"/>
    <col min="7937" max="7939" width="9.26953125" style="13" customWidth="1"/>
    <col min="7940" max="7940" width="11" style="13" customWidth="1"/>
    <col min="7941" max="8185" width="8.7265625" style="13"/>
    <col min="8186" max="8186" width="1.1796875" style="13" customWidth="1"/>
    <col min="8187" max="8187" width="1.81640625" style="13" customWidth="1"/>
    <col min="8188" max="8188" width="2.453125" style="13" customWidth="1"/>
    <col min="8189" max="8189" width="42.453125" style="13" customWidth="1"/>
    <col min="8190" max="8190" width="10.453125" style="13" bestFit="1" customWidth="1"/>
    <col min="8191" max="8191" width="10.453125" style="13" customWidth="1"/>
    <col min="8192" max="8192" width="9.54296875" style="13" customWidth="1"/>
    <col min="8193" max="8195" width="9.26953125" style="13" customWidth="1"/>
    <col min="8196" max="8196" width="11" style="13" customWidth="1"/>
    <col min="8197" max="8441" width="8.7265625" style="13"/>
    <col min="8442" max="8442" width="1.1796875" style="13" customWidth="1"/>
    <col min="8443" max="8443" width="1.81640625" style="13" customWidth="1"/>
    <col min="8444" max="8444" width="2.453125" style="13" customWidth="1"/>
    <col min="8445" max="8445" width="42.453125" style="13" customWidth="1"/>
    <col min="8446" max="8446" width="10.453125" style="13" bestFit="1" customWidth="1"/>
    <col min="8447" max="8447" width="10.453125" style="13" customWidth="1"/>
    <col min="8448" max="8448" width="9.54296875" style="13" customWidth="1"/>
    <col min="8449" max="8451" width="9.26953125" style="13" customWidth="1"/>
    <col min="8452" max="8452" width="11" style="13" customWidth="1"/>
    <col min="8453" max="8697" width="8.7265625" style="13"/>
    <col min="8698" max="8698" width="1.1796875" style="13" customWidth="1"/>
    <col min="8699" max="8699" width="1.81640625" style="13" customWidth="1"/>
    <col min="8700" max="8700" width="2.453125" style="13" customWidth="1"/>
    <col min="8701" max="8701" width="42.453125" style="13" customWidth="1"/>
    <col min="8702" max="8702" width="10.453125" style="13" bestFit="1" customWidth="1"/>
    <col min="8703" max="8703" width="10.453125" style="13" customWidth="1"/>
    <col min="8704" max="8704" width="9.54296875" style="13" customWidth="1"/>
    <col min="8705" max="8707" width="9.26953125" style="13" customWidth="1"/>
    <col min="8708" max="8708" width="11" style="13" customWidth="1"/>
    <col min="8709" max="8953" width="8.7265625" style="13"/>
    <col min="8954" max="8954" width="1.1796875" style="13" customWidth="1"/>
    <col min="8955" max="8955" width="1.81640625" style="13" customWidth="1"/>
    <col min="8956" max="8956" width="2.453125" style="13" customWidth="1"/>
    <col min="8957" max="8957" width="42.453125" style="13" customWidth="1"/>
    <col min="8958" max="8958" width="10.453125" style="13" bestFit="1" customWidth="1"/>
    <col min="8959" max="8959" width="10.453125" style="13" customWidth="1"/>
    <col min="8960" max="8960" width="9.54296875" style="13" customWidth="1"/>
    <col min="8961" max="8963" width="9.26953125" style="13" customWidth="1"/>
    <col min="8964" max="8964" width="11" style="13" customWidth="1"/>
    <col min="8965" max="9209" width="8.7265625" style="13"/>
    <col min="9210" max="9210" width="1.1796875" style="13" customWidth="1"/>
    <col min="9211" max="9211" width="1.81640625" style="13" customWidth="1"/>
    <col min="9212" max="9212" width="2.453125" style="13" customWidth="1"/>
    <col min="9213" max="9213" width="42.453125" style="13" customWidth="1"/>
    <col min="9214" max="9214" width="10.453125" style="13" bestFit="1" customWidth="1"/>
    <col min="9215" max="9215" width="10.453125" style="13" customWidth="1"/>
    <col min="9216" max="9216" width="9.54296875" style="13" customWidth="1"/>
    <col min="9217" max="9219" width="9.26953125" style="13" customWidth="1"/>
    <col min="9220" max="9220" width="11" style="13" customWidth="1"/>
    <col min="9221" max="9465" width="8.7265625" style="13"/>
    <col min="9466" max="9466" width="1.1796875" style="13" customWidth="1"/>
    <col min="9467" max="9467" width="1.81640625" style="13" customWidth="1"/>
    <col min="9468" max="9468" width="2.453125" style="13" customWidth="1"/>
    <col min="9469" max="9469" width="42.453125" style="13" customWidth="1"/>
    <col min="9470" max="9470" width="10.453125" style="13" bestFit="1" customWidth="1"/>
    <col min="9471" max="9471" width="10.453125" style="13" customWidth="1"/>
    <col min="9472" max="9472" width="9.54296875" style="13" customWidth="1"/>
    <col min="9473" max="9475" width="9.26953125" style="13" customWidth="1"/>
    <col min="9476" max="9476" width="11" style="13" customWidth="1"/>
    <col min="9477" max="9721" width="8.7265625" style="13"/>
    <col min="9722" max="9722" width="1.1796875" style="13" customWidth="1"/>
    <col min="9723" max="9723" width="1.81640625" style="13" customWidth="1"/>
    <col min="9724" max="9724" width="2.453125" style="13" customWidth="1"/>
    <col min="9725" max="9725" width="42.453125" style="13" customWidth="1"/>
    <col min="9726" max="9726" width="10.453125" style="13" bestFit="1" customWidth="1"/>
    <col min="9727" max="9727" width="10.453125" style="13" customWidth="1"/>
    <col min="9728" max="9728" width="9.54296875" style="13" customWidth="1"/>
    <col min="9729" max="9731" width="9.26953125" style="13" customWidth="1"/>
    <col min="9732" max="9732" width="11" style="13" customWidth="1"/>
    <col min="9733" max="9977" width="8.7265625" style="13"/>
    <col min="9978" max="9978" width="1.1796875" style="13" customWidth="1"/>
    <col min="9979" max="9979" width="1.81640625" style="13" customWidth="1"/>
    <col min="9980" max="9980" width="2.453125" style="13" customWidth="1"/>
    <col min="9981" max="9981" width="42.453125" style="13" customWidth="1"/>
    <col min="9982" max="9982" width="10.453125" style="13" bestFit="1" customWidth="1"/>
    <col min="9983" max="9983" width="10.453125" style="13" customWidth="1"/>
    <col min="9984" max="9984" width="9.54296875" style="13" customWidth="1"/>
    <col min="9985" max="9987" width="9.26953125" style="13" customWidth="1"/>
    <col min="9988" max="9988" width="11" style="13" customWidth="1"/>
    <col min="9989" max="10233" width="8.7265625" style="13"/>
    <col min="10234" max="10234" width="1.1796875" style="13" customWidth="1"/>
    <col min="10235" max="10235" width="1.81640625" style="13" customWidth="1"/>
    <col min="10236" max="10236" width="2.453125" style="13" customWidth="1"/>
    <col min="10237" max="10237" width="42.453125" style="13" customWidth="1"/>
    <col min="10238" max="10238" width="10.453125" style="13" bestFit="1" customWidth="1"/>
    <col min="10239" max="10239" width="10.453125" style="13" customWidth="1"/>
    <col min="10240" max="10240" width="9.54296875" style="13" customWidth="1"/>
    <col min="10241" max="10243" width="9.26953125" style="13" customWidth="1"/>
    <col min="10244" max="10244" width="11" style="13" customWidth="1"/>
    <col min="10245" max="10489" width="8.7265625" style="13"/>
    <col min="10490" max="10490" width="1.1796875" style="13" customWidth="1"/>
    <col min="10491" max="10491" width="1.81640625" style="13" customWidth="1"/>
    <col min="10492" max="10492" width="2.453125" style="13" customWidth="1"/>
    <col min="10493" max="10493" width="42.453125" style="13" customWidth="1"/>
    <col min="10494" max="10494" width="10.453125" style="13" bestFit="1" customWidth="1"/>
    <col min="10495" max="10495" width="10.453125" style="13" customWidth="1"/>
    <col min="10496" max="10496" width="9.54296875" style="13" customWidth="1"/>
    <col min="10497" max="10499" width="9.26953125" style="13" customWidth="1"/>
    <col min="10500" max="10500" width="11" style="13" customWidth="1"/>
    <col min="10501" max="10745" width="8.7265625" style="13"/>
    <col min="10746" max="10746" width="1.1796875" style="13" customWidth="1"/>
    <col min="10747" max="10747" width="1.81640625" style="13" customWidth="1"/>
    <col min="10748" max="10748" width="2.453125" style="13" customWidth="1"/>
    <col min="10749" max="10749" width="42.453125" style="13" customWidth="1"/>
    <col min="10750" max="10750" width="10.453125" style="13" bestFit="1" customWidth="1"/>
    <col min="10751" max="10751" width="10.453125" style="13" customWidth="1"/>
    <col min="10752" max="10752" width="9.54296875" style="13" customWidth="1"/>
    <col min="10753" max="10755" width="9.26953125" style="13" customWidth="1"/>
    <col min="10756" max="10756" width="11" style="13" customWidth="1"/>
    <col min="10757" max="11001" width="8.7265625" style="13"/>
    <col min="11002" max="11002" width="1.1796875" style="13" customWidth="1"/>
    <col min="11003" max="11003" width="1.81640625" style="13" customWidth="1"/>
    <col min="11004" max="11004" width="2.453125" style="13" customWidth="1"/>
    <col min="11005" max="11005" width="42.453125" style="13" customWidth="1"/>
    <col min="11006" max="11006" width="10.453125" style="13" bestFit="1" customWidth="1"/>
    <col min="11007" max="11007" width="10.453125" style="13" customWidth="1"/>
    <col min="11008" max="11008" width="9.54296875" style="13" customWidth="1"/>
    <col min="11009" max="11011" width="9.26953125" style="13" customWidth="1"/>
    <col min="11012" max="11012" width="11" style="13" customWidth="1"/>
    <col min="11013" max="11257" width="8.7265625" style="13"/>
    <col min="11258" max="11258" width="1.1796875" style="13" customWidth="1"/>
    <col min="11259" max="11259" width="1.81640625" style="13" customWidth="1"/>
    <col min="11260" max="11260" width="2.453125" style="13" customWidth="1"/>
    <col min="11261" max="11261" width="42.453125" style="13" customWidth="1"/>
    <col min="11262" max="11262" width="10.453125" style="13" bestFit="1" customWidth="1"/>
    <col min="11263" max="11263" width="10.453125" style="13" customWidth="1"/>
    <col min="11264" max="11264" width="9.54296875" style="13" customWidth="1"/>
    <col min="11265" max="11267" width="9.26953125" style="13" customWidth="1"/>
    <col min="11268" max="11268" width="11" style="13" customWidth="1"/>
    <col min="11269" max="11513" width="8.7265625" style="13"/>
    <col min="11514" max="11514" width="1.1796875" style="13" customWidth="1"/>
    <col min="11515" max="11515" width="1.81640625" style="13" customWidth="1"/>
    <col min="11516" max="11516" width="2.453125" style="13" customWidth="1"/>
    <col min="11517" max="11517" width="42.453125" style="13" customWidth="1"/>
    <col min="11518" max="11518" width="10.453125" style="13" bestFit="1" customWidth="1"/>
    <col min="11519" max="11519" width="10.453125" style="13" customWidth="1"/>
    <col min="11520" max="11520" width="9.54296875" style="13" customWidth="1"/>
    <col min="11521" max="11523" width="9.26953125" style="13" customWidth="1"/>
    <col min="11524" max="11524" width="11" style="13" customWidth="1"/>
    <col min="11525" max="11769" width="8.7265625" style="13"/>
    <col min="11770" max="11770" width="1.1796875" style="13" customWidth="1"/>
    <col min="11771" max="11771" width="1.81640625" style="13" customWidth="1"/>
    <col min="11772" max="11772" width="2.453125" style="13" customWidth="1"/>
    <col min="11773" max="11773" width="42.453125" style="13" customWidth="1"/>
    <col min="11774" max="11774" width="10.453125" style="13" bestFit="1" customWidth="1"/>
    <col min="11775" max="11775" width="10.453125" style="13" customWidth="1"/>
    <col min="11776" max="11776" width="9.54296875" style="13" customWidth="1"/>
    <col min="11777" max="11779" width="9.26953125" style="13" customWidth="1"/>
    <col min="11780" max="11780" width="11" style="13" customWidth="1"/>
    <col min="11781" max="12025" width="8.7265625" style="13"/>
    <col min="12026" max="12026" width="1.1796875" style="13" customWidth="1"/>
    <col min="12027" max="12027" width="1.81640625" style="13" customWidth="1"/>
    <col min="12028" max="12028" width="2.453125" style="13" customWidth="1"/>
    <col min="12029" max="12029" width="42.453125" style="13" customWidth="1"/>
    <col min="12030" max="12030" width="10.453125" style="13" bestFit="1" customWidth="1"/>
    <col min="12031" max="12031" width="10.453125" style="13" customWidth="1"/>
    <col min="12032" max="12032" width="9.54296875" style="13" customWidth="1"/>
    <col min="12033" max="12035" width="9.26953125" style="13" customWidth="1"/>
    <col min="12036" max="12036" width="11" style="13" customWidth="1"/>
    <col min="12037" max="12281" width="8.7265625" style="13"/>
    <col min="12282" max="12282" width="1.1796875" style="13" customWidth="1"/>
    <col min="12283" max="12283" width="1.81640625" style="13" customWidth="1"/>
    <col min="12284" max="12284" width="2.453125" style="13" customWidth="1"/>
    <col min="12285" max="12285" width="42.453125" style="13" customWidth="1"/>
    <col min="12286" max="12286" width="10.453125" style="13" bestFit="1" customWidth="1"/>
    <col min="12287" max="12287" width="10.453125" style="13" customWidth="1"/>
    <col min="12288" max="12288" width="9.54296875" style="13" customWidth="1"/>
    <col min="12289" max="12291" width="9.26953125" style="13" customWidth="1"/>
    <col min="12292" max="12292" width="11" style="13" customWidth="1"/>
    <col min="12293" max="12537" width="8.7265625" style="13"/>
    <col min="12538" max="12538" width="1.1796875" style="13" customWidth="1"/>
    <col min="12539" max="12539" width="1.81640625" style="13" customWidth="1"/>
    <col min="12540" max="12540" width="2.453125" style="13" customWidth="1"/>
    <col min="12541" max="12541" width="42.453125" style="13" customWidth="1"/>
    <col min="12542" max="12542" width="10.453125" style="13" bestFit="1" customWidth="1"/>
    <col min="12543" max="12543" width="10.453125" style="13" customWidth="1"/>
    <col min="12544" max="12544" width="9.54296875" style="13" customWidth="1"/>
    <col min="12545" max="12547" width="9.26953125" style="13" customWidth="1"/>
    <col min="12548" max="12548" width="11" style="13" customWidth="1"/>
    <col min="12549" max="12793" width="8.7265625" style="13"/>
    <col min="12794" max="12794" width="1.1796875" style="13" customWidth="1"/>
    <col min="12795" max="12795" width="1.81640625" style="13" customWidth="1"/>
    <col min="12796" max="12796" width="2.453125" style="13" customWidth="1"/>
    <col min="12797" max="12797" width="42.453125" style="13" customWidth="1"/>
    <col min="12798" max="12798" width="10.453125" style="13" bestFit="1" customWidth="1"/>
    <col min="12799" max="12799" width="10.453125" style="13" customWidth="1"/>
    <col min="12800" max="12800" width="9.54296875" style="13" customWidth="1"/>
    <col min="12801" max="12803" width="9.26953125" style="13" customWidth="1"/>
    <col min="12804" max="12804" width="11" style="13" customWidth="1"/>
    <col min="12805" max="13049" width="8.7265625" style="13"/>
    <col min="13050" max="13050" width="1.1796875" style="13" customWidth="1"/>
    <col min="13051" max="13051" width="1.81640625" style="13" customWidth="1"/>
    <col min="13052" max="13052" width="2.453125" style="13" customWidth="1"/>
    <col min="13053" max="13053" width="42.453125" style="13" customWidth="1"/>
    <col min="13054" max="13054" width="10.453125" style="13" bestFit="1" customWidth="1"/>
    <col min="13055" max="13055" width="10.453125" style="13" customWidth="1"/>
    <col min="13056" max="13056" width="9.54296875" style="13" customWidth="1"/>
    <col min="13057" max="13059" width="9.26953125" style="13" customWidth="1"/>
    <col min="13060" max="13060" width="11" style="13" customWidth="1"/>
    <col min="13061" max="13305" width="8.7265625" style="13"/>
    <col min="13306" max="13306" width="1.1796875" style="13" customWidth="1"/>
    <col min="13307" max="13307" width="1.81640625" style="13" customWidth="1"/>
    <col min="13308" max="13308" width="2.453125" style="13" customWidth="1"/>
    <col min="13309" max="13309" width="42.453125" style="13" customWidth="1"/>
    <col min="13310" max="13310" width="10.453125" style="13" bestFit="1" customWidth="1"/>
    <col min="13311" max="13311" width="10.453125" style="13" customWidth="1"/>
    <col min="13312" max="13312" width="9.54296875" style="13" customWidth="1"/>
    <col min="13313" max="13315" width="9.26953125" style="13" customWidth="1"/>
    <col min="13316" max="13316" width="11" style="13" customWidth="1"/>
    <col min="13317" max="13561" width="8.7265625" style="13"/>
    <col min="13562" max="13562" width="1.1796875" style="13" customWidth="1"/>
    <col min="13563" max="13563" width="1.81640625" style="13" customWidth="1"/>
    <col min="13564" max="13564" width="2.453125" style="13" customWidth="1"/>
    <col min="13565" max="13565" width="42.453125" style="13" customWidth="1"/>
    <col min="13566" max="13566" width="10.453125" style="13" bestFit="1" customWidth="1"/>
    <col min="13567" max="13567" width="10.453125" style="13" customWidth="1"/>
    <col min="13568" max="13568" width="9.54296875" style="13" customWidth="1"/>
    <col min="13569" max="13571" width="9.26953125" style="13" customWidth="1"/>
    <col min="13572" max="13572" width="11" style="13" customWidth="1"/>
    <col min="13573" max="13817" width="8.7265625" style="13"/>
    <col min="13818" max="13818" width="1.1796875" style="13" customWidth="1"/>
    <col min="13819" max="13819" width="1.81640625" style="13" customWidth="1"/>
    <col min="13820" max="13820" width="2.453125" style="13" customWidth="1"/>
    <col min="13821" max="13821" width="42.453125" style="13" customWidth="1"/>
    <col min="13822" max="13822" width="10.453125" style="13" bestFit="1" customWidth="1"/>
    <col min="13823" max="13823" width="10.453125" style="13" customWidth="1"/>
    <col min="13824" max="13824" width="9.54296875" style="13" customWidth="1"/>
    <col min="13825" max="13827" width="9.26953125" style="13" customWidth="1"/>
    <col min="13828" max="13828" width="11" style="13" customWidth="1"/>
    <col min="13829" max="14073" width="8.7265625" style="13"/>
    <col min="14074" max="14074" width="1.1796875" style="13" customWidth="1"/>
    <col min="14075" max="14075" width="1.81640625" style="13" customWidth="1"/>
    <col min="14076" max="14076" width="2.453125" style="13" customWidth="1"/>
    <col min="14077" max="14077" width="42.453125" style="13" customWidth="1"/>
    <col min="14078" max="14078" width="10.453125" style="13" bestFit="1" customWidth="1"/>
    <col min="14079" max="14079" width="10.453125" style="13" customWidth="1"/>
    <col min="14080" max="14080" width="9.54296875" style="13" customWidth="1"/>
    <col min="14081" max="14083" width="9.26953125" style="13" customWidth="1"/>
    <col min="14084" max="14084" width="11" style="13" customWidth="1"/>
    <col min="14085" max="14329" width="8.7265625" style="13"/>
    <col min="14330" max="14330" width="1.1796875" style="13" customWidth="1"/>
    <col min="14331" max="14331" width="1.81640625" style="13" customWidth="1"/>
    <col min="14332" max="14332" width="2.453125" style="13" customWidth="1"/>
    <col min="14333" max="14333" width="42.453125" style="13" customWidth="1"/>
    <col min="14334" max="14334" width="10.453125" style="13" bestFit="1" customWidth="1"/>
    <col min="14335" max="14335" width="10.453125" style="13" customWidth="1"/>
    <col min="14336" max="14336" width="9.54296875" style="13" customWidth="1"/>
    <col min="14337" max="14339" width="9.26953125" style="13" customWidth="1"/>
    <col min="14340" max="14340" width="11" style="13" customWidth="1"/>
    <col min="14341" max="14585" width="8.7265625" style="13"/>
    <col min="14586" max="14586" width="1.1796875" style="13" customWidth="1"/>
    <col min="14587" max="14587" width="1.81640625" style="13" customWidth="1"/>
    <col min="14588" max="14588" width="2.453125" style="13" customWidth="1"/>
    <col min="14589" max="14589" width="42.453125" style="13" customWidth="1"/>
    <col min="14590" max="14590" width="10.453125" style="13" bestFit="1" customWidth="1"/>
    <col min="14591" max="14591" width="10.453125" style="13" customWidth="1"/>
    <col min="14592" max="14592" width="9.54296875" style="13" customWidth="1"/>
    <col min="14593" max="14595" width="9.26953125" style="13" customWidth="1"/>
    <col min="14596" max="14596" width="11" style="13" customWidth="1"/>
    <col min="14597" max="14841" width="8.7265625" style="13"/>
    <col min="14842" max="14842" width="1.1796875" style="13" customWidth="1"/>
    <col min="14843" max="14843" width="1.81640625" style="13" customWidth="1"/>
    <col min="14844" max="14844" width="2.453125" style="13" customWidth="1"/>
    <col min="14845" max="14845" width="42.453125" style="13" customWidth="1"/>
    <col min="14846" max="14846" width="10.453125" style="13" bestFit="1" customWidth="1"/>
    <col min="14847" max="14847" width="10.453125" style="13" customWidth="1"/>
    <col min="14848" max="14848" width="9.54296875" style="13" customWidth="1"/>
    <col min="14849" max="14851" width="9.26953125" style="13" customWidth="1"/>
    <col min="14852" max="14852" width="11" style="13" customWidth="1"/>
    <col min="14853" max="15097" width="8.7265625" style="13"/>
    <col min="15098" max="15098" width="1.1796875" style="13" customWidth="1"/>
    <col min="15099" max="15099" width="1.81640625" style="13" customWidth="1"/>
    <col min="15100" max="15100" width="2.453125" style="13" customWidth="1"/>
    <col min="15101" max="15101" width="42.453125" style="13" customWidth="1"/>
    <col min="15102" max="15102" width="10.453125" style="13" bestFit="1" customWidth="1"/>
    <col min="15103" max="15103" width="10.453125" style="13" customWidth="1"/>
    <col min="15104" max="15104" width="9.54296875" style="13" customWidth="1"/>
    <col min="15105" max="15107" width="9.26953125" style="13" customWidth="1"/>
    <col min="15108" max="15108" width="11" style="13" customWidth="1"/>
    <col min="15109" max="15353" width="8.7265625" style="13"/>
    <col min="15354" max="15354" width="1.1796875" style="13" customWidth="1"/>
    <col min="15355" max="15355" width="1.81640625" style="13" customWidth="1"/>
    <col min="15356" max="15356" width="2.453125" style="13" customWidth="1"/>
    <col min="15357" max="15357" width="42.453125" style="13" customWidth="1"/>
    <col min="15358" max="15358" width="10.453125" style="13" bestFit="1" customWidth="1"/>
    <col min="15359" max="15359" width="10.453125" style="13" customWidth="1"/>
    <col min="15360" max="15360" width="9.54296875" style="13" customWidth="1"/>
    <col min="15361" max="15363" width="9.26953125" style="13" customWidth="1"/>
    <col min="15364" max="15364" width="11" style="13" customWidth="1"/>
    <col min="15365" max="15609" width="8.7265625" style="13"/>
    <col min="15610" max="15610" width="1.1796875" style="13" customWidth="1"/>
    <col min="15611" max="15611" width="1.81640625" style="13" customWidth="1"/>
    <col min="15612" max="15612" width="2.453125" style="13" customWidth="1"/>
    <col min="15613" max="15613" width="42.453125" style="13" customWidth="1"/>
    <col min="15614" max="15614" width="10.453125" style="13" bestFit="1" customWidth="1"/>
    <col min="15615" max="15615" width="10.453125" style="13" customWidth="1"/>
    <col min="15616" max="15616" width="9.54296875" style="13" customWidth="1"/>
    <col min="15617" max="15619" width="9.26953125" style="13" customWidth="1"/>
    <col min="15620" max="15620" width="11" style="13" customWidth="1"/>
    <col min="15621" max="15865" width="8.7265625" style="13"/>
    <col min="15866" max="15866" width="1.1796875" style="13" customWidth="1"/>
    <col min="15867" max="15867" width="1.81640625" style="13" customWidth="1"/>
    <col min="15868" max="15868" width="2.453125" style="13" customWidth="1"/>
    <col min="15869" max="15869" width="42.453125" style="13" customWidth="1"/>
    <col min="15870" max="15870" width="10.453125" style="13" bestFit="1" customWidth="1"/>
    <col min="15871" max="15871" width="10.453125" style="13" customWidth="1"/>
    <col min="15872" max="15872" width="9.54296875" style="13" customWidth="1"/>
    <col min="15873" max="15875" width="9.26953125" style="13" customWidth="1"/>
    <col min="15876" max="15876" width="11" style="13" customWidth="1"/>
    <col min="15877" max="16121" width="8.7265625" style="13"/>
    <col min="16122" max="16122" width="1.1796875" style="13" customWidth="1"/>
    <col min="16123" max="16123" width="1.81640625" style="13" customWidth="1"/>
    <col min="16124" max="16124" width="2.453125" style="13" customWidth="1"/>
    <col min="16125" max="16125" width="42.453125" style="13" customWidth="1"/>
    <col min="16126" max="16126" width="10.453125" style="13" bestFit="1" customWidth="1"/>
    <col min="16127" max="16127" width="10.453125" style="13" customWidth="1"/>
    <col min="16128" max="16128" width="9.54296875" style="13" customWidth="1"/>
    <col min="16129" max="16131" width="9.26953125" style="13" customWidth="1"/>
    <col min="16132" max="16132" width="11" style="13" customWidth="1"/>
    <col min="16133" max="16377" width="8.7265625" style="13"/>
    <col min="16378" max="16384" width="9.1796875" style="13" customWidth="1"/>
  </cols>
  <sheetData>
    <row r="1" spans="1:10" ht="15.75" customHeight="1">
      <c r="A1" s="124"/>
      <c r="B1" s="233" t="s">
        <v>274</v>
      </c>
      <c r="C1" s="122"/>
      <c r="D1" s="122"/>
      <c r="E1" s="122"/>
      <c r="F1" s="122"/>
      <c r="G1" s="122"/>
      <c r="H1" s="122"/>
      <c r="I1" s="122"/>
      <c r="J1" s="123"/>
    </row>
    <row r="2" spans="1:10" ht="15.75" customHeight="1">
      <c r="A2" s="124"/>
      <c r="B2" s="234" t="s">
        <v>275</v>
      </c>
      <c r="C2" s="122"/>
      <c r="D2" s="122"/>
      <c r="E2" s="122"/>
      <c r="F2" s="122"/>
      <c r="G2" s="122"/>
      <c r="H2" s="122"/>
      <c r="I2" s="122"/>
      <c r="J2" s="123"/>
    </row>
    <row r="3" spans="1:10" ht="15.75" customHeight="1">
      <c r="A3" s="124"/>
      <c r="B3" s="126"/>
      <c r="C3" s="123"/>
      <c r="D3" s="123"/>
      <c r="E3" s="123"/>
      <c r="F3" s="123"/>
      <c r="G3" s="123"/>
      <c r="H3" s="123"/>
      <c r="I3" s="123"/>
      <c r="J3" s="123"/>
    </row>
    <row r="4" spans="1:10" ht="15.75" customHeight="1">
      <c r="A4" s="124"/>
      <c r="B4" s="126"/>
      <c r="C4" s="123"/>
      <c r="D4" s="123"/>
      <c r="E4" s="123"/>
      <c r="F4" s="123"/>
      <c r="G4" s="123"/>
      <c r="H4" s="123"/>
      <c r="I4" s="123"/>
      <c r="J4" s="123"/>
    </row>
    <row r="5" spans="1:10" ht="15.75" customHeight="1">
      <c r="B5" s="236" t="s">
        <v>127</v>
      </c>
      <c r="C5" s="236"/>
      <c r="D5" s="237">
        <v>2024</v>
      </c>
      <c r="E5" s="237">
        <v>2025</v>
      </c>
      <c r="F5" s="237">
        <v>2026</v>
      </c>
      <c r="G5" s="237">
        <v>2027</v>
      </c>
      <c r="H5" s="237">
        <v>2028</v>
      </c>
      <c r="I5" s="238" t="s">
        <v>276</v>
      </c>
    </row>
    <row r="6" spans="1:10" ht="15.75" customHeight="1">
      <c r="B6" s="239" t="s">
        <v>120</v>
      </c>
      <c r="C6" s="239"/>
      <c r="D6" s="240" t="s">
        <v>2</v>
      </c>
      <c r="E6" s="240" t="s">
        <v>2</v>
      </c>
      <c r="F6" s="240" t="s">
        <v>2</v>
      </c>
      <c r="G6" s="240" t="s">
        <v>2</v>
      </c>
      <c r="H6" s="240" t="s">
        <v>2</v>
      </c>
      <c r="I6" s="241" t="s">
        <v>277</v>
      </c>
    </row>
    <row r="7" spans="1:10" ht="3" customHeight="1">
      <c r="B7" s="236"/>
      <c r="C7" s="236"/>
      <c r="D7" s="242"/>
      <c r="E7" s="242"/>
      <c r="F7" s="242"/>
      <c r="G7" s="242"/>
      <c r="H7" s="242"/>
      <c r="I7" s="243" t="s">
        <v>181</v>
      </c>
    </row>
    <row r="8" spans="1:10" ht="14.5">
      <c r="B8" s="543" t="s">
        <v>278</v>
      </c>
      <c r="C8" s="543"/>
      <c r="D8" s="244">
        <v>-9.3190000000000008</v>
      </c>
      <c r="E8" s="244">
        <v>-6.1349999999999998</v>
      </c>
      <c r="F8" s="244">
        <v>-3.468</v>
      </c>
      <c r="G8" s="244">
        <v>0.14000000000000001</v>
      </c>
      <c r="H8" s="244">
        <v>3.3559999999999999</v>
      </c>
      <c r="I8" s="245"/>
    </row>
    <row r="9" spans="1:10" ht="14.5">
      <c r="B9" s="235" t="s">
        <v>279</v>
      </c>
      <c r="D9" s="246">
        <v>-3</v>
      </c>
      <c r="E9" s="246">
        <v>-4.5999999999999996</v>
      </c>
      <c r="F9" s="246">
        <v>-4.3</v>
      </c>
      <c r="G9" s="246">
        <v>-3.1</v>
      </c>
      <c r="H9" s="246">
        <v>-3.5</v>
      </c>
      <c r="I9" s="247">
        <v>-18.5</v>
      </c>
    </row>
    <row r="10" spans="1:10" ht="15" customHeight="1">
      <c r="B10" s="235" t="s">
        <v>280</v>
      </c>
      <c r="D10" s="272">
        <v>0</v>
      </c>
      <c r="E10" s="272">
        <v>0</v>
      </c>
      <c r="F10" s="246">
        <v>0.85000000000000009</v>
      </c>
      <c r="G10" s="246">
        <v>1.4500000000000002</v>
      </c>
      <c r="H10" s="246">
        <v>2.0500000000000003</v>
      </c>
      <c r="I10" s="247">
        <v>4.3500000000000005</v>
      </c>
    </row>
    <row r="11" spans="1:10" ht="15" customHeight="1">
      <c r="B11" s="235" t="s">
        <v>281</v>
      </c>
      <c r="D11" s="246">
        <v>0.2</v>
      </c>
      <c r="E11" s="246">
        <v>0.4</v>
      </c>
      <c r="F11" s="246">
        <v>0.7</v>
      </c>
      <c r="G11" s="246">
        <v>0.9</v>
      </c>
      <c r="H11" s="246">
        <v>1</v>
      </c>
      <c r="I11" s="247">
        <v>3.2</v>
      </c>
    </row>
    <row r="12" spans="1:10" ht="15" customHeight="1">
      <c r="B12" s="235" t="s">
        <v>282</v>
      </c>
      <c r="D12" s="246">
        <v>0.4</v>
      </c>
      <c r="E12" s="246">
        <v>1.4</v>
      </c>
      <c r="F12" s="246">
        <v>0.5</v>
      </c>
      <c r="G12" s="246">
        <v>0.1</v>
      </c>
      <c r="H12" s="246">
        <v>-0.3</v>
      </c>
      <c r="I12" s="247">
        <v>2.1</v>
      </c>
    </row>
    <row r="13" spans="1:10" ht="15" customHeight="1">
      <c r="B13" s="235" t="s">
        <v>283</v>
      </c>
      <c r="D13" s="246">
        <v>1.1000000000000001</v>
      </c>
      <c r="E13" s="246">
        <v>-0.7</v>
      </c>
      <c r="F13" s="246">
        <v>0.4</v>
      </c>
      <c r="G13" s="246">
        <v>0.3</v>
      </c>
      <c r="H13" s="246">
        <v>0.1</v>
      </c>
      <c r="I13" s="247">
        <v>1.2000000000000002</v>
      </c>
    </row>
    <row r="14" spans="1:10" ht="15" customHeight="1">
      <c r="B14" s="235" t="s">
        <v>284</v>
      </c>
      <c r="D14" s="246">
        <v>-0.4</v>
      </c>
      <c r="E14" s="246">
        <v>-0.4</v>
      </c>
      <c r="F14" s="246">
        <v>-0.3</v>
      </c>
      <c r="G14" s="246">
        <v>-0.2</v>
      </c>
      <c r="H14" s="246">
        <v>-0.2</v>
      </c>
      <c r="I14" s="247">
        <v>-1.5</v>
      </c>
    </row>
    <row r="15" spans="1:10" ht="15" customHeight="1">
      <c r="B15" s="235" t="s">
        <v>285</v>
      </c>
      <c r="D15" s="272">
        <v>0</v>
      </c>
      <c r="E15" s="246">
        <v>-0.4</v>
      </c>
      <c r="F15" s="246">
        <v>-0.5</v>
      </c>
      <c r="G15" s="246">
        <v>-0.5</v>
      </c>
      <c r="H15" s="246">
        <v>-0.5</v>
      </c>
      <c r="I15" s="247">
        <v>-1.9</v>
      </c>
    </row>
    <row r="16" spans="1:10" ht="15" customHeight="1">
      <c r="B16" s="235" t="s">
        <v>286</v>
      </c>
      <c r="D16" s="246">
        <v>-0.7</v>
      </c>
      <c r="E16" s="248">
        <v>-1.4</v>
      </c>
      <c r="F16" s="272">
        <v>0</v>
      </c>
      <c r="G16" s="272">
        <v>0</v>
      </c>
      <c r="H16" s="272">
        <v>0</v>
      </c>
      <c r="I16" s="247">
        <v>-2.0999999999999996</v>
      </c>
    </row>
    <row r="17" spans="2:10" ht="15" customHeight="1">
      <c r="B17" s="235" t="s">
        <v>287</v>
      </c>
      <c r="D17" s="246">
        <v>-0.33599999999999997</v>
      </c>
      <c r="E17" s="246">
        <v>-0.85899999999999999</v>
      </c>
      <c r="F17" s="246">
        <v>-1.157</v>
      </c>
      <c r="G17" s="246">
        <v>-1.0845</v>
      </c>
      <c r="H17" s="246">
        <v>-8.4499999999999964E-2</v>
      </c>
      <c r="I17" s="247">
        <v>-3.5209999999999995</v>
      </c>
    </row>
    <row r="18" spans="2:10" ht="15" customHeight="1">
      <c r="B18" s="235" t="s">
        <v>288</v>
      </c>
      <c r="C18" s="249"/>
      <c r="D18" s="246">
        <v>0.98100000000000032</v>
      </c>
      <c r="E18" s="246">
        <v>-0.67800000000000082</v>
      </c>
      <c r="F18" s="246">
        <v>-1.2270000000000008</v>
      </c>
      <c r="G18" s="246">
        <v>-1.1095000000000002</v>
      </c>
      <c r="H18" s="246">
        <v>-0.4504999999999999</v>
      </c>
      <c r="I18" s="247">
        <v>-2.4840000000000013</v>
      </c>
    </row>
    <row r="19" spans="2:10" ht="15.75" customHeight="1">
      <c r="B19" s="249" t="s">
        <v>289</v>
      </c>
      <c r="C19" s="249"/>
      <c r="D19" s="250">
        <v>-1.754999999999999</v>
      </c>
      <c r="E19" s="250">
        <v>-7.2370000000000001</v>
      </c>
      <c r="F19" s="250">
        <v>-5.0340000000000007</v>
      </c>
      <c r="G19" s="250">
        <v>-3.2440000000000002</v>
      </c>
      <c r="H19" s="250">
        <v>-1.8849999999999998</v>
      </c>
      <c r="I19" s="251">
        <v>-19.155000000000001</v>
      </c>
    </row>
    <row r="20" spans="2:10" ht="15.75" customHeight="1">
      <c r="B20" s="249" t="s">
        <v>290</v>
      </c>
      <c r="C20" s="249"/>
      <c r="D20" s="252">
        <v>-11.074</v>
      </c>
      <c r="E20" s="252">
        <v>-13.372</v>
      </c>
      <c r="F20" s="252">
        <v>-8.5020000000000007</v>
      </c>
      <c r="G20" s="252">
        <v>-3.1040000000000001</v>
      </c>
      <c r="H20" s="252">
        <v>1.4710000000000001</v>
      </c>
      <c r="I20" s="247"/>
    </row>
    <row r="21" spans="2:10" ht="3" customHeight="1">
      <c r="B21" s="253"/>
      <c r="C21" s="254"/>
      <c r="D21" s="255"/>
      <c r="E21" s="255"/>
      <c r="F21" s="255"/>
      <c r="G21" s="255"/>
      <c r="H21" s="255"/>
      <c r="I21" s="256"/>
    </row>
    <row r="22" spans="2:10" ht="15.75" customHeight="1">
      <c r="B22" s="236"/>
      <c r="C22" s="236"/>
      <c r="D22" s="242"/>
      <c r="E22" s="242"/>
    </row>
    <row r="23" spans="2:10" ht="15.75" customHeight="1">
      <c r="B23" s="257"/>
      <c r="D23" s="258"/>
      <c r="E23" s="258"/>
    </row>
    <row r="24" spans="2:10" ht="15.75" customHeight="1">
      <c r="D24" s="258"/>
      <c r="E24" s="258"/>
    </row>
    <row r="25" spans="2:10" ht="15.75" customHeight="1">
      <c r="D25" s="258"/>
      <c r="E25" s="258"/>
    </row>
    <row r="26" spans="2:10" ht="15.75" customHeight="1">
      <c r="D26" s="258"/>
      <c r="E26" s="258"/>
      <c r="F26" s="258"/>
      <c r="G26" s="258"/>
      <c r="H26" s="258"/>
    </row>
    <row r="28" spans="2:10" ht="15.75" customHeight="1">
      <c r="I28" s="242"/>
      <c r="J28" s="242"/>
    </row>
    <row r="29" spans="2:10" ht="15.75" customHeight="1">
      <c r="I29" s="258"/>
      <c r="J29" s="258"/>
    </row>
    <row r="30" spans="2:10" ht="15.65" customHeight="1">
      <c r="I30" s="258"/>
      <c r="J30" s="258"/>
    </row>
    <row r="31" spans="2:10" ht="15.75" customHeight="1">
      <c r="I31" s="258"/>
      <c r="J31" s="258"/>
    </row>
    <row r="40" ht="33.75" customHeight="1"/>
  </sheetData>
  <mergeCells count="1">
    <mergeCell ref="B8:C8"/>
  </mergeCells>
  <pageMargins left="0.70866141732283472" right="0.70866141732283472" top="0.74803149606299213" bottom="0.74803149606299213" header="0.31496062992125984" footer="0.31496062992125984"/>
  <pageSetup paperSize="9" scale="61"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71B9C-FE73-4DD2-B95C-49F9D1BAE508}">
  <sheetPr>
    <tabColor rgb="FF92D050"/>
    <pageSetUpPr fitToPage="1"/>
  </sheetPr>
  <dimension ref="B1:P55"/>
  <sheetViews>
    <sheetView workbookViewId="0">
      <selection activeCell="J43" sqref="J43"/>
    </sheetView>
  </sheetViews>
  <sheetFormatPr defaultColWidth="9.1796875" defaultRowHeight="14"/>
  <cols>
    <col min="1" max="1" width="4" style="261" customWidth="1"/>
    <col min="2" max="2" width="36" style="261" customWidth="1"/>
    <col min="3" max="8" width="9" style="291" customWidth="1"/>
    <col min="9" max="16384" width="9.1796875" style="261"/>
  </cols>
  <sheetData>
    <row r="1" spans="2:16" s="124" customFormat="1" ht="15.75" customHeight="1">
      <c r="B1" s="233" t="str" cm="1">
        <f t="array" aca="1" ref="B1" ca="1">CONCATENATE(MID(CELL("filename",A1),FIND("]",CELL("filename",A1))+1,255), " - Key fiscal indicators")</f>
        <v>Table 2.2 - Key fiscal indicators</v>
      </c>
      <c r="C1" s="259"/>
      <c r="D1" s="259"/>
      <c r="E1" s="259"/>
      <c r="F1" s="259"/>
      <c r="G1" s="259"/>
      <c r="H1" s="259"/>
      <c r="I1" s="123"/>
    </row>
    <row r="2" spans="2:16" s="124" customFormat="1" ht="15.75" customHeight="1">
      <c r="B2" s="234" t="s">
        <v>275</v>
      </c>
      <c r="C2" s="259"/>
      <c r="D2" s="259"/>
      <c r="E2" s="259"/>
      <c r="F2" s="259"/>
      <c r="G2" s="259"/>
      <c r="H2" s="259"/>
      <c r="I2" s="123"/>
    </row>
    <row r="3" spans="2:16" s="124" customFormat="1" ht="15.75" customHeight="1">
      <c r="C3" s="260"/>
      <c r="D3" s="260"/>
      <c r="E3" s="260"/>
      <c r="F3" s="260"/>
      <c r="G3" s="260"/>
      <c r="H3" s="260"/>
      <c r="I3" s="123"/>
      <c r="J3" s="261"/>
    </row>
    <row r="4" spans="2:16" ht="12" customHeight="1">
      <c r="C4" s="262"/>
      <c r="D4" s="262"/>
      <c r="E4" s="262"/>
      <c r="F4" s="262"/>
      <c r="G4" s="262"/>
      <c r="H4" s="262"/>
      <c r="K4" s="124"/>
      <c r="L4" s="124"/>
      <c r="M4" s="124"/>
      <c r="N4" s="124"/>
      <c r="O4" s="124"/>
      <c r="P4" s="124"/>
    </row>
    <row r="5" spans="2:16">
      <c r="B5" s="263" t="s">
        <v>127</v>
      </c>
      <c r="C5" s="264">
        <v>2023</v>
      </c>
      <c r="D5" s="264">
        <v>2024</v>
      </c>
      <c r="E5" s="264">
        <v>2025</v>
      </c>
      <c r="F5" s="264">
        <v>2026</v>
      </c>
      <c r="G5" s="264">
        <v>2027</v>
      </c>
      <c r="H5" s="264">
        <v>2028</v>
      </c>
    </row>
    <row r="6" spans="2:16">
      <c r="B6" s="265" t="s">
        <v>120</v>
      </c>
      <c r="C6" s="266" t="s">
        <v>3</v>
      </c>
      <c r="D6" s="267" t="s">
        <v>2</v>
      </c>
      <c r="E6" s="267" t="s">
        <v>2</v>
      </c>
      <c r="F6" s="267" t="s">
        <v>2</v>
      </c>
      <c r="G6" s="267" t="s">
        <v>2</v>
      </c>
      <c r="H6" s="267" t="s">
        <v>2</v>
      </c>
    </row>
    <row r="7" spans="2:16" ht="12.75" customHeight="1">
      <c r="B7" s="268" t="s">
        <v>291</v>
      </c>
      <c r="C7" s="269"/>
      <c r="D7" s="269"/>
      <c r="E7" s="269"/>
      <c r="F7" s="269"/>
      <c r="G7" s="269"/>
      <c r="H7" s="269"/>
      <c r="K7" s="124"/>
      <c r="L7" s="124"/>
      <c r="M7" s="124"/>
      <c r="N7" s="124"/>
      <c r="O7" s="124"/>
      <c r="P7" s="124"/>
    </row>
    <row r="8" spans="2:16">
      <c r="B8" s="270" t="s">
        <v>292</v>
      </c>
      <c r="C8" s="271">
        <v>123.398</v>
      </c>
      <c r="D8" s="272">
        <v>132.375</v>
      </c>
      <c r="E8" s="272">
        <v>136.00399999999999</v>
      </c>
      <c r="F8" s="272">
        <v>144.208</v>
      </c>
      <c r="G8" s="272">
        <v>153.08500000000001</v>
      </c>
      <c r="H8" s="272">
        <v>161.67099999999999</v>
      </c>
      <c r="I8" s="273"/>
    </row>
    <row r="9" spans="2:16">
      <c r="B9" s="270" t="s">
        <v>293</v>
      </c>
      <c r="C9" s="274"/>
      <c r="D9" s="272">
        <v>135.74</v>
      </c>
      <c r="E9" s="272">
        <v>143.458</v>
      </c>
      <c r="F9" s="272">
        <v>151.99199999999999</v>
      </c>
      <c r="G9" s="272">
        <v>160.30699999999999</v>
      </c>
      <c r="H9" s="272">
        <v>168.58099999999999</v>
      </c>
    </row>
    <row r="10" spans="2:16">
      <c r="B10" s="263" t="s">
        <v>294</v>
      </c>
      <c r="C10" s="274"/>
      <c r="D10" s="272"/>
      <c r="E10" s="272"/>
      <c r="F10" s="272"/>
      <c r="G10" s="272"/>
      <c r="H10" s="272"/>
    </row>
    <row r="11" spans="2:16">
      <c r="B11" s="270" t="s">
        <v>292</v>
      </c>
      <c r="C11" s="271">
        <v>112.358</v>
      </c>
      <c r="D11" s="272">
        <v>118.995</v>
      </c>
      <c r="E11" s="272">
        <v>122.851</v>
      </c>
      <c r="F11" s="272">
        <v>131.40299999999999</v>
      </c>
      <c r="G11" s="272">
        <v>140.15600000000001</v>
      </c>
      <c r="H11" s="272">
        <v>148.23699999999999</v>
      </c>
    </row>
    <row r="12" spans="2:16">
      <c r="B12" s="270" t="s">
        <v>293</v>
      </c>
      <c r="C12" s="274"/>
      <c r="D12" s="272">
        <v>122.02500000000001</v>
      </c>
      <c r="E12" s="272">
        <v>129.70099999999999</v>
      </c>
      <c r="F12" s="272">
        <v>138.13900000000001</v>
      </c>
      <c r="G12" s="272">
        <v>146.238</v>
      </c>
      <c r="H12" s="272">
        <v>153.99799999999999</v>
      </c>
    </row>
    <row r="13" spans="2:16">
      <c r="B13" s="263" t="s">
        <v>295</v>
      </c>
      <c r="C13" s="275"/>
      <c r="D13" s="276"/>
      <c r="E13" s="276"/>
      <c r="F13" s="276"/>
      <c r="G13" s="276"/>
      <c r="H13" s="276"/>
    </row>
    <row r="14" spans="2:16">
      <c r="B14" s="270" t="s">
        <v>292</v>
      </c>
      <c r="C14" s="271">
        <v>127.574</v>
      </c>
      <c r="D14" s="272">
        <v>138.32499999999999</v>
      </c>
      <c r="E14" s="272">
        <v>143.89500000000001</v>
      </c>
      <c r="F14" s="272">
        <v>147.65799999999999</v>
      </c>
      <c r="G14" s="272">
        <v>151.11600000000001</v>
      </c>
      <c r="H14" s="272">
        <v>156.35400000000001</v>
      </c>
    </row>
    <row r="15" spans="2:16">
      <c r="B15" s="270" t="s">
        <v>293</v>
      </c>
      <c r="C15" s="275"/>
      <c r="D15" s="272">
        <v>140.286</v>
      </c>
      <c r="E15" s="272">
        <v>144.74100000000001</v>
      </c>
      <c r="F15" s="272">
        <v>151.06100000000001</v>
      </c>
      <c r="G15" s="272">
        <v>155.94800000000001</v>
      </c>
      <c r="H15" s="272">
        <v>161.221</v>
      </c>
    </row>
    <row r="16" spans="2:16">
      <c r="B16" s="263" t="s">
        <v>272</v>
      </c>
      <c r="C16" s="275"/>
      <c r="D16" s="276"/>
      <c r="E16" s="276"/>
      <c r="F16" s="276"/>
      <c r="G16" s="276"/>
      <c r="H16" s="276"/>
    </row>
    <row r="17" spans="2:8">
      <c r="B17" s="270" t="s">
        <v>292</v>
      </c>
      <c r="C17" s="271">
        <v>-9.4459999999999997</v>
      </c>
      <c r="D17" s="272">
        <v>-11.074</v>
      </c>
      <c r="E17" s="272">
        <v>-13.372</v>
      </c>
      <c r="F17" s="272">
        <v>-8.5020000000000007</v>
      </c>
      <c r="G17" s="272">
        <v>-3.1040000000000001</v>
      </c>
      <c r="H17" s="272">
        <v>1.4710000000000001</v>
      </c>
    </row>
    <row r="18" spans="2:8">
      <c r="B18" s="270" t="s">
        <v>293</v>
      </c>
      <c r="C18" s="275"/>
      <c r="D18" s="272">
        <v>-9.3190000000000008</v>
      </c>
      <c r="E18" s="272">
        <v>-6.1349999999999998</v>
      </c>
      <c r="F18" s="272">
        <v>-3.468</v>
      </c>
      <c r="G18" s="272">
        <v>0.14000000000000001</v>
      </c>
      <c r="H18" s="272">
        <v>3.3559999999999999</v>
      </c>
    </row>
    <row r="19" spans="2:8">
      <c r="B19" s="263" t="s">
        <v>296</v>
      </c>
      <c r="C19" s="275"/>
      <c r="D19" s="276"/>
      <c r="E19" s="276"/>
      <c r="F19" s="276"/>
      <c r="G19" s="276"/>
      <c r="H19" s="276"/>
    </row>
    <row r="20" spans="2:8">
      <c r="B20" s="270" t="s">
        <v>292</v>
      </c>
      <c r="C20" s="271">
        <v>5.3209999999999997</v>
      </c>
      <c r="D20" s="272">
        <v>-2.988</v>
      </c>
      <c r="E20" s="272">
        <v>-7.1470000000000002</v>
      </c>
      <c r="F20" s="272">
        <v>-1.925</v>
      </c>
      <c r="G20" s="272">
        <v>3.9670000000000001</v>
      </c>
      <c r="H20" s="272">
        <v>9.0960000000000001</v>
      </c>
    </row>
    <row r="21" spans="2:8">
      <c r="B21" s="270" t="s">
        <v>293</v>
      </c>
      <c r="C21" s="275"/>
      <c r="D21" s="272">
        <v>-6.8730000000000002</v>
      </c>
      <c r="E21" s="272">
        <v>-0.17399999999999999</v>
      </c>
      <c r="F21" s="272">
        <v>2.8969999999999998</v>
      </c>
      <c r="G21" s="272">
        <v>6.968</v>
      </c>
      <c r="H21" s="272">
        <v>10.741</v>
      </c>
    </row>
    <row r="22" spans="2:8">
      <c r="B22" s="263" t="s">
        <v>297</v>
      </c>
      <c r="C22" s="275"/>
      <c r="D22" s="276"/>
      <c r="E22" s="276"/>
      <c r="F22" s="276"/>
      <c r="G22" s="276"/>
      <c r="H22" s="276"/>
    </row>
    <row r="23" spans="2:8">
      <c r="B23" s="270" t="s">
        <v>292</v>
      </c>
      <c r="C23" s="271">
        <v>-25.648</v>
      </c>
      <c r="D23" s="272">
        <v>-21.864000000000001</v>
      </c>
      <c r="E23" s="272">
        <v>-8.9329999999999998</v>
      </c>
      <c r="F23" s="272">
        <v>-7.8470000000000004</v>
      </c>
      <c r="G23" s="272">
        <v>-10.975</v>
      </c>
      <c r="H23" s="272">
        <v>-0.94299999999999995</v>
      </c>
    </row>
    <row r="24" spans="2:8">
      <c r="B24" s="270" t="s">
        <v>293</v>
      </c>
      <c r="C24" s="274"/>
      <c r="D24" s="272">
        <v>-25.831</v>
      </c>
      <c r="E24" s="272">
        <v>-3.1389999999999998</v>
      </c>
      <c r="F24" s="272">
        <v>-1.9330000000000001</v>
      </c>
      <c r="G24" s="272">
        <v>-4.9909999999999997</v>
      </c>
      <c r="H24" s="272">
        <v>3.5830000000000002</v>
      </c>
    </row>
    <row r="25" spans="2:8">
      <c r="B25" s="263" t="s">
        <v>298</v>
      </c>
      <c r="C25" s="274"/>
      <c r="D25" s="277"/>
      <c r="E25" s="277"/>
      <c r="F25" s="277"/>
      <c r="G25" s="277"/>
      <c r="H25" s="277"/>
    </row>
    <row r="26" spans="2:8">
      <c r="B26" s="270" t="s">
        <v>292</v>
      </c>
      <c r="C26" s="272">
        <v>155.273</v>
      </c>
      <c r="D26" s="272">
        <v>178.09399999999999</v>
      </c>
      <c r="E26" s="272">
        <v>187.25</v>
      </c>
      <c r="F26" s="272">
        <v>195.393</v>
      </c>
      <c r="G26" s="272">
        <v>207.375</v>
      </c>
      <c r="H26" s="272">
        <v>209.86699999999999</v>
      </c>
    </row>
    <row r="27" spans="2:8">
      <c r="B27" s="270" t="s">
        <v>293</v>
      </c>
      <c r="C27" s="274"/>
      <c r="D27" s="272">
        <v>182.755</v>
      </c>
      <c r="E27" s="272">
        <v>186.11199999999999</v>
      </c>
      <c r="F27" s="272">
        <v>188.48099999999999</v>
      </c>
      <c r="G27" s="272">
        <v>194.708</v>
      </c>
      <c r="H27" s="272">
        <v>192.84800000000001</v>
      </c>
    </row>
    <row r="28" spans="2:8">
      <c r="B28" s="263" t="s">
        <v>299</v>
      </c>
      <c r="C28" s="274"/>
      <c r="D28" s="277"/>
      <c r="E28" s="277"/>
      <c r="F28" s="277"/>
      <c r="G28" s="277"/>
      <c r="H28" s="277"/>
    </row>
    <row r="29" spans="2:8">
      <c r="B29" s="270" t="s">
        <v>292</v>
      </c>
      <c r="C29" s="271">
        <v>191.47200000000001</v>
      </c>
      <c r="D29" s="272">
        <v>189.233</v>
      </c>
      <c r="E29" s="272">
        <v>181.95599999999999</v>
      </c>
      <c r="F29" s="272">
        <v>180.12799999999999</v>
      </c>
      <c r="G29" s="272">
        <v>184.16300000000001</v>
      </c>
      <c r="H29" s="272">
        <v>193.374</v>
      </c>
    </row>
    <row r="30" spans="2:8">
      <c r="B30" s="278" t="s">
        <v>293</v>
      </c>
      <c r="C30" s="279"/>
      <c r="D30" s="280">
        <v>185.48099999999999</v>
      </c>
      <c r="E30" s="280">
        <v>185.08799999999999</v>
      </c>
      <c r="F30" s="280">
        <v>187.99299999999999</v>
      </c>
      <c r="G30" s="280">
        <v>194.965</v>
      </c>
      <c r="H30" s="280">
        <v>205.77699999999999</v>
      </c>
    </row>
    <row r="31" spans="2:8">
      <c r="B31" s="281" t="s">
        <v>124</v>
      </c>
      <c r="C31" s="282"/>
      <c r="D31" s="283"/>
      <c r="E31" s="283"/>
      <c r="F31" s="283"/>
      <c r="G31" s="283"/>
      <c r="H31" s="283"/>
    </row>
    <row r="32" spans="2:8">
      <c r="B32" s="281" t="s">
        <v>300</v>
      </c>
      <c r="C32" s="284"/>
      <c r="D32" s="285"/>
      <c r="E32" s="285"/>
      <c r="F32" s="285"/>
      <c r="G32" s="285"/>
      <c r="H32" s="285"/>
    </row>
    <row r="33" spans="2:8">
      <c r="B33" s="286" t="s">
        <v>292</v>
      </c>
      <c r="C33" s="287">
        <v>31.195536488498671</v>
      </c>
      <c r="D33" s="287">
        <v>32.047245971892977</v>
      </c>
      <c r="E33" s="287">
        <v>31.587147781513771</v>
      </c>
      <c r="F33" s="287">
        <v>31.729812581195034</v>
      </c>
      <c r="G33" s="287">
        <v>31.992614895979965</v>
      </c>
      <c r="H33" s="287">
        <v>32.174665494066794</v>
      </c>
    </row>
    <row r="34" spans="2:8">
      <c r="B34" s="286" t="s">
        <v>293</v>
      </c>
      <c r="C34" s="288"/>
      <c r="D34" s="287">
        <v>32.320406194761155</v>
      </c>
      <c r="E34" s="287">
        <v>32.623688190266449</v>
      </c>
      <c r="F34" s="287">
        <v>32.784910986904542</v>
      </c>
      <c r="G34" s="287">
        <v>32.810427877614657</v>
      </c>
      <c r="H34" s="287">
        <v>32.860270298590464</v>
      </c>
    </row>
    <row r="35" spans="2:8">
      <c r="B35" s="281" t="s">
        <v>301</v>
      </c>
      <c r="C35" s="288"/>
      <c r="D35" s="289"/>
      <c r="E35" s="289"/>
      <c r="F35" s="289"/>
      <c r="G35" s="289"/>
      <c r="H35" s="290"/>
    </row>
    <row r="36" spans="2:8">
      <c r="B36" s="286" t="s">
        <v>292</v>
      </c>
      <c r="C36" s="287">
        <v>28.404577779013714</v>
      </c>
      <c r="D36" s="287">
        <v>28.808022922949235</v>
      </c>
      <c r="E36" s="287">
        <v>28.532342373068058</v>
      </c>
      <c r="F36" s="287">
        <v>28.912352730824715</v>
      </c>
      <c r="G36" s="287">
        <v>29.290635485912848</v>
      </c>
      <c r="H36" s="287">
        <v>29.501121962776129</v>
      </c>
    </row>
    <row r="37" spans="2:8">
      <c r="B37" s="286" t="s">
        <v>293</v>
      </c>
      <c r="C37" s="288"/>
      <c r="D37" s="287">
        <v>29.054792735492335</v>
      </c>
      <c r="E37" s="287">
        <v>29.495217986907306</v>
      </c>
      <c r="F37" s="287">
        <v>29.79679732367498</v>
      </c>
      <c r="G37" s="287">
        <v>29.93089105258418</v>
      </c>
      <c r="H37" s="287">
        <v>30.017711992705792</v>
      </c>
    </row>
    <row r="38" spans="2:8">
      <c r="B38" s="281" t="s">
        <v>302</v>
      </c>
      <c r="C38" s="288"/>
      <c r="D38" s="289"/>
      <c r="E38" s="289"/>
      <c r="F38" s="289"/>
      <c r="G38" s="289"/>
      <c r="H38" s="290"/>
    </row>
    <row r="39" spans="2:8">
      <c r="B39" s="286" t="s">
        <v>292</v>
      </c>
      <c r="C39" s="287">
        <v>32.251246956869075</v>
      </c>
      <c r="D39" s="287">
        <v>33.487707641640007</v>
      </c>
      <c r="E39" s="287">
        <v>33.419845225294289</v>
      </c>
      <c r="F39" s="287">
        <v>32.488909534242865</v>
      </c>
      <c r="G39" s="287">
        <v>31.581121550909032</v>
      </c>
      <c r="H39" s="287">
        <v>31.116512229523664</v>
      </c>
    </row>
    <row r="40" spans="2:8">
      <c r="B40" s="286" t="s">
        <v>293</v>
      </c>
      <c r="C40" s="288"/>
      <c r="D40" s="287">
        <v>33.402832646517332</v>
      </c>
      <c r="E40" s="287">
        <v>32.915454365370742</v>
      </c>
      <c r="F40" s="287">
        <v>32.584092837733486</v>
      </c>
      <c r="G40" s="287">
        <v>31.918260629032112</v>
      </c>
      <c r="H40" s="287">
        <v>31.42563893801232</v>
      </c>
    </row>
    <row r="41" spans="2:8">
      <c r="B41" s="281" t="s">
        <v>272</v>
      </c>
      <c r="C41" s="288"/>
      <c r="D41" s="289"/>
      <c r="E41" s="289"/>
      <c r="F41" s="289"/>
      <c r="G41" s="289"/>
      <c r="H41" s="290"/>
    </row>
    <row r="42" spans="2:8">
      <c r="B42" s="286" t="s">
        <v>292</v>
      </c>
      <c r="C42" s="287">
        <v>-2.3879887653799772</v>
      </c>
      <c r="D42" s="287">
        <v>-2.6809533665174152</v>
      </c>
      <c r="E42" s="287">
        <v>-3.1056685107379347</v>
      </c>
      <c r="F42" s="287">
        <v>-1.8706789260326762</v>
      </c>
      <c r="G42" s="287">
        <v>-0.64869240380913751</v>
      </c>
      <c r="H42" s="287">
        <v>0.29274843937238132</v>
      </c>
    </row>
    <row r="43" spans="2:8">
      <c r="B43" s="286" t="s">
        <v>293</v>
      </c>
      <c r="C43" s="288"/>
      <c r="D43" s="287">
        <v>-2.218902794526147</v>
      </c>
      <c r="E43" s="287">
        <v>-1.395156262092631</v>
      </c>
      <c r="F43" s="287">
        <v>-0.74805299820112214</v>
      </c>
      <c r="G43" s="287">
        <v>2.8654144253626182E-2</v>
      </c>
      <c r="H43" s="287">
        <v>0.65416071278536503</v>
      </c>
    </row>
    <row r="44" spans="2:8">
      <c r="B44" s="281" t="s">
        <v>296</v>
      </c>
      <c r="C44" s="288"/>
      <c r="D44" s="289"/>
      <c r="E44" s="289"/>
      <c r="F44" s="289"/>
      <c r="G44" s="289"/>
      <c r="H44" s="290"/>
    </row>
    <row r="45" spans="2:8">
      <c r="B45" s="286" t="s">
        <v>292</v>
      </c>
      <c r="C45" s="287">
        <v>1.3451713127870908</v>
      </c>
      <c r="D45" s="287">
        <v>-0.72337806205111399</v>
      </c>
      <c r="E45" s="287">
        <v>-1.6599022469521405</v>
      </c>
      <c r="F45" s="287">
        <v>-0.42355409699046126</v>
      </c>
      <c r="G45" s="287">
        <v>0.82904728283210316</v>
      </c>
      <c r="H45" s="287">
        <v>1.8102242043039976</v>
      </c>
    </row>
    <row r="46" spans="2:8">
      <c r="B46" s="286" t="s">
        <v>293</v>
      </c>
      <c r="C46" s="288"/>
      <c r="D46" s="287">
        <v>-1.6364973609591378</v>
      </c>
      <c r="E46" s="287">
        <v>-3.9569224059350899E-2</v>
      </c>
      <c r="F46" s="287">
        <v>0.62488740939695819</v>
      </c>
      <c r="G46" s="287">
        <v>1.426157693994766</v>
      </c>
      <c r="H46" s="287">
        <v>2.093665141843744</v>
      </c>
    </row>
    <row r="47" spans="2:8">
      <c r="B47" s="281" t="s">
        <v>303</v>
      </c>
      <c r="C47" s="288"/>
      <c r="D47" s="289"/>
      <c r="E47" s="289"/>
      <c r="F47" s="289"/>
      <c r="G47" s="289"/>
      <c r="H47" s="290"/>
    </row>
    <row r="48" spans="2:8">
      <c r="B48" s="286" t="s">
        <v>292</v>
      </c>
      <c r="C48" s="287">
        <v>-6.4839229149339044</v>
      </c>
      <c r="D48" s="287">
        <v>-5.2931519239242153</v>
      </c>
      <c r="E48" s="287">
        <v>-2.0747036199836955</v>
      </c>
      <c r="F48" s="287">
        <v>-1.726560519004753</v>
      </c>
      <c r="G48" s="287">
        <v>-2.2936208543187124</v>
      </c>
      <c r="H48" s="287">
        <v>-0.1876694618138379</v>
      </c>
    </row>
    <row r="49" spans="2:8">
      <c r="B49" s="286" t="s">
        <v>293</v>
      </c>
      <c r="C49" s="288"/>
      <c r="D49" s="287">
        <v>-6.150496628973591</v>
      </c>
      <c r="E49" s="287">
        <v>-0.71383789840403722</v>
      </c>
      <c r="F49" s="287">
        <v>-0.41695110885893</v>
      </c>
      <c r="G49" s="287">
        <v>-1.0215202426417733</v>
      </c>
      <c r="H49" s="287">
        <v>0.6984081745858054</v>
      </c>
    </row>
    <row r="50" spans="2:8">
      <c r="B50" s="281" t="s">
        <v>298</v>
      </c>
      <c r="C50" s="288"/>
      <c r="D50" s="289"/>
      <c r="E50" s="289"/>
      <c r="F50" s="289"/>
      <c r="G50" s="289"/>
      <c r="H50" s="290"/>
    </row>
    <row r="51" spans="2:8">
      <c r="B51" s="286" t="s">
        <v>292</v>
      </c>
      <c r="C51" s="287">
        <v>39.2536713494437</v>
      </c>
      <c r="D51" s="287">
        <v>43.11555976671054</v>
      </c>
      <c r="E51" s="287">
        <v>43.489113717893986</v>
      </c>
      <c r="F51" s="287">
        <v>42.991950999094648</v>
      </c>
      <c r="G51" s="287">
        <v>43.338462383994809</v>
      </c>
      <c r="H51" s="287">
        <v>41.766306407725047</v>
      </c>
    </row>
    <row r="52" spans="2:8">
      <c r="B52" s="286" t="s">
        <v>293</v>
      </c>
      <c r="C52" s="288"/>
      <c r="D52" s="287">
        <v>43.5</v>
      </c>
      <c r="E52" s="287">
        <v>42.3</v>
      </c>
      <c r="F52" s="287">
        <v>40.700000000000003</v>
      </c>
      <c r="G52" s="287">
        <v>39.9</v>
      </c>
      <c r="H52" s="287">
        <v>37.6</v>
      </c>
    </row>
    <row r="53" spans="2:8">
      <c r="B53" s="281" t="s">
        <v>299</v>
      </c>
      <c r="C53" s="288"/>
      <c r="D53" s="289"/>
      <c r="E53" s="289"/>
      <c r="F53" s="289"/>
      <c r="G53" s="289"/>
      <c r="H53" s="290"/>
    </row>
    <row r="54" spans="2:8">
      <c r="B54" s="286" t="s">
        <v>292</v>
      </c>
      <c r="C54" s="287">
        <v>48.404931704937013</v>
      </c>
      <c r="D54" s="287">
        <v>45.812249269115952</v>
      </c>
      <c r="E54" s="287">
        <v>42.259573701752295</v>
      </c>
      <c r="F54" s="287">
        <v>39.633222016985869</v>
      </c>
      <c r="G54" s="287">
        <v>38.487480400355089</v>
      </c>
      <c r="H54" s="287">
        <v>38.483981451526077</v>
      </c>
    </row>
    <row r="55" spans="2:8">
      <c r="B55" s="286" t="s">
        <v>293</v>
      </c>
      <c r="C55" s="288"/>
      <c r="D55" s="287">
        <v>44.163999273688617</v>
      </c>
      <c r="E55" s="287">
        <v>42.090738751132982</v>
      </c>
      <c r="F55" s="287">
        <v>40.550382725150968</v>
      </c>
      <c r="G55" s="287">
        <v>39.903965960058777</v>
      </c>
      <c r="H55" s="287">
        <v>40.110616506207997</v>
      </c>
    </row>
  </sheetData>
  <pageMargins left="0.70866141732283472" right="0.70866141732283472" top="0.74803149606299213" bottom="0.74803149606299213" header="0.31496062992125984" footer="0.31496062992125984"/>
  <pageSetup paperSize="9" scale="53"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8F749-C4F1-4787-A4E5-ECADBF7724A4}">
  <sheetPr>
    <tabColor rgb="FF92D050"/>
  </sheetPr>
  <dimension ref="B1:I42"/>
  <sheetViews>
    <sheetView workbookViewId="0">
      <selection activeCell="C13" sqref="C13"/>
    </sheetView>
  </sheetViews>
  <sheetFormatPr defaultColWidth="8.81640625" defaultRowHeight="11.5"/>
  <cols>
    <col min="1" max="1" width="8.81640625" style="33"/>
    <col min="2" max="2" width="47.54296875" style="33" customWidth="1"/>
    <col min="3" max="4" width="9" style="33" bestFit="1" customWidth="1"/>
    <col min="5" max="7" width="9.1796875" style="33" bestFit="1" customWidth="1"/>
    <col min="8" max="9" width="9.1796875" style="33" customWidth="1"/>
    <col min="10" max="10" width="23.7265625" style="33" customWidth="1"/>
    <col min="11" max="16384" width="8.81640625" style="33"/>
  </cols>
  <sheetData>
    <row r="1" spans="2:9" ht="14">
      <c r="B1" s="120" t="s">
        <v>304</v>
      </c>
      <c r="C1" s="120"/>
      <c r="D1" s="120"/>
      <c r="E1" s="120"/>
      <c r="F1" s="120"/>
      <c r="G1" s="120"/>
      <c r="H1" s="120"/>
      <c r="I1" s="120"/>
    </row>
    <row r="2" spans="2:9" ht="14">
      <c r="B2" s="125" t="s">
        <v>305</v>
      </c>
      <c r="C2" s="125"/>
      <c r="D2" s="125"/>
      <c r="E2" s="125"/>
      <c r="F2" s="125"/>
      <c r="G2" s="125"/>
      <c r="H2" s="125"/>
      <c r="I2" s="125"/>
    </row>
    <row r="3" spans="2:9" ht="14">
      <c r="B3" s="37"/>
      <c r="C3" s="37"/>
      <c r="D3" s="37"/>
      <c r="E3" s="37"/>
      <c r="F3" s="37"/>
      <c r="G3" s="37"/>
      <c r="H3" s="37"/>
      <c r="I3" s="37"/>
    </row>
    <row r="4" spans="2:9">
      <c r="H4" s="292"/>
      <c r="I4" s="292"/>
    </row>
    <row r="5" spans="2:9">
      <c r="B5" s="236" t="s">
        <v>127</v>
      </c>
      <c r="C5" s="293" t="s">
        <v>234</v>
      </c>
      <c r="D5" s="293" t="s">
        <v>235</v>
      </c>
      <c r="E5" s="293" t="s">
        <v>236</v>
      </c>
      <c r="F5" s="293" t="s">
        <v>237</v>
      </c>
      <c r="G5" s="293" t="s">
        <v>238</v>
      </c>
      <c r="H5" s="238" t="s">
        <v>306</v>
      </c>
      <c r="I5" s="238" t="s">
        <v>307</v>
      </c>
    </row>
    <row r="6" spans="2:9">
      <c r="B6" s="294" t="s">
        <v>308</v>
      </c>
      <c r="C6" s="295" t="s">
        <v>2</v>
      </c>
      <c r="D6" s="295" t="s">
        <v>2</v>
      </c>
      <c r="E6" s="295" t="s">
        <v>2</v>
      </c>
      <c r="F6" s="295" t="s">
        <v>2</v>
      </c>
      <c r="G6" s="295" t="s">
        <v>2</v>
      </c>
      <c r="H6" s="296" t="s">
        <v>276</v>
      </c>
      <c r="I6" s="296" t="s">
        <v>309</v>
      </c>
    </row>
    <row r="7" spans="2:9" ht="12" customHeight="1">
      <c r="B7" s="297" t="s">
        <v>310</v>
      </c>
      <c r="C7" s="242"/>
      <c r="D7" s="242"/>
      <c r="E7" s="242"/>
      <c r="F7" s="242"/>
      <c r="G7" s="242"/>
      <c r="H7" s="243"/>
      <c r="I7" s="243"/>
    </row>
    <row r="8" spans="2:9" ht="16.5" customHeight="1">
      <c r="B8" s="298" t="s">
        <v>311</v>
      </c>
      <c r="C8" s="299">
        <v>337</v>
      </c>
      <c r="D8" s="299">
        <v>8313</v>
      </c>
      <c r="E8" s="299">
        <v>9647</v>
      </c>
      <c r="F8" s="299">
        <v>9402</v>
      </c>
      <c r="G8" s="299">
        <v>8817</v>
      </c>
      <c r="H8" s="300">
        <v>36516</v>
      </c>
      <c r="I8" s="300">
        <v>9129</v>
      </c>
    </row>
    <row r="9" spans="2:9" ht="16.5" customHeight="1">
      <c r="B9" s="298" t="s">
        <v>312</v>
      </c>
      <c r="C9" s="299">
        <v>-1415</v>
      </c>
      <c r="D9" s="299">
        <v>-4075</v>
      </c>
      <c r="E9" s="299">
        <v>-6502</v>
      </c>
      <c r="F9" s="299">
        <v>-6250</v>
      </c>
      <c r="G9" s="299">
        <v>-5454</v>
      </c>
      <c r="H9" s="300">
        <v>-23696</v>
      </c>
      <c r="I9" s="300">
        <v>-5924</v>
      </c>
    </row>
    <row r="10" spans="2:9" ht="19.899999999999999" customHeight="1">
      <c r="B10" s="301" t="s">
        <v>313</v>
      </c>
      <c r="C10" s="302">
        <v>-1078</v>
      </c>
      <c r="D10" s="302">
        <v>4238</v>
      </c>
      <c r="E10" s="302">
        <v>3145</v>
      </c>
      <c r="F10" s="302">
        <v>3152</v>
      </c>
      <c r="G10" s="302">
        <v>3363</v>
      </c>
      <c r="H10" s="303">
        <v>12820</v>
      </c>
      <c r="I10" s="303">
        <v>3205</v>
      </c>
    </row>
    <row r="11" spans="2:9" ht="3.75" customHeight="1">
      <c r="B11" s="304"/>
      <c r="C11" s="299"/>
      <c r="D11" s="299"/>
      <c r="E11" s="305"/>
      <c r="F11" s="305"/>
      <c r="G11" s="305"/>
      <c r="H11" s="300"/>
      <c r="I11" s="300"/>
    </row>
    <row r="12" spans="2:9" ht="12" customHeight="1">
      <c r="B12" s="297" t="s">
        <v>314</v>
      </c>
      <c r="C12" s="242"/>
      <c r="D12" s="242"/>
      <c r="E12" s="242"/>
      <c r="F12" s="242"/>
      <c r="G12" s="242"/>
      <c r="H12" s="243"/>
      <c r="I12" s="243"/>
    </row>
    <row r="13" spans="2:9" ht="16.5" customHeight="1">
      <c r="B13" s="306" t="s">
        <v>315</v>
      </c>
      <c r="C13" s="299">
        <v>0</v>
      </c>
      <c r="D13" s="299">
        <v>-2101</v>
      </c>
      <c r="E13" s="299">
        <v>-2035</v>
      </c>
      <c r="F13" s="299">
        <v>-2663</v>
      </c>
      <c r="G13" s="299">
        <v>-2548</v>
      </c>
      <c r="H13" s="300">
        <v>-9347</v>
      </c>
      <c r="I13" s="300">
        <v>-2336.75</v>
      </c>
    </row>
    <row r="14" spans="2:9" ht="16.5" customHeight="1">
      <c r="B14" s="298" t="s">
        <v>316</v>
      </c>
      <c r="C14" s="299">
        <v>3</v>
      </c>
      <c r="D14" s="299">
        <v>280</v>
      </c>
      <c r="E14" s="305">
        <v>577</v>
      </c>
      <c r="F14" s="305">
        <v>652</v>
      </c>
      <c r="G14" s="305">
        <v>633</v>
      </c>
      <c r="H14" s="300">
        <v>2145</v>
      </c>
      <c r="I14" s="300">
        <v>536.25</v>
      </c>
    </row>
    <row r="15" spans="2:9" ht="16.5" customHeight="1">
      <c r="B15" s="307" t="s">
        <v>317</v>
      </c>
      <c r="C15" s="308">
        <v>3</v>
      </c>
      <c r="D15" s="308">
        <v>-1821</v>
      </c>
      <c r="E15" s="308">
        <v>-1458</v>
      </c>
      <c r="F15" s="308">
        <v>-2011</v>
      </c>
      <c r="G15" s="308">
        <v>-1915</v>
      </c>
      <c r="H15" s="309">
        <v>-7202</v>
      </c>
      <c r="I15" s="309">
        <v>-1800.5</v>
      </c>
    </row>
    <row r="16" spans="2:9" ht="16.5" customHeight="1">
      <c r="B16" s="298" t="s">
        <v>318</v>
      </c>
      <c r="C16" s="299">
        <v>-1039</v>
      </c>
      <c r="D16" s="299">
        <v>2576</v>
      </c>
      <c r="E16" s="299">
        <v>2044</v>
      </c>
      <c r="F16" s="299">
        <v>1426</v>
      </c>
      <c r="G16" s="299">
        <v>1733</v>
      </c>
      <c r="H16" s="300">
        <v>6740</v>
      </c>
      <c r="I16" s="300">
        <v>1685</v>
      </c>
    </row>
    <row r="17" spans="2:9" ht="16.5" customHeight="1">
      <c r="B17" s="298" t="s">
        <v>319</v>
      </c>
      <c r="C17" s="299">
        <v>-36</v>
      </c>
      <c r="D17" s="299">
        <v>-159</v>
      </c>
      <c r="E17" s="305">
        <v>-357</v>
      </c>
      <c r="F17" s="305">
        <v>-285</v>
      </c>
      <c r="G17" s="305">
        <v>-285</v>
      </c>
      <c r="H17" s="300">
        <v>-1122</v>
      </c>
      <c r="I17" s="300">
        <v>-280.5</v>
      </c>
    </row>
    <row r="18" spans="2:9" ht="16.5" customHeight="1">
      <c r="B18" s="307" t="s">
        <v>313</v>
      </c>
      <c r="C18" s="308">
        <v>-1078</v>
      </c>
      <c r="D18" s="308">
        <v>4238</v>
      </c>
      <c r="E18" s="308">
        <v>3145</v>
      </c>
      <c r="F18" s="308">
        <v>3152</v>
      </c>
      <c r="G18" s="308">
        <v>3363</v>
      </c>
      <c r="H18" s="309">
        <v>12820</v>
      </c>
      <c r="I18" s="309">
        <v>3205</v>
      </c>
    </row>
    <row r="19" spans="2:9" ht="16.5" customHeight="1">
      <c r="B19" s="298" t="s">
        <v>320</v>
      </c>
      <c r="C19" s="310">
        <v>0</v>
      </c>
      <c r="D19" s="310">
        <v>3500</v>
      </c>
      <c r="E19" s="311">
        <v>3500</v>
      </c>
      <c r="F19" s="311">
        <v>3500</v>
      </c>
      <c r="G19" s="311">
        <v>3500</v>
      </c>
      <c r="H19" s="312">
        <v>14000</v>
      </c>
      <c r="I19" s="312">
        <v>3500</v>
      </c>
    </row>
    <row r="20" spans="2:9" ht="19.899999999999999" customHeight="1">
      <c r="B20" s="301" t="s">
        <v>321</v>
      </c>
      <c r="C20" s="302">
        <v>1078</v>
      </c>
      <c r="D20" s="302">
        <v>-738</v>
      </c>
      <c r="E20" s="302">
        <v>355</v>
      </c>
      <c r="F20" s="302">
        <v>348</v>
      </c>
      <c r="G20" s="302">
        <v>137</v>
      </c>
      <c r="H20" s="303">
        <v>1180</v>
      </c>
      <c r="I20" s="303">
        <v>295</v>
      </c>
    </row>
    <row r="21" spans="2:9" ht="16.5" customHeight="1">
      <c r="B21" s="313"/>
      <c r="C21" s="299"/>
      <c r="D21" s="299"/>
      <c r="E21" s="305"/>
      <c r="F21" s="305"/>
      <c r="G21" s="305"/>
      <c r="H21" s="305"/>
      <c r="I21" s="305"/>
    </row>
    <row r="23" spans="2:9">
      <c r="H23" s="314"/>
    </row>
    <row r="24" spans="2:9" ht="25.5" customHeight="1">
      <c r="B24" s="315" t="s">
        <v>322</v>
      </c>
      <c r="C24" s="316"/>
      <c r="D24" s="316"/>
      <c r="E24" s="316"/>
      <c r="F24" s="316"/>
      <c r="G24" s="316"/>
      <c r="H24" s="315"/>
      <c r="I24" s="315"/>
    </row>
    <row r="26" spans="2:9">
      <c r="C26" s="314"/>
      <c r="D26" s="314"/>
      <c r="E26" s="314"/>
      <c r="F26" s="314"/>
      <c r="G26" s="314"/>
      <c r="H26" s="314"/>
      <c r="I26" s="314"/>
    </row>
    <row r="27" spans="2:9">
      <c r="C27" s="314"/>
      <c r="D27" s="314"/>
      <c r="E27" s="314"/>
      <c r="F27" s="314"/>
      <c r="G27" s="314"/>
      <c r="H27" s="314"/>
      <c r="I27" s="314"/>
    </row>
    <row r="32" spans="2:9" ht="16.5" customHeight="1"/>
    <row r="33" ht="16.5" customHeight="1"/>
    <row r="34" ht="16.5" customHeight="1"/>
    <row r="35" ht="16.5" customHeight="1"/>
    <row r="37" ht="16.5" customHeight="1"/>
    <row r="38" ht="16.5" customHeight="1"/>
    <row r="39" ht="16.5" customHeight="1"/>
    <row r="40" s="33" customFormat="1" ht="3.75" customHeight="1"/>
    <row r="41" ht="16.5" customHeight="1"/>
    <row r="42" s="33" customFormat="1" ht="3.75" customHeight="1"/>
  </sheetData>
  <pageMargins left="0.7" right="0.7" top="0.75" bottom="0.75" header="0.3" footer="0.3"/>
  <pageSetup paperSize="9" scale="71"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F9827-7C5C-49D8-A279-5BA264808E87}">
  <sheetPr>
    <tabColor rgb="FF92D050"/>
  </sheetPr>
  <dimension ref="B1:I17"/>
  <sheetViews>
    <sheetView workbookViewId="0">
      <selection activeCell="C11" sqref="C11"/>
    </sheetView>
  </sheetViews>
  <sheetFormatPr defaultColWidth="8.81640625" defaultRowHeight="11.5"/>
  <cols>
    <col min="1" max="1" width="8.81640625" style="33"/>
    <col min="2" max="2" width="47.54296875" style="33" customWidth="1"/>
    <col min="3" max="4" width="9" style="33" bestFit="1" customWidth="1"/>
    <col min="5" max="7" width="9.1796875" style="33" bestFit="1" customWidth="1"/>
    <col min="8" max="9" width="9.1796875" style="33" customWidth="1"/>
    <col min="10" max="16384" width="8.81640625" style="33"/>
  </cols>
  <sheetData>
    <row r="1" spans="2:9" ht="14">
      <c r="B1" s="120" t="s">
        <v>323</v>
      </c>
      <c r="C1" s="120"/>
      <c r="D1" s="120"/>
      <c r="E1" s="120"/>
      <c r="F1" s="120"/>
      <c r="G1" s="120"/>
      <c r="H1" s="120"/>
      <c r="I1" s="120"/>
    </row>
    <row r="2" spans="2:9" ht="14">
      <c r="B2" s="125" t="s">
        <v>305</v>
      </c>
      <c r="C2" s="125"/>
      <c r="D2" s="125"/>
      <c r="E2" s="125"/>
      <c r="F2" s="125"/>
      <c r="G2" s="125"/>
      <c r="H2" s="125"/>
      <c r="I2" s="125"/>
    </row>
    <row r="3" spans="2:9" ht="14">
      <c r="B3" s="37"/>
      <c r="C3" s="37"/>
      <c r="D3" s="37"/>
      <c r="E3" s="37"/>
      <c r="F3" s="37"/>
      <c r="G3" s="37"/>
      <c r="H3" s="37"/>
      <c r="I3" s="37"/>
    </row>
    <row r="4" spans="2:9" ht="14">
      <c r="I4" s="37"/>
    </row>
    <row r="5" spans="2:9" ht="14">
      <c r="B5" s="236" t="s">
        <v>127</v>
      </c>
      <c r="C5" s="293" t="s">
        <v>234</v>
      </c>
      <c r="D5" s="293" t="s">
        <v>235</v>
      </c>
      <c r="E5" s="293" t="s">
        <v>236</v>
      </c>
      <c r="F5" s="293" t="s">
        <v>237</v>
      </c>
      <c r="G5" s="293" t="s">
        <v>238</v>
      </c>
      <c r="H5" s="238" t="s">
        <v>306</v>
      </c>
      <c r="I5" s="37"/>
    </row>
    <row r="6" spans="2:9" ht="14">
      <c r="B6" s="294" t="s">
        <v>308</v>
      </c>
      <c r="C6" s="295" t="s">
        <v>2</v>
      </c>
      <c r="D6" s="295" t="s">
        <v>2</v>
      </c>
      <c r="E6" s="295" t="s">
        <v>2</v>
      </c>
      <c r="F6" s="295" t="s">
        <v>2</v>
      </c>
      <c r="G6" s="295" t="s">
        <v>2</v>
      </c>
      <c r="H6" s="296" t="s">
        <v>276</v>
      </c>
      <c r="I6" s="37"/>
    </row>
    <row r="7" spans="2:9" ht="16.5" customHeight="1">
      <c r="B7" s="298" t="s">
        <v>324</v>
      </c>
      <c r="C7" s="299">
        <v>0</v>
      </c>
      <c r="D7" s="299">
        <v>-1691</v>
      </c>
      <c r="E7" s="299">
        <v>-1888</v>
      </c>
      <c r="F7" s="299">
        <v>-1901</v>
      </c>
      <c r="G7" s="299">
        <v>-1939</v>
      </c>
      <c r="H7" s="300">
        <v>-7419</v>
      </c>
      <c r="I7" s="37"/>
    </row>
    <row r="8" spans="2:9" ht="16.5" customHeight="1">
      <c r="B8" s="298" t="s">
        <v>325</v>
      </c>
      <c r="C8" s="299">
        <v>0</v>
      </c>
      <c r="D8" s="299">
        <v>-14</v>
      </c>
      <c r="E8" s="305">
        <v>704</v>
      </c>
      <c r="F8" s="305">
        <v>271</v>
      </c>
      <c r="G8" s="305">
        <v>256</v>
      </c>
      <c r="H8" s="300">
        <v>1217</v>
      </c>
      <c r="I8" s="37"/>
    </row>
    <row r="9" spans="2:9" ht="16.5" customHeight="1">
      <c r="B9" s="298" t="s">
        <v>326</v>
      </c>
      <c r="C9" s="317">
        <v>0</v>
      </c>
      <c r="D9" s="299">
        <v>-466</v>
      </c>
      <c r="E9" s="305">
        <v>-1077</v>
      </c>
      <c r="F9" s="305">
        <v>-1225</v>
      </c>
      <c r="G9" s="305">
        <v>-1065</v>
      </c>
      <c r="H9" s="300">
        <v>-3833</v>
      </c>
      <c r="I9" s="37"/>
    </row>
    <row r="10" spans="2:9" ht="16.5" customHeight="1">
      <c r="B10" s="298" t="s">
        <v>327</v>
      </c>
      <c r="C10" s="299">
        <v>0</v>
      </c>
      <c r="D10" s="299">
        <v>70</v>
      </c>
      <c r="E10" s="305">
        <v>226</v>
      </c>
      <c r="F10" s="305">
        <v>192</v>
      </c>
      <c r="G10" s="305">
        <v>200</v>
      </c>
      <c r="H10" s="300">
        <v>688</v>
      </c>
      <c r="I10" s="37"/>
    </row>
    <row r="11" spans="2:9" ht="16.5" customHeight="1">
      <c r="B11" s="301" t="s">
        <v>328</v>
      </c>
      <c r="C11" s="523">
        <v>0</v>
      </c>
      <c r="D11" s="302">
        <v>-2101</v>
      </c>
      <c r="E11" s="302">
        <v>-2035</v>
      </c>
      <c r="F11" s="302">
        <v>-2663</v>
      </c>
      <c r="G11" s="302">
        <v>-2548</v>
      </c>
      <c r="H11" s="303">
        <v>-9347</v>
      </c>
      <c r="I11" s="37"/>
    </row>
    <row r="12" spans="2:9" ht="14">
      <c r="I12" s="37"/>
    </row>
    <row r="13" spans="2:9" ht="14">
      <c r="H13" s="314"/>
      <c r="I13" s="37"/>
    </row>
    <row r="14" spans="2:9" ht="14">
      <c r="C14" s="314"/>
      <c r="D14" s="314"/>
      <c r="E14" s="314"/>
      <c r="F14" s="314"/>
      <c r="G14" s="314"/>
      <c r="I14" s="37"/>
    </row>
    <row r="15" spans="2:9" ht="14">
      <c r="I15" s="37"/>
    </row>
    <row r="16" spans="2:9" ht="14">
      <c r="C16" s="314"/>
      <c r="D16" s="314"/>
      <c r="E16" s="314"/>
      <c r="F16" s="314"/>
      <c r="G16" s="314"/>
      <c r="H16" s="314"/>
      <c r="I16" s="37"/>
    </row>
    <row r="17" spans="3:9">
      <c r="C17" s="314"/>
      <c r="D17" s="314"/>
      <c r="E17" s="314"/>
      <c r="F17" s="314"/>
      <c r="G17" s="314"/>
      <c r="H17" s="314"/>
      <c r="I17" s="314"/>
    </row>
  </sheetData>
  <pageMargins left="0.7" right="0.7" top="0.75" bottom="0.75" header="0.3" footer="0.3"/>
  <pageSetup paperSize="9" scale="71"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019A8-2144-496C-BCE6-49367D3CD6E5}">
  <sheetPr>
    <tabColor rgb="FF92D050"/>
    <pageSetUpPr fitToPage="1"/>
  </sheetPr>
  <dimension ref="B1:K39"/>
  <sheetViews>
    <sheetView workbookViewId="0">
      <selection activeCell="C8" sqref="C8"/>
    </sheetView>
  </sheetViews>
  <sheetFormatPr defaultRowHeight="15.75" customHeight="1"/>
  <cols>
    <col min="1" max="1" width="2.81640625" style="235" customWidth="1"/>
    <col min="2" max="2" width="2.453125" style="235" customWidth="1"/>
    <col min="3" max="3" width="39" style="235" customWidth="1"/>
    <col min="4" max="10" width="9" style="235" customWidth="1"/>
    <col min="11" max="11" width="5.26953125" style="235" customWidth="1"/>
    <col min="12" max="184" width="8.7265625" style="235"/>
    <col min="185" max="185" width="1.1796875" style="235" customWidth="1"/>
    <col min="186" max="186" width="1.81640625" style="235" customWidth="1"/>
    <col min="187" max="187" width="2.453125" style="235" customWidth="1"/>
    <col min="188" max="188" width="42.453125" style="235" customWidth="1"/>
    <col min="189" max="189" width="10.453125" style="235" bestFit="1" customWidth="1"/>
    <col min="190" max="190" width="10.453125" style="235" customWidth="1"/>
    <col min="191" max="191" width="9.54296875" style="235" customWidth="1"/>
    <col min="192" max="194" width="9.26953125" style="235" customWidth="1"/>
    <col min="195" max="195" width="11" style="235" customWidth="1"/>
    <col min="196" max="440" width="8.7265625" style="235"/>
    <col min="441" max="441" width="1.1796875" style="235" customWidth="1"/>
    <col min="442" max="442" width="1.81640625" style="235" customWidth="1"/>
    <col min="443" max="443" width="2.453125" style="235" customWidth="1"/>
    <col min="444" max="444" width="42.453125" style="235" customWidth="1"/>
    <col min="445" max="445" width="10.453125" style="235" bestFit="1" customWidth="1"/>
    <col min="446" max="446" width="10.453125" style="235" customWidth="1"/>
    <col min="447" max="447" width="9.54296875" style="235" customWidth="1"/>
    <col min="448" max="450" width="9.26953125" style="235" customWidth="1"/>
    <col min="451" max="451" width="11" style="235" customWidth="1"/>
    <col min="452" max="696" width="8.7265625" style="235"/>
    <col min="697" max="697" width="1.1796875" style="235" customWidth="1"/>
    <col min="698" max="698" width="1.81640625" style="235" customWidth="1"/>
    <col min="699" max="699" width="2.453125" style="235" customWidth="1"/>
    <col min="700" max="700" width="42.453125" style="235" customWidth="1"/>
    <col min="701" max="701" width="10.453125" style="235" bestFit="1" customWidth="1"/>
    <col min="702" max="702" width="10.453125" style="235" customWidth="1"/>
    <col min="703" max="703" width="9.54296875" style="235" customWidth="1"/>
    <col min="704" max="706" width="9.26953125" style="235" customWidth="1"/>
    <col min="707" max="707" width="11" style="235" customWidth="1"/>
    <col min="708" max="952" width="8.7265625" style="235"/>
    <col min="953" max="953" width="1.1796875" style="235" customWidth="1"/>
    <col min="954" max="954" width="1.81640625" style="235" customWidth="1"/>
    <col min="955" max="955" width="2.453125" style="235" customWidth="1"/>
    <col min="956" max="956" width="42.453125" style="235" customWidth="1"/>
    <col min="957" max="957" width="10.453125" style="235" bestFit="1" customWidth="1"/>
    <col min="958" max="958" width="10.453125" style="235" customWidth="1"/>
    <col min="959" max="959" width="9.54296875" style="235" customWidth="1"/>
    <col min="960" max="962" width="9.26953125" style="235" customWidth="1"/>
    <col min="963" max="963" width="11" style="235" customWidth="1"/>
    <col min="964" max="1208" width="8.7265625" style="235"/>
    <col min="1209" max="1209" width="1.1796875" style="235" customWidth="1"/>
    <col min="1210" max="1210" width="1.81640625" style="235" customWidth="1"/>
    <col min="1211" max="1211" width="2.453125" style="235" customWidth="1"/>
    <col min="1212" max="1212" width="42.453125" style="235" customWidth="1"/>
    <col min="1213" max="1213" width="10.453125" style="235" bestFit="1" customWidth="1"/>
    <col min="1214" max="1214" width="10.453125" style="235" customWidth="1"/>
    <col min="1215" max="1215" width="9.54296875" style="235" customWidth="1"/>
    <col min="1216" max="1218" width="9.26953125" style="235" customWidth="1"/>
    <col min="1219" max="1219" width="11" style="235" customWidth="1"/>
    <col min="1220" max="1464" width="8.7265625" style="235"/>
    <col min="1465" max="1465" width="1.1796875" style="235" customWidth="1"/>
    <col min="1466" max="1466" width="1.81640625" style="235" customWidth="1"/>
    <col min="1467" max="1467" width="2.453125" style="235" customWidth="1"/>
    <col min="1468" max="1468" width="42.453125" style="235" customWidth="1"/>
    <col min="1469" max="1469" width="10.453125" style="235" bestFit="1" customWidth="1"/>
    <col min="1470" max="1470" width="10.453125" style="235" customWidth="1"/>
    <col min="1471" max="1471" width="9.54296875" style="235" customWidth="1"/>
    <col min="1472" max="1474" width="9.26953125" style="235" customWidth="1"/>
    <col min="1475" max="1475" width="11" style="235" customWidth="1"/>
    <col min="1476" max="1720" width="8.7265625" style="235"/>
    <col min="1721" max="1721" width="1.1796875" style="235" customWidth="1"/>
    <col min="1722" max="1722" width="1.81640625" style="235" customWidth="1"/>
    <col min="1723" max="1723" width="2.453125" style="235" customWidth="1"/>
    <col min="1724" max="1724" width="42.453125" style="235" customWidth="1"/>
    <col min="1725" max="1725" width="10.453125" style="235" bestFit="1" customWidth="1"/>
    <col min="1726" max="1726" width="10.453125" style="235" customWidth="1"/>
    <col min="1727" max="1727" width="9.54296875" style="235" customWidth="1"/>
    <col min="1728" max="1730" width="9.26953125" style="235" customWidth="1"/>
    <col min="1731" max="1731" width="11" style="235" customWidth="1"/>
    <col min="1732" max="1976" width="8.7265625" style="235"/>
    <col min="1977" max="1977" width="1.1796875" style="235" customWidth="1"/>
    <col min="1978" max="1978" width="1.81640625" style="235" customWidth="1"/>
    <col min="1979" max="1979" width="2.453125" style="235" customWidth="1"/>
    <col min="1980" max="1980" width="42.453125" style="235" customWidth="1"/>
    <col min="1981" max="1981" width="10.453125" style="235" bestFit="1" customWidth="1"/>
    <col min="1982" max="1982" width="10.453125" style="235" customWidth="1"/>
    <col min="1983" max="1983" width="9.54296875" style="235" customWidth="1"/>
    <col min="1984" max="1986" width="9.26953125" style="235" customWidth="1"/>
    <col min="1987" max="1987" width="11" style="235" customWidth="1"/>
    <col min="1988" max="2232" width="8.7265625" style="235"/>
    <col min="2233" max="2233" width="1.1796875" style="235" customWidth="1"/>
    <col min="2234" max="2234" width="1.81640625" style="235" customWidth="1"/>
    <col min="2235" max="2235" width="2.453125" style="235" customWidth="1"/>
    <col min="2236" max="2236" width="42.453125" style="235" customWidth="1"/>
    <col min="2237" max="2237" width="10.453125" style="235" bestFit="1" customWidth="1"/>
    <col min="2238" max="2238" width="10.453125" style="235" customWidth="1"/>
    <col min="2239" max="2239" width="9.54296875" style="235" customWidth="1"/>
    <col min="2240" max="2242" width="9.26953125" style="235" customWidth="1"/>
    <col min="2243" max="2243" width="11" style="235" customWidth="1"/>
    <col min="2244" max="2488" width="8.7265625" style="235"/>
    <col min="2489" max="2489" width="1.1796875" style="235" customWidth="1"/>
    <col min="2490" max="2490" width="1.81640625" style="235" customWidth="1"/>
    <col min="2491" max="2491" width="2.453125" style="235" customWidth="1"/>
    <col min="2492" max="2492" width="42.453125" style="235" customWidth="1"/>
    <col min="2493" max="2493" width="10.453125" style="235" bestFit="1" customWidth="1"/>
    <col min="2494" max="2494" width="10.453125" style="235" customWidth="1"/>
    <col min="2495" max="2495" width="9.54296875" style="235" customWidth="1"/>
    <col min="2496" max="2498" width="9.26953125" style="235" customWidth="1"/>
    <col min="2499" max="2499" width="11" style="235" customWidth="1"/>
    <col min="2500" max="2744" width="8.7265625" style="235"/>
    <col min="2745" max="2745" width="1.1796875" style="235" customWidth="1"/>
    <col min="2746" max="2746" width="1.81640625" style="235" customWidth="1"/>
    <col min="2747" max="2747" width="2.453125" style="235" customWidth="1"/>
    <col min="2748" max="2748" width="42.453125" style="235" customWidth="1"/>
    <col min="2749" max="2749" width="10.453125" style="235" bestFit="1" customWidth="1"/>
    <col min="2750" max="2750" width="10.453125" style="235" customWidth="1"/>
    <col min="2751" max="2751" width="9.54296875" style="235" customWidth="1"/>
    <col min="2752" max="2754" width="9.26953125" style="235" customWidth="1"/>
    <col min="2755" max="2755" width="11" style="235" customWidth="1"/>
    <col min="2756" max="3000" width="8.7265625" style="235"/>
    <col min="3001" max="3001" width="1.1796875" style="235" customWidth="1"/>
    <col min="3002" max="3002" width="1.81640625" style="235" customWidth="1"/>
    <col min="3003" max="3003" width="2.453125" style="235" customWidth="1"/>
    <col min="3004" max="3004" width="42.453125" style="235" customWidth="1"/>
    <col min="3005" max="3005" width="10.453125" style="235" bestFit="1" customWidth="1"/>
    <col min="3006" max="3006" width="10.453125" style="235" customWidth="1"/>
    <col min="3007" max="3007" width="9.54296875" style="235" customWidth="1"/>
    <col min="3008" max="3010" width="9.26953125" style="235" customWidth="1"/>
    <col min="3011" max="3011" width="11" style="235" customWidth="1"/>
    <col min="3012" max="3256" width="8.7265625" style="235"/>
    <col min="3257" max="3257" width="1.1796875" style="235" customWidth="1"/>
    <col min="3258" max="3258" width="1.81640625" style="235" customWidth="1"/>
    <col min="3259" max="3259" width="2.453125" style="235" customWidth="1"/>
    <col min="3260" max="3260" width="42.453125" style="235" customWidth="1"/>
    <col min="3261" max="3261" width="10.453125" style="235" bestFit="1" customWidth="1"/>
    <col min="3262" max="3262" width="10.453125" style="235" customWidth="1"/>
    <col min="3263" max="3263" width="9.54296875" style="235" customWidth="1"/>
    <col min="3264" max="3266" width="9.26953125" style="235" customWidth="1"/>
    <col min="3267" max="3267" width="11" style="235" customWidth="1"/>
    <col min="3268" max="3512" width="8.7265625" style="235"/>
    <col min="3513" max="3513" width="1.1796875" style="235" customWidth="1"/>
    <col min="3514" max="3514" width="1.81640625" style="235" customWidth="1"/>
    <col min="3515" max="3515" width="2.453125" style="235" customWidth="1"/>
    <col min="3516" max="3516" width="42.453125" style="235" customWidth="1"/>
    <col min="3517" max="3517" width="10.453125" style="235" bestFit="1" customWidth="1"/>
    <col min="3518" max="3518" width="10.453125" style="235" customWidth="1"/>
    <col min="3519" max="3519" width="9.54296875" style="235" customWidth="1"/>
    <col min="3520" max="3522" width="9.26953125" style="235" customWidth="1"/>
    <col min="3523" max="3523" width="11" style="235" customWidth="1"/>
    <col min="3524" max="3768" width="8.7265625" style="235"/>
    <col min="3769" max="3769" width="1.1796875" style="235" customWidth="1"/>
    <col min="3770" max="3770" width="1.81640625" style="235" customWidth="1"/>
    <col min="3771" max="3771" width="2.453125" style="235" customWidth="1"/>
    <col min="3772" max="3772" width="42.453125" style="235" customWidth="1"/>
    <col min="3773" max="3773" width="10.453125" style="235" bestFit="1" customWidth="1"/>
    <col min="3774" max="3774" width="10.453125" style="235" customWidth="1"/>
    <col min="3775" max="3775" width="9.54296875" style="235" customWidth="1"/>
    <col min="3776" max="3778" width="9.26953125" style="235" customWidth="1"/>
    <col min="3779" max="3779" width="11" style="235" customWidth="1"/>
    <col min="3780" max="4024" width="8.7265625" style="235"/>
    <col min="4025" max="4025" width="1.1796875" style="235" customWidth="1"/>
    <col min="4026" max="4026" width="1.81640625" style="235" customWidth="1"/>
    <col min="4027" max="4027" width="2.453125" style="235" customWidth="1"/>
    <col min="4028" max="4028" width="42.453125" style="235" customWidth="1"/>
    <col min="4029" max="4029" width="10.453125" style="235" bestFit="1" customWidth="1"/>
    <col min="4030" max="4030" width="10.453125" style="235" customWidth="1"/>
    <col min="4031" max="4031" width="9.54296875" style="235" customWidth="1"/>
    <col min="4032" max="4034" width="9.26953125" style="235" customWidth="1"/>
    <col min="4035" max="4035" width="11" style="235" customWidth="1"/>
    <col min="4036" max="4280" width="8.7265625" style="235"/>
    <col min="4281" max="4281" width="1.1796875" style="235" customWidth="1"/>
    <col min="4282" max="4282" width="1.81640625" style="235" customWidth="1"/>
    <col min="4283" max="4283" width="2.453125" style="235" customWidth="1"/>
    <col min="4284" max="4284" width="42.453125" style="235" customWidth="1"/>
    <col min="4285" max="4285" width="10.453125" style="235" bestFit="1" customWidth="1"/>
    <col min="4286" max="4286" width="10.453125" style="235" customWidth="1"/>
    <col min="4287" max="4287" width="9.54296875" style="235" customWidth="1"/>
    <col min="4288" max="4290" width="9.26953125" style="235" customWidth="1"/>
    <col min="4291" max="4291" width="11" style="235" customWidth="1"/>
    <col min="4292" max="4536" width="8.7265625" style="235"/>
    <col min="4537" max="4537" width="1.1796875" style="235" customWidth="1"/>
    <col min="4538" max="4538" width="1.81640625" style="235" customWidth="1"/>
    <col min="4539" max="4539" width="2.453125" style="235" customWidth="1"/>
    <col min="4540" max="4540" width="42.453125" style="235" customWidth="1"/>
    <col min="4541" max="4541" width="10.453125" style="235" bestFit="1" customWidth="1"/>
    <col min="4542" max="4542" width="10.453125" style="235" customWidth="1"/>
    <col min="4543" max="4543" width="9.54296875" style="235" customWidth="1"/>
    <col min="4544" max="4546" width="9.26953125" style="235" customWidth="1"/>
    <col min="4547" max="4547" width="11" style="235" customWidth="1"/>
    <col min="4548" max="4792" width="8.7265625" style="235"/>
    <col min="4793" max="4793" width="1.1796875" style="235" customWidth="1"/>
    <col min="4794" max="4794" width="1.81640625" style="235" customWidth="1"/>
    <col min="4795" max="4795" width="2.453125" style="235" customWidth="1"/>
    <col min="4796" max="4796" width="42.453125" style="235" customWidth="1"/>
    <col min="4797" max="4797" width="10.453125" style="235" bestFit="1" customWidth="1"/>
    <col min="4798" max="4798" width="10.453125" style="235" customWidth="1"/>
    <col min="4799" max="4799" width="9.54296875" style="235" customWidth="1"/>
    <col min="4800" max="4802" width="9.26953125" style="235" customWidth="1"/>
    <col min="4803" max="4803" width="11" style="235" customWidth="1"/>
    <col min="4804" max="5048" width="8.7265625" style="235"/>
    <col min="5049" max="5049" width="1.1796875" style="235" customWidth="1"/>
    <col min="5050" max="5050" width="1.81640625" style="235" customWidth="1"/>
    <col min="5051" max="5051" width="2.453125" style="235" customWidth="1"/>
    <col min="5052" max="5052" width="42.453125" style="235" customWidth="1"/>
    <col min="5053" max="5053" width="10.453125" style="235" bestFit="1" customWidth="1"/>
    <col min="5054" max="5054" width="10.453125" style="235" customWidth="1"/>
    <col min="5055" max="5055" width="9.54296875" style="235" customWidth="1"/>
    <col min="5056" max="5058" width="9.26953125" style="235" customWidth="1"/>
    <col min="5059" max="5059" width="11" style="235" customWidth="1"/>
    <col min="5060" max="5304" width="8.7265625" style="235"/>
    <col min="5305" max="5305" width="1.1796875" style="235" customWidth="1"/>
    <col min="5306" max="5306" width="1.81640625" style="235" customWidth="1"/>
    <col min="5307" max="5307" width="2.453125" style="235" customWidth="1"/>
    <col min="5308" max="5308" width="42.453125" style="235" customWidth="1"/>
    <col min="5309" max="5309" width="10.453125" style="235" bestFit="1" customWidth="1"/>
    <col min="5310" max="5310" width="10.453125" style="235" customWidth="1"/>
    <col min="5311" max="5311" width="9.54296875" style="235" customWidth="1"/>
    <col min="5312" max="5314" width="9.26953125" style="235" customWidth="1"/>
    <col min="5315" max="5315" width="11" style="235" customWidth="1"/>
    <col min="5316" max="5560" width="8.7265625" style="235"/>
    <col min="5561" max="5561" width="1.1796875" style="235" customWidth="1"/>
    <col min="5562" max="5562" width="1.81640625" style="235" customWidth="1"/>
    <col min="5563" max="5563" width="2.453125" style="235" customWidth="1"/>
    <col min="5564" max="5564" width="42.453125" style="235" customWidth="1"/>
    <col min="5565" max="5565" width="10.453125" style="235" bestFit="1" customWidth="1"/>
    <col min="5566" max="5566" width="10.453125" style="235" customWidth="1"/>
    <col min="5567" max="5567" width="9.54296875" style="235" customWidth="1"/>
    <col min="5568" max="5570" width="9.26953125" style="235" customWidth="1"/>
    <col min="5571" max="5571" width="11" style="235" customWidth="1"/>
    <col min="5572" max="5816" width="8.7265625" style="235"/>
    <col min="5817" max="5817" width="1.1796875" style="235" customWidth="1"/>
    <col min="5818" max="5818" width="1.81640625" style="235" customWidth="1"/>
    <col min="5819" max="5819" width="2.453125" style="235" customWidth="1"/>
    <col min="5820" max="5820" width="42.453125" style="235" customWidth="1"/>
    <col min="5821" max="5821" width="10.453125" style="235" bestFit="1" customWidth="1"/>
    <col min="5822" max="5822" width="10.453125" style="235" customWidth="1"/>
    <col min="5823" max="5823" width="9.54296875" style="235" customWidth="1"/>
    <col min="5824" max="5826" width="9.26953125" style="235" customWidth="1"/>
    <col min="5827" max="5827" width="11" style="235" customWidth="1"/>
    <col min="5828" max="6072" width="8.7265625" style="235"/>
    <col min="6073" max="6073" width="1.1796875" style="235" customWidth="1"/>
    <col min="6074" max="6074" width="1.81640625" style="235" customWidth="1"/>
    <col min="6075" max="6075" width="2.453125" style="235" customWidth="1"/>
    <col min="6076" max="6076" width="42.453125" style="235" customWidth="1"/>
    <col min="6077" max="6077" width="10.453125" style="235" bestFit="1" customWidth="1"/>
    <col min="6078" max="6078" width="10.453125" style="235" customWidth="1"/>
    <col min="6079" max="6079" width="9.54296875" style="235" customWidth="1"/>
    <col min="6080" max="6082" width="9.26953125" style="235" customWidth="1"/>
    <col min="6083" max="6083" width="11" style="235" customWidth="1"/>
    <col min="6084" max="6328" width="8.7265625" style="235"/>
    <col min="6329" max="6329" width="1.1796875" style="235" customWidth="1"/>
    <col min="6330" max="6330" width="1.81640625" style="235" customWidth="1"/>
    <col min="6331" max="6331" width="2.453125" style="235" customWidth="1"/>
    <col min="6332" max="6332" width="42.453125" style="235" customWidth="1"/>
    <col min="6333" max="6333" width="10.453125" style="235" bestFit="1" customWidth="1"/>
    <col min="6334" max="6334" width="10.453125" style="235" customWidth="1"/>
    <col min="6335" max="6335" width="9.54296875" style="235" customWidth="1"/>
    <col min="6336" max="6338" width="9.26953125" style="235" customWidth="1"/>
    <col min="6339" max="6339" width="11" style="235" customWidth="1"/>
    <col min="6340" max="6584" width="8.7265625" style="235"/>
    <col min="6585" max="6585" width="1.1796875" style="235" customWidth="1"/>
    <col min="6586" max="6586" width="1.81640625" style="235" customWidth="1"/>
    <col min="6587" max="6587" width="2.453125" style="235" customWidth="1"/>
    <col min="6588" max="6588" width="42.453125" style="235" customWidth="1"/>
    <col min="6589" max="6589" width="10.453125" style="235" bestFit="1" customWidth="1"/>
    <col min="6590" max="6590" width="10.453125" style="235" customWidth="1"/>
    <col min="6591" max="6591" width="9.54296875" style="235" customWidth="1"/>
    <col min="6592" max="6594" width="9.26953125" style="235" customWidth="1"/>
    <col min="6595" max="6595" width="11" style="235" customWidth="1"/>
    <col min="6596" max="6840" width="8.7265625" style="235"/>
    <col min="6841" max="6841" width="1.1796875" style="235" customWidth="1"/>
    <col min="6842" max="6842" width="1.81640625" style="235" customWidth="1"/>
    <col min="6843" max="6843" width="2.453125" style="235" customWidth="1"/>
    <col min="6844" max="6844" width="42.453125" style="235" customWidth="1"/>
    <col min="6845" max="6845" width="10.453125" style="235" bestFit="1" customWidth="1"/>
    <col min="6846" max="6846" width="10.453125" style="235" customWidth="1"/>
    <col min="6847" max="6847" width="9.54296875" style="235" customWidth="1"/>
    <col min="6848" max="6850" width="9.26953125" style="235" customWidth="1"/>
    <col min="6851" max="6851" width="11" style="235" customWidth="1"/>
    <col min="6852" max="7096" width="8.7265625" style="235"/>
    <col min="7097" max="7097" width="1.1796875" style="235" customWidth="1"/>
    <col min="7098" max="7098" width="1.81640625" style="235" customWidth="1"/>
    <col min="7099" max="7099" width="2.453125" style="235" customWidth="1"/>
    <col min="7100" max="7100" width="42.453125" style="235" customWidth="1"/>
    <col min="7101" max="7101" width="10.453125" style="235" bestFit="1" customWidth="1"/>
    <col min="7102" max="7102" width="10.453125" style="235" customWidth="1"/>
    <col min="7103" max="7103" width="9.54296875" style="235" customWidth="1"/>
    <col min="7104" max="7106" width="9.26953125" style="235" customWidth="1"/>
    <col min="7107" max="7107" width="11" style="235" customWidth="1"/>
    <col min="7108" max="7352" width="8.7265625" style="235"/>
    <col min="7353" max="7353" width="1.1796875" style="235" customWidth="1"/>
    <col min="7354" max="7354" width="1.81640625" style="235" customWidth="1"/>
    <col min="7355" max="7355" width="2.453125" style="235" customWidth="1"/>
    <col min="7356" max="7356" width="42.453125" style="235" customWidth="1"/>
    <col min="7357" max="7357" width="10.453125" style="235" bestFit="1" customWidth="1"/>
    <col min="7358" max="7358" width="10.453125" style="235" customWidth="1"/>
    <col min="7359" max="7359" width="9.54296875" style="235" customWidth="1"/>
    <col min="7360" max="7362" width="9.26953125" style="235" customWidth="1"/>
    <col min="7363" max="7363" width="11" style="235" customWidth="1"/>
    <col min="7364" max="7608" width="8.7265625" style="235"/>
    <col min="7609" max="7609" width="1.1796875" style="235" customWidth="1"/>
    <col min="7610" max="7610" width="1.81640625" style="235" customWidth="1"/>
    <col min="7611" max="7611" width="2.453125" style="235" customWidth="1"/>
    <col min="7612" max="7612" width="42.453125" style="235" customWidth="1"/>
    <col min="7613" max="7613" width="10.453125" style="235" bestFit="1" customWidth="1"/>
    <col min="7614" max="7614" width="10.453125" style="235" customWidth="1"/>
    <col min="7615" max="7615" width="9.54296875" style="235" customWidth="1"/>
    <col min="7616" max="7618" width="9.26953125" style="235" customWidth="1"/>
    <col min="7619" max="7619" width="11" style="235" customWidth="1"/>
    <col min="7620" max="7864" width="8.7265625" style="235"/>
    <col min="7865" max="7865" width="1.1796875" style="235" customWidth="1"/>
    <col min="7866" max="7866" width="1.81640625" style="235" customWidth="1"/>
    <col min="7867" max="7867" width="2.453125" style="235" customWidth="1"/>
    <col min="7868" max="7868" width="42.453125" style="235" customWidth="1"/>
    <col min="7869" max="7869" width="10.453125" style="235" bestFit="1" customWidth="1"/>
    <col min="7870" max="7870" width="10.453125" style="235" customWidth="1"/>
    <col min="7871" max="7871" width="9.54296875" style="235" customWidth="1"/>
    <col min="7872" max="7874" width="9.26953125" style="235" customWidth="1"/>
    <col min="7875" max="7875" width="11" style="235" customWidth="1"/>
    <col min="7876" max="8120" width="8.7265625" style="235"/>
    <col min="8121" max="8121" width="1.1796875" style="235" customWidth="1"/>
    <col min="8122" max="8122" width="1.81640625" style="235" customWidth="1"/>
    <col min="8123" max="8123" width="2.453125" style="235" customWidth="1"/>
    <col min="8124" max="8124" width="42.453125" style="235" customWidth="1"/>
    <col min="8125" max="8125" width="10.453125" style="235" bestFit="1" customWidth="1"/>
    <col min="8126" max="8126" width="10.453125" style="235" customWidth="1"/>
    <col min="8127" max="8127" width="9.54296875" style="235" customWidth="1"/>
    <col min="8128" max="8130" width="9.26953125" style="235" customWidth="1"/>
    <col min="8131" max="8131" width="11" style="235" customWidth="1"/>
    <col min="8132" max="8376" width="8.7265625" style="235"/>
    <col min="8377" max="8377" width="1.1796875" style="235" customWidth="1"/>
    <col min="8378" max="8378" width="1.81640625" style="235" customWidth="1"/>
    <col min="8379" max="8379" width="2.453125" style="235" customWidth="1"/>
    <col min="8380" max="8380" width="42.453125" style="235" customWidth="1"/>
    <col min="8381" max="8381" width="10.453125" style="235" bestFit="1" customWidth="1"/>
    <col min="8382" max="8382" width="10.453125" style="235" customWidth="1"/>
    <col min="8383" max="8383" width="9.54296875" style="235" customWidth="1"/>
    <col min="8384" max="8386" width="9.26953125" style="235" customWidth="1"/>
    <col min="8387" max="8387" width="11" style="235" customWidth="1"/>
    <col min="8388" max="8632" width="8.7265625" style="235"/>
    <col min="8633" max="8633" width="1.1796875" style="235" customWidth="1"/>
    <col min="8634" max="8634" width="1.81640625" style="235" customWidth="1"/>
    <col min="8635" max="8635" width="2.453125" style="235" customWidth="1"/>
    <col min="8636" max="8636" width="42.453125" style="235" customWidth="1"/>
    <col min="8637" max="8637" width="10.453125" style="235" bestFit="1" customWidth="1"/>
    <col min="8638" max="8638" width="10.453125" style="235" customWidth="1"/>
    <col min="8639" max="8639" width="9.54296875" style="235" customWidth="1"/>
    <col min="8640" max="8642" width="9.26953125" style="235" customWidth="1"/>
    <col min="8643" max="8643" width="11" style="235" customWidth="1"/>
    <col min="8644" max="8888" width="8.7265625" style="235"/>
    <col min="8889" max="8889" width="1.1796875" style="235" customWidth="1"/>
    <col min="8890" max="8890" width="1.81640625" style="235" customWidth="1"/>
    <col min="8891" max="8891" width="2.453125" style="235" customWidth="1"/>
    <col min="8892" max="8892" width="42.453125" style="235" customWidth="1"/>
    <col min="8893" max="8893" width="10.453125" style="235" bestFit="1" customWidth="1"/>
    <col min="8894" max="8894" width="10.453125" style="235" customWidth="1"/>
    <col min="8895" max="8895" width="9.54296875" style="235" customWidth="1"/>
    <col min="8896" max="8898" width="9.26953125" style="235" customWidth="1"/>
    <col min="8899" max="8899" width="11" style="235" customWidth="1"/>
    <col min="8900" max="9144" width="8.7265625" style="235"/>
    <col min="9145" max="9145" width="1.1796875" style="235" customWidth="1"/>
    <col min="9146" max="9146" width="1.81640625" style="235" customWidth="1"/>
    <col min="9147" max="9147" width="2.453125" style="235" customWidth="1"/>
    <col min="9148" max="9148" width="42.453125" style="235" customWidth="1"/>
    <col min="9149" max="9149" width="10.453125" style="235" bestFit="1" customWidth="1"/>
    <col min="9150" max="9150" width="10.453125" style="235" customWidth="1"/>
    <col min="9151" max="9151" width="9.54296875" style="235" customWidth="1"/>
    <col min="9152" max="9154" width="9.26953125" style="235" customWidth="1"/>
    <col min="9155" max="9155" width="11" style="235" customWidth="1"/>
    <col min="9156" max="9400" width="8.7265625" style="235"/>
    <col min="9401" max="9401" width="1.1796875" style="235" customWidth="1"/>
    <col min="9402" max="9402" width="1.81640625" style="235" customWidth="1"/>
    <col min="9403" max="9403" width="2.453125" style="235" customWidth="1"/>
    <col min="9404" max="9404" width="42.453125" style="235" customWidth="1"/>
    <col min="9405" max="9405" width="10.453125" style="235" bestFit="1" customWidth="1"/>
    <col min="9406" max="9406" width="10.453125" style="235" customWidth="1"/>
    <col min="9407" max="9407" width="9.54296875" style="235" customWidth="1"/>
    <col min="9408" max="9410" width="9.26953125" style="235" customWidth="1"/>
    <col min="9411" max="9411" width="11" style="235" customWidth="1"/>
    <col min="9412" max="9656" width="8.7265625" style="235"/>
    <col min="9657" max="9657" width="1.1796875" style="235" customWidth="1"/>
    <col min="9658" max="9658" width="1.81640625" style="235" customWidth="1"/>
    <col min="9659" max="9659" width="2.453125" style="235" customWidth="1"/>
    <col min="9660" max="9660" width="42.453125" style="235" customWidth="1"/>
    <col min="9661" max="9661" width="10.453125" style="235" bestFit="1" customWidth="1"/>
    <col min="9662" max="9662" width="10.453125" style="235" customWidth="1"/>
    <col min="9663" max="9663" width="9.54296875" style="235" customWidth="1"/>
    <col min="9664" max="9666" width="9.26953125" style="235" customWidth="1"/>
    <col min="9667" max="9667" width="11" style="235" customWidth="1"/>
    <col min="9668" max="9912" width="8.7265625" style="235"/>
    <col min="9913" max="9913" width="1.1796875" style="235" customWidth="1"/>
    <col min="9914" max="9914" width="1.81640625" style="235" customWidth="1"/>
    <col min="9915" max="9915" width="2.453125" style="235" customWidth="1"/>
    <col min="9916" max="9916" width="42.453125" style="235" customWidth="1"/>
    <col min="9917" max="9917" width="10.453125" style="235" bestFit="1" customWidth="1"/>
    <col min="9918" max="9918" width="10.453125" style="235" customWidth="1"/>
    <col min="9919" max="9919" width="9.54296875" style="235" customWidth="1"/>
    <col min="9920" max="9922" width="9.26953125" style="235" customWidth="1"/>
    <col min="9923" max="9923" width="11" style="235" customWidth="1"/>
    <col min="9924" max="10168" width="8.7265625" style="235"/>
    <col min="10169" max="10169" width="1.1796875" style="235" customWidth="1"/>
    <col min="10170" max="10170" width="1.81640625" style="235" customWidth="1"/>
    <col min="10171" max="10171" width="2.453125" style="235" customWidth="1"/>
    <col min="10172" max="10172" width="42.453125" style="235" customWidth="1"/>
    <col min="10173" max="10173" width="10.453125" style="235" bestFit="1" customWidth="1"/>
    <col min="10174" max="10174" width="10.453125" style="235" customWidth="1"/>
    <col min="10175" max="10175" width="9.54296875" style="235" customWidth="1"/>
    <col min="10176" max="10178" width="9.26953125" style="235" customWidth="1"/>
    <col min="10179" max="10179" width="11" style="235" customWidth="1"/>
    <col min="10180" max="10424" width="8.7265625" style="235"/>
    <col min="10425" max="10425" width="1.1796875" style="235" customWidth="1"/>
    <col min="10426" max="10426" width="1.81640625" style="235" customWidth="1"/>
    <col min="10427" max="10427" width="2.453125" style="235" customWidth="1"/>
    <col min="10428" max="10428" width="42.453125" style="235" customWidth="1"/>
    <col min="10429" max="10429" width="10.453125" style="235" bestFit="1" customWidth="1"/>
    <col min="10430" max="10430" width="10.453125" style="235" customWidth="1"/>
    <col min="10431" max="10431" width="9.54296875" style="235" customWidth="1"/>
    <col min="10432" max="10434" width="9.26953125" style="235" customWidth="1"/>
    <col min="10435" max="10435" width="11" style="235" customWidth="1"/>
    <col min="10436" max="10680" width="8.7265625" style="235"/>
    <col min="10681" max="10681" width="1.1796875" style="235" customWidth="1"/>
    <col min="10682" max="10682" width="1.81640625" style="235" customWidth="1"/>
    <col min="10683" max="10683" width="2.453125" style="235" customWidth="1"/>
    <col min="10684" max="10684" width="42.453125" style="235" customWidth="1"/>
    <col min="10685" max="10685" width="10.453125" style="235" bestFit="1" customWidth="1"/>
    <col min="10686" max="10686" width="10.453125" style="235" customWidth="1"/>
    <col min="10687" max="10687" width="9.54296875" style="235" customWidth="1"/>
    <col min="10688" max="10690" width="9.26953125" style="235" customWidth="1"/>
    <col min="10691" max="10691" width="11" style="235" customWidth="1"/>
    <col min="10692" max="10936" width="8.7265625" style="235"/>
    <col min="10937" max="10937" width="1.1796875" style="235" customWidth="1"/>
    <col min="10938" max="10938" width="1.81640625" style="235" customWidth="1"/>
    <col min="10939" max="10939" width="2.453125" style="235" customWidth="1"/>
    <col min="10940" max="10940" width="42.453125" style="235" customWidth="1"/>
    <col min="10941" max="10941" width="10.453125" style="235" bestFit="1" customWidth="1"/>
    <col min="10942" max="10942" width="10.453125" style="235" customWidth="1"/>
    <col min="10943" max="10943" width="9.54296875" style="235" customWidth="1"/>
    <col min="10944" max="10946" width="9.26953125" style="235" customWidth="1"/>
    <col min="10947" max="10947" width="11" style="235" customWidth="1"/>
    <col min="10948" max="11192" width="8.7265625" style="235"/>
    <col min="11193" max="11193" width="1.1796875" style="235" customWidth="1"/>
    <col min="11194" max="11194" width="1.81640625" style="235" customWidth="1"/>
    <col min="11195" max="11195" width="2.453125" style="235" customWidth="1"/>
    <col min="11196" max="11196" width="42.453125" style="235" customWidth="1"/>
    <col min="11197" max="11197" width="10.453125" style="235" bestFit="1" customWidth="1"/>
    <col min="11198" max="11198" width="10.453125" style="235" customWidth="1"/>
    <col min="11199" max="11199" width="9.54296875" style="235" customWidth="1"/>
    <col min="11200" max="11202" width="9.26953125" style="235" customWidth="1"/>
    <col min="11203" max="11203" width="11" style="235" customWidth="1"/>
    <col min="11204" max="11448" width="8.7265625" style="235"/>
    <col min="11449" max="11449" width="1.1796875" style="235" customWidth="1"/>
    <col min="11450" max="11450" width="1.81640625" style="235" customWidth="1"/>
    <col min="11451" max="11451" width="2.453125" style="235" customWidth="1"/>
    <col min="11452" max="11452" width="42.453125" style="235" customWidth="1"/>
    <col min="11453" max="11453" width="10.453125" style="235" bestFit="1" customWidth="1"/>
    <col min="11454" max="11454" width="10.453125" style="235" customWidth="1"/>
    <col min="11455" max="11455" width="9.54296875" style="235" customWidth="1"/>
    <col min="11456" max="11458" width="9.26953125" style="235" customWidth="1"/>
    <col min="11459" max="11459" width="11" style="235" customWidth="1"/>
    <col min="11460" max="11704" width="8.7265625" style="235"/>
    <col min="11705" max="11705" width="1.1796875" style="235" customWidth="1"/>
    <col min="11706" max="11706" width="1.81640625" style="235" customWidth="1"/>
    <col min="11707" max="11707" width="2.453125" style="235" customWidth="1"/>
    <col min="11708" max="11708" width="42.453125" style="235" customWidth="1"/>
    <col min="11709" max="11709" width="10.453125" style="235" bestFit="1" customWidth="1"/>
    <col min="11710" max="11710" width="10.453125" style="235" customWidth="1"/>
    <col min="11711" max="11711" width="9.54296875" style="235" customWidth="1"/>
    <col min="11712" max="11714" width="9.26953125" style="235" customWidth="1"/>
    <col min="11715" max="11715" width="11" style="235" customWidth="1"/>
    <col min="11716" max="11960" width="8.7265625" style="235"/>
    <col min="11961" max="11961" width="1.1796875" style="235" customWidth="1"/>
    <col min="11962" max="11962" width="1.81640625" style="235" customWidth="1"/>
    <col min="11963" max="11963" width="2.453125" style="235" customWidth="1"/>
    <col min="11964" max="11964" width="42.453125" style="235" customWidth="1"/>
    <col min="11965" max="11965" width="10.453125" style="235" bestFit="1" customWidth="1"/>
    <col min="11966" max="11966" width="10.453125" style="235" customWidth="1"/>
    <col min="11967" max="11967" width="9.54296875" style="235" customWidth="1"/>
    <col min="11968" max="11970" width="9.26953125" style="235" customWidth="1"/>
    <col min="11971" max="11971" width="11" style="235" customWidth="1"/>
    <col min="11972" max="12216" width="8.7265625" style="235"/>
    <col min="12217" max="12217" width="1.1796875" style="235" customWidth="1"/>
    <col min="12218" max="12218" width="1.81640625" style="235" customWidth="1"/>
    <col min="12219" max="12219" width="2.453125" style="235" customWidth="1"/>
    <col min="12220" max="12220" width="42.453125" style="235" customWidth="1"/>
    <col min="12221" max="12221" width="10.453125" style="235" bestFit="1" customWidth="1"/>
    <col min="12222" max="12222" width="10.453125" style="235" customWidth="1"/>
    <col min="12223" max="12223" width="9.54296875" style="235" customWidth="1"/>
    <col min="12224" max="12226" width="9.26953125" style="235" customWidth="1"/>
    <col min="12227" max="12227" width="11" style="235" customWidth="1"/>
    <col min="12228" max="12472" width="8.7265625" style="235"/>
    <col min="12473" max="12473" width="1.1796875" style="235" customWidth="1"/>
    <col min="12474" max="12474" width="1.81640625" style="235" customWidth="1"/>
    <col min="12475" max="12475" width="2.453125" style="235" customWidth="1"/>
    <col min="12476" max="12476" width="42.453125" style="235" customWidth="1"/>
    <col min="12477" max="12477" width="10.453125" style="235" bestFit="1" customWidth="1"/>
    <col min="12478" max="12478" width="10.453125" style="235" customWidth="1"/>
    <col min="12479" max="12479" width="9.54296875" style="235" customWidth="1"/>
    <col min="12480" max="12482" width="9.26953125" style="235" customWidth="1"/>
    <col min="12483" max="12483" width="11" style="235" customWidth="1"/>
    <col min="12484" max="12728" width="8.7265625" style="235"/>
    <col min="12729" max="12729" width="1.1796875" style="235" customWidth="1"/>
    <col min="12730" max="12730" width="1.81640625" style="235" customWidth="1"/>
    <col min="12731" max="12731" width="2.453125" style="235" customWidth="1"/>
    <col min="12732" max="12732" width="42.453125" style="235" customWidth="1"/>
    <col min="12733" max="12733" width="10.453125" style="235" bestFit="1" customWidth="1"/>
    <col min="12734" max="12734" width="10.453125" style="235" customWidth="1"/>
    <col min="12735" max="12735" width="9.54296875" style="235" customWidth="1"/>
    <col min="12736" max="12738" width="9.26953125" style="235" customWidth="1"/>
    <col min="12739" max="12739" width="11" style="235" customWidth="1"/>
    <col min="12740" max="12984" width="8.7265625" style="235"/>
    <col min="12985" max="12985" width="1.1796875" style="235" customWidth="1"/>
    <col min="12986" max="12986" width="1.81640625" style="235" customWidth="1"/>
    <col min="12987" max="12987" width="2.453125" style="235" customWidth="1"/>
    <col min="12988" max="12988" width="42.453125" style="235" customWidth="1"/>
    <col min="12989" max="12989" width="10.453125" style="235" bestFit="1" customWidth="1"/>
    <col min="12990" max="12990" width="10.453125" style="235" customWidth="1"/>
    <col min="12991" max="12991" width="9.54296875" style="235" customWidth="1"/>
    <col min="12992" max="12994" width="9.26953125" style="235" customWidth="1"/>
    <col min="12995" max="12995" width="11" style="235" customWidth="1"/>
    <col min="12996" max="13240" width="8.7265625" style="235"/>
    <col min="13241" max="13241" width="1.1796875" style="235" customWidth="1"/>
    <col min="13242" max="13242" width="1.81640625" style="235" customWidth="1"/>
    <col min="13243" max="13243" width="2.453125" style="235" customWidth="1"/>
    <col min="13244" max="13244" width="42.453125" style="235" customWidth="1"/>
    <col min="13245" max="13245" width="10.453125" style="235" bestFit="1" customWidth="1"/>
    <col min="13246" max="13246" width="10.453125" style="235" customWidth="1"/>
    <col min="13247" max="13247" width="9.54296875" style="235" customWidth="1"/>
    <col min="13248" max="13250" width="9.26953125" style="235" customWidth="1"/>
    <col min="13251" max="13251" width="11" style="235" customWidth="1"/>
    <col min="13252" max="13496" width="8.7265625" style="235"/>
    <col min="13497" max="13497" width="1.1796875" style="235" customWidth="1"/>
    <col min="13498" max="13498" width="1.81640625" style="235" customWidth="1"/>
    <col min="13499" max="13499" width="2.453125" style="235" customWidth="1"/>
    <col min="13500" max="13500" width="42.453125" style="235" customWidth="1"/>
    <col min="13501" max="13501" width="10.453125" style="235" bestFit="1" customWidth="1"/>
    <col min="13502" max="13502" width="10.453125" style="235" customWidth="1"/>
    <col min="13503" max="13503" width="9.54296875" style="235" customWidth="1"/>
    <col min="13504" max="13506" width="9.26953125" style="235" customWidth="1"/>
    <col min="13507" max="13507" width="11" style="235" customWidth="1"/>
    <col min="13508" max="13752" width="8.7265625" style="235"/>
    <col min="13753" max="13753" width="1.1796875" style="235" customWidth="1"/>
    <col min="13754" max="13754" width="1.81640625" style="235" customWidth="1"/>
    <col min="13755" max="13755" width="2.453125" style="235" customWidth="1"/>
    <col min="13756" max="13756" width="42.453125" style="235" customWidth="1"/>
    <col min="13757" max="13757" width="10.453125" style="235" bestFit="1" customWidth="1"/>
    <col min="13758" max="13758" width="10.453125" style="235" customWidth="1"/>
    <col min="13759" max="13759" width="9.54296875" style="235" customWidth="1"/>
    <col min="13760" max="13762" width="9.26953125" style="235" customWidth="1"/>
    <col min="13763" max="13763" width="11" style="235" customWidth="1"/>
    <col min="13764" max="14008" width="8.7265625" style="235"/>
    <col min="14009" max="14009" width="1.1796875" style="235" customWidth="1"/>
    <col min="14010" max="14010" width="1.81640625" style="235" customWidth="1"/>
    <col min="14011" max="14011" width="2.453125" style="235" customWidth="1"/>
    <col min="14012" max="14012" width="42.453125" style="235" customWidth="1"/>
    <col min="14013" max="14013" width="10.453125" style="235" bestFit="1" customWidth="1"/>
    <col min="14014" max="14014" width="10.453125" style="235" customWidth="1"/>
    <col min="14015" max="14015" width="9.54296875" style="235" customWidth="1"/>
    <col min="14016" max="14018" width="9.26953125" style="235" customWidth="1"/>
    <col min="14019" max="14019" width="11" style="235" customWidth="1"/>
    <col min="14020" max="14264" width="8.7265625" style="235"/>
    <col min="14265" max="14265" width="1.1796875" style="235" customWidth="1"/>
    <col min="14266" max="14266" width="1.81640625" style="235" customWidth="1"/>
    <col min="14267" max="14267" width="2.453125" style="235" customWidth="1"/>
    <col min="14268" max="14268" width="42.453125" style="235" customWidth="1"/>
    <col min="14269" max="14269" width="10.453125" style="235" bestFit="1" customWidth="1"/>
    <col min="14270" max="14270" width="10.453125" style="235" customWidth="1"/>
    <col min="14271" max="14271" width="9.54296875" style="235" customWidth="1"/>
    <col min="14272" max="14274" width="9.26953125" style="235" customWidth="1"/>
    <col min="14275" max="14275" width="11" style="235" customWidth="1"/>
    <col min="14276" max="14520" width="8.7265625" style="235"/>
    <col min="14521" max="14521" width="1.1796875" style="235" customWidth="1"/>
    <col min="14522" max="14522" width="1.81640625" style="235" customWidth="1"/>
    <col min="14523" max="14523" width="2.453125" style="235" customWidth="1"/>
    <col min="14524" max="14524" width="42.453125" style="235" customWidth="1"/>
    <col min="14525" max="14525" width="10.453125" style="235" bestFit="1" customWidth="1"/>
    <col min="14526" max="14526" width="10.453125" style="235" customWidth="1"/>
    <col min="14527" max="14527" width="9.54296875" style="235" customWidth="1"/>
    <col min="14528" max="14530" width="9.26953125" style="235" customWidth="1"/>
    <col min="14531" max="14531" width="11" style="235" customWidth="1"/>
    <col min="14532" max="14776" width="8.7265625" style="235"/>
    <col min="14777" max="14777" width="1.1796875" style="235" customWidth="1"/>
    <col min="14778" max="14778" width="1.81640625" style="235" customWidth="1"/>
    <col min="14779" max="14779" width="2.453125" style="235" customWidth="1"/>
    <col min="14780" max="14780" width="42.453125" style="235" customWidth="1"/>
    <col min="14781" max="14781" width="10.453125" style="235" bestFit="1" customWidth="1"/>
    <col min="14782" max="14782" width="10.453125" style="235" customWidth="1"/>
    <col min="14783" max="14783" width="9.54296875" style="235" customWidth="1"/>
    <col min="14784" max="14786" width="9.26953125" style="235" customWidth="1"/>
    <col min="14787" max="14787" width="11" style="235" customWidth="1"/>
    <col min="14788" max="15032" width="8.7265625" style="235"/>
    <col min="15033" max="15033" width="1.1796875" style="235" customWidth="1"/>
    <col min="15034" max="15034" width="1.81640625" style="235" customWidth="1"/>
    <col min="15035" max="15035" width="2.453125" style="235" customWidth="1"/>
    <col min="15036" max="15036" width="42.453125" style="235" customWidth="1"/>
    <col min="15037" max="15037" width="10.453125" style="235" bestFit="1" customWidth="1"/>
    <col min="15038" max="15038" width="10.453125" style="235" customWidth="1"/>
    <col min="15039" max="15039" width="9.54296875" style="235" customWidth="1"/>
    <col min="15040" max="15042" width="9.26953125" style="235" customWidth="1"/>
    <col min="15043" max="15043" width="11" style="235" customWidth="1"/>
    <col min="15044" max="15288" width="8.7265625" style="235"/>
    <col min="15289" max="15289" width="1.1796875" style="235" customWidth="1"/>
    <col min="15290" max="15290" width="1.81640625" style="235" customWidth="1"/>
    <col min="15291" max="15291" width="2.453125" style="235" customWidth="1"/>
    <col min="15292" max="15292" width="42.453125" style="235" customWidth="1"/>
    <col min="15293" max="15293" width="10.453125" style="235" bestFit="1" customWidth="1"/>
    <col min="15294" max="15294" width="10.453125" style="235" customWidth="1"/>
    <col min="15295" max="15295" width="9.54296875" style="235" customWidth="1"/>
    <col min="15296" max="15298" width="9.26953125" style="235" customWidth="1"/>
    <col min="15299" max="15299" width="11" style="235" customWidth="1"/>
    <col min="15300" max="15544" width="8.7265625" style="235"/>
    <col min="15545" max="15545" width="1.1796875" style="235" customWidth="1"/>
    <col min="15546" max="15546" width="1.81640625" style="235" customWidth="1"/>
    <col min="15547" max="15547" width="2.453125" style="235" customWidth="1"/>
    <col min="15548" max="15548" width="42.453125" style="235" customWidth="1"/>
    <col min="15549" max="15549" width="10.453125" style="235" bestFit="1" customWidth="1"/>
    <col min="15550" max="15550" width="10.453125" style="235" customWidth="1"/>
    <col min="15551" max="15551" width="9.54296875" style="235" customWidth="1"/>
    <col min="15552" max="15554" width="9.26953125" style="235" customWidth="1"/>
    <col min="15555" max="15555" width="11" style="235" customWidth="1"/>
    <col min="15556" max="15800" width="8.7265625" style="235"/>
    <col min="15801" max="15801" width="1.1796875" style="235" customWidth="1"/>
    <col min="15802" max="15802" width="1.81640625" style="235" customWidth="1"/>
    <col min="15803" max="15803" width="2.453125" style="235" customWidth="1"/>
    <col min="15804" max="15804" width="42.453125" style="235" customWidth="1"/>
    <col min="15805" max="15805" width="10.453125" style="235" bestFit="1" customWidth="1"/>
    <col min="15806" max="15806" width="10.453125" style="235" customWidth="1"/>
    <col min="15807" max="15807" width="9.54296875" style="235" customWidth="1"/>
    <col min="15808" max="15810" width="9.26953125" style="235" customWidth="1"/>
    <col min="15811" max="15811" width="11" style="235" customWidth="1"/>
    <col min="15812" max="16056" width="8.7265625" style="235"/>
    <col min="16057" max="16057" width="1.1796875" style="235" customWidth="1"/>
    <col min="16058" max="16058" width="1.81640625" style="235" customWidth="1"/>
    <col min="16059" max="16059" width="2.453125" style="235" customWidth="1"/>
    <col min="16060" max="16060" width="42.453125" style="235" customWidth="1"/>
    <col min="16061" max="16061" width="10.453125" style="235" bestFit="1" customWidth="1"/>
    <col min="16062" max="16062" width="10.453125" style="235" customWidth="1"/>
    <col min="16063" max="16063" width="9.54296875" style="235" customWidth="1"/>
    <col min="16064" max="16066" width="9.26953125" style="235" customWidth="1"/>
    <col min="16067" max="16067" width="11" style="235" customWidth="1"/>
    <col min="16068" max="16312" width="8.7265625" style="235"/>
    <col min="16313" max="16314" width="9.1796875" style="235" customWidth="1"/>
    <col min="16315" max="16384" width="8.7265625" style="235"/>
  </cols>
  <sheetData>
    <row r="1" spans="2:11" s="124" customFormat="1" ht="15.75" customHeight="1">
      <c r="B1" s="544" t="s">
        <v>329</v>
      </c>
      <c r="C1" s="544"/>
      <c r="D1" s="544"/>
      <c r="E1" s="544"/>
      <c r="F1" s="544"/>
      <c r="G1" s="544"/>
      <c r="H1" s="544"/>
      <c r="I1" s="544"/>
      <c r="J1" s="544"/>
      <c r="K1" s="544"/>
    </row>
    <row r="2" spans="2:11" s="124" customFormat="1" ht="15.75" customHeight="1">
      <c r="B2" s="544"/>
      <c r="C2" s="544"/>
      <c r="D2" s="544"/>
      <c r="E2" s="544"/>
      <c r="F2" s="544"/>
      <c r="G2" s="544"/>
      <c r="H2" s="544"/>
      <c r="I2" s="544"/>
      <c r="J2" s="544"/>
      <c r="K2" s="544"/>
    </row>
    <row r="3" spans="2:11" s="124" customFormat="1" ht="15.75" customHeight="1">
      <c r="B3" s="234" t="s">
        <v>275</v>
      </c>
      <c r="C3" s="122"/>
      <c r="D3" s="122"/>
      <c r="E3" s="122"/>
      <c r="F3" s="122"/>
      <c r="G3" s="122"/>
      <c r="H3" s="122"/>
      <c r="I3" s="122"/>
      <c r="J3" s="122"/>
      <c r="K3" s="122"/>
    </row>
    <row r="4" spans="2:11" s="124" customFormat="1" ht="15.75" customHeight="1">
      <c r="B4" s="126"/>
      <c r="C4" s="123"/>
      <c r="D4" s="123"/>
      <c r="E4" s="123"/>
      <c r="F4" s="123"/>
      <c r="G4" s="123"/>
      <c r="H4" s="123"/>
      <c r="I4" s="123"/>
      <c r="J4" s="123"/>
    </row>
    <row r="5" spans="2:11" ht="15.75" customHeight="1">
      <c r="B5" s="236" t="s">
        <v>127</v>
      </c>
      <c r="C5" s="236"/>
      <c r="D5" s="237">
        <v>2024</v>
      </c>
      <c r="E5" s="237">
        <v>2025</v>
      </c>
      <c r="F5" s="237">
        <v>2026</v>
      </c>
      <c r="G5" s="237">
        <v>2027</v>
      </c>
      <c r="H5" s="237">
        <v>2028</v>
      </c>
      <c r="I5" s="318" t="s">
        <v>306</v>
      </c>
      <c r="K5" s="13"/>
    </row>
    <row r="6" spans="2:11" ht="15.75" customHeight="1">
      <c r="B6" s="239" t="s">
        <v>308</v>
      </c>
      <c r="C6" s="239"/>
      <c r="D6" s="240" t="s">
        <v>2</v>
      </c>
      <c r="E6" s="240" t="s">
        <v>2</v>
      </c>
      <c r="F6" s="240" t="s">
        <v>2</v>
      </c>
      <c r="G6" s="240" t="s">
        <v>2</v>
      </c>
      <c r="H6" s="240" t="s">
        <v>2</v>
      </c>
      <c r="I6" s="241" t="s">
        <v>276</v>
      </c>
      <c r="K6" s="13"/>
    </row>
    <row r="7" spans="2:11" ht="3" customHeight="1">
      <c r="B7" s="236"/>
      <c r="C7" s="236"/>
      <c r="D7" s="242"/>
      <c r="E7" s="242"/>
      <c r="F7" s="242"/>
      <c r="G7" s="242"/>
      <c r="H7" s="242"/>
      <c r="I7" s="243"/>
      <c r="K7" s="13"/>
    </row>
    <row r="8" spans="2:11" ht="14.5">
      <c r="B8" s="319" t="s">
        <v>330</v>
      </c>
      <c r="C8" s="249"/>
      <c r="D8" s="320">
        <v>72</v>
      </c>
      <c r="E8" s="320">
        <v>2204</v>
      </c>
      <c r="F8" s="321">
        <v>2137</v>
      </c>
      <c r="G8" s="321">
        <v>2142</v>
      </c>
      <c r="H8" s="321">
        <v>2148</v>
      </c>
      <c r="I8" s="322">
        <v>8703</v>
      </c>
      <c r="K8" s="13"/>
    </row>
    <row r="9" spans="2:11" ht="14.5">
      <c r="B9" s="319" t="s">
        <v>331</v>
      </c>
      <c r="D9" s="323">
        <v>28</v>
      </c>
      <c r="E9" s="323">
        <v>535</v>
      </c>
      <c r="F9" s="324">
        <v>559</v>
      </c>
      <c r="G9" s="324">
        <v>532</v>
      </c>
      <c r="H9" s="324">
        <v>529</v>
      </c>
      <c r="I9" s="322">
        <v>2183</v>
      </c>
      <c r="K9" s="13"/>
    </row>
    <row r="10" spans="2:11" ht="13.5" customHeight="1">
      <c r="B10" s="319" t="s">
        <v>332</v>
      </c>
      <c r="D10" s="323">
        <v>-133</v>
      </c>
      <c r="E10" s="323">
        <v>174</v>
      </c>
      <c r="F10" s="324">
        <v>281</v>
      </c>
      <c r="G10" s="324">
        <v>113</v>
      </c>
      <c r="H10" s="324">
        <v>93</v>
      </c>
      <c r="I10" s="322">
        <v>528</v>
      </c>
      <c r="K10" s="13"/>
    </row>
    <row r="11" spans="2:11" ht="16.5" customHeight="1">
      <c r="B11" s="319" t="s">
        <v>333</v>
      </c>
      <c r="D11" s="323">
        <v>-4</v>
      </c>
      <c r="E11" s="323">
        <v>260</v>
      </c>
      <c r="F11" s="324">
        <v>193</v>
      </c>
      <c r="G11" s="324">
        <v>-30</v>
      </c>
      <c r="H11" s="324">
        <v>-162</v>
      </c>
      <c r="I11" s="322">
        <v>257</v>
      </c>
      <c r="K11" s="13"/>
    </row>
    <row r="12" spans="2:11" ht="15.75" customHeight="1">
      <c r="B12" s="319" t="s">
        <v>334</v>
      </c>
      <c r="D12" s="323">
        <v>90</v>
      </c>
      <c r="E12" s="323">
        <v>-39</v>
      </c>
      <c r="F12" s="324">
        <v>-66</v>
      </c>
      <c r="G12" s="324">
        <v>-75</v>
      </c>
      <c r="H12" s="324">
        <v>-76</v>
      </c>
      <c r="I12" s="322">
        <v>-166</v>
      </c>
      <c r="K12" s="13"/>
    </row>
    <row r="13" spans="2:11" ht="15.75" customHeight="1">
      <c r="B13" s="319" t="s">
        <v>335</v>
      </c>
      <c r="D13" s="323">
        <v>-275</v>
      </c>
      <c r="E13" s="323">
        <v>-11</v>
      </c>
      <c r="F13" s="324">
        <v>-99</v>
      </c>
      <c r="G13" s="324">
        <v>-92</v>
      </c>
      <c r="H13" s="324">
        <v>-70</v>
      </c>
      <c r="I13" s="322">
        <v>-547</v>
      </c>
      <c r="K13" s="13"/>
    </row>
    <row r="14" spans="2:11" ht="14.5">
      <c r="B14" s="319" t="s">
        <v>336</v>
      </c>
      <c r="C14" s="325"/>
      <c r="D14" s="323">
        <v>-417</v>
      </c>
      <c r="E14" s="323">
        <v>262</v>
      </c>
      <c r="F14" s="324">
        <v>-185</v>
      </c>
      <c r="G14" s="324">
        <v>-256</v>
      </c>
      <c r="H14" s="324">
        <v>-69</v>
      </c>
      <c r="I14" s="322">
        <v>-665</v>
      </c>
      <c r="K14" s="13"/>
    </row>
    <row r="15" spans="2:11" ht="15.75" customHeight="1">
      <c r="B15" s="319" t="s">
        <v>337</v>
      </c>
      <c r="D15" s="323">
        <v>-235</v>
      </c>
      <c r="E15" s="323">
        <v>-330</v>
      </c>
      <c r="F15" s="324">
        <v>-377</v>
      </c>
      <c r="G15" s="324">
        <v>-355</v>
      </c>
      <c r="H15" s="324">
        <v>-312</v>
      </c>
      <c r="I15" s="322">
        <v>-1609</v>
      </c>
      <c r="K15" s="13"/>
    </row>
    <row r="16" spans="2:11" ht="15.75" customHeight="1">
      <c r="B16" s="319" t="s">
        <v>338</v>
      </c>
      <c r="C16" s="249"/>
      <c r="D16" s="323">
        <v>-149</v>
      </c>
      <c r="E16" s="323">
        <v>-380</v>
      </c>
      <c r="F16" s="324">
        <v>-269</v>
      </c>
      <c r="G16" s="324">
        <v>-438</v>
      </c>
      <c r="H16" s="324">
        <v>-236</v>
      </c>
      <c r="I16" s="322">
        <v>-1472</v>
      </c>
      <c r="K16" s="13"/>
    </row>
    <row r="17" spans="2:11" ht="15.75" customHeight="1">
      <c r="B17" s="319" t="s">
        <v>339</v>
      </c>
      <c r="C17" s="249"/>
      <c r="D17" s="323">
        <v>-16</v>
      </c>
      <c r="E17" s="323">
        <v>-99</v>
      </c>
      <c r="F17" s="326">
        <v>-130</v>
      </c>
      <c r="G17" s="324">
        <v>-115</v>
      </c>
      <c r="H17" s="324">
        <v>-112</v>
      </c>
      <c r="I17" s="327">
        <v>-472</v>
      </c>
      <c r="K17" s="13"/>
    </row>
    <row r="18" spans="2:11" ht="15.75" customHeight="1">
      <c r="B18" s="328" t="s">
        <v>340</v>
      </c>
      <c r="D18" s="329">
        <v>-1039</v>
      </c>
      <c r="E18" s="329">
        <v>2576</v>
      </c>
      <c r="F18" s="330">
        <v>2044</v>
      </c>
      <c r="G18" s="329">
        <v>1426</v>
      </c>
      <c r="H18" s="329">
        <v>1733</v>
      </c>
      <c r="I18" s="331">
        <v>6740</v>
      </c>
      <c r="K18" s="13"/>
    </row>
    <row r="19" spans="2:11" ht="3" customHeight="1">
      <c r="B19" s="332"/>
      <c r="C19" s="254"/>
      <c r="D19" s="255"/>
      <c r="E19" s="255"/>
      <c r="F19" s="255"/>
      <c r="G19" s="255"/>
      <c r="H19" s="255"/>
      <c r="I19" s="256"/>
      <c r="K19" s="13"/>
    </row>
    <row r="20" spans="2:11" ht="15.75" customHeight="1">
      <c r="B20" s="333"/>
      <c r="C20" s="236"/>
      <c r="D20" s="242"/>
      <c r="E20" s="242"/>
      <c r="F20" s="242"/>
      <c r="G20" s="242"/>
      <c r="H20" s="242"/>
      <c r="K20" s="13"/>
    </row>
    <row r="21" spans="2:11" ht="15.75" customHeight="1">
      <c r="B21" s="334">
        <v>1</v>
      </c>
      <c r="C21" s="335" t="s">
        <v>341</v>
      </c>
      <c r="D21" s="258"/>
      <c r="E21" s="258"/>
      <c r="F21" s="258"/>
      <c r="G21" s="258"/>
      <c r="H21" s="258"/>
      <c r="I21" s="258"/>
      <c r="K21" s="13"/>
    </row>
    <row r="22" spans="2:11" ht="15.75" customHeight="1">
      <c r="B22" s="334"/>
      <c r="C22" s="335" t="s">
        <v>342</v>
      </c>
      <c r="D22" s="258"/>
      <c r="E22" s="258"/>
      <c r="F22" s="258"/>
      <c r="G22" s="258"/>
      <c r="H22" s="258"/>
      <c r="I22" s="258"/>
      <c r="K22" s="13"/>
    </row>
    <row r="23" spans="2:11" ht="15.75" customHeight="1">
      <c r="B23" s="334"/>
      <c r="C23" s="335"/>
      <c r="D23" s="258"/>
      <c r="E23" s="258"/>
      <c r="F23" s="258"/>
      <c r="G23" s="258"/>
      <c r="H23" s="258"/>
      <c r="I23" s="258"/>
      <c r="K23" s="13"/>
    </row>
    <row r="24" spans="2:11" ht="15.75" customHeight="1">
      <c r="B24" s="336"/>
      <c r="C24" s="335"/>
      <c r="D24" s="258"/>
      <c r="E24" s="258"/>
      <c r="F24" s="258"/>
      <c r="G24" s="258"/>
      <c r="H24" s="258" t="s">
        <v>181</v>
      </c>
      <c r="I24" s="258"/>
    </row>
    <row r="29" spans="2:11" ht="15.65" customHeight="1"/>
    <row r="39" ht="33.75" customHeight="1"/>
  </sheetData>
  <mergeCells count="1">
    <mergeCell ref="B1:K2"/>
  </mergeCells>
  <pageMargins left="0.70866141732283472" right="0.70866141732283472" top="0.74803149606299213" bottom="0.74803149606299213" header="0.31496062992125984" footer="0.31496062992125984"/>
  <pageSetup paperSize="9" scale="61"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DF409-249E-4272-97AB-EB3916B45284}">
  <sheetPr>
    <tabColor rgb="FF92D050"/>
    <pageSetUpPr fitToPage="1"/>
  </sheetPr>
  <dimension ref="B1:J40"/>
  <sheetViews>
    <sheetView workbookViewId="0">
      <selection activeCell="F25" sqref="F25"/>
    </sheetView>
  </sheetViews>
  <sheetFormatPr defaultRowHeight="15.75" customHeight="1"/>
  <cols>
    <col min="1" max="1" width="2.81640625" style="235" customWidth="1"/>
    <col min="2" max="2" width="2.453125" style="235" customWidth="1"/>
    <col min="3" max="3" width="39" style="235" customWidth="1"/>
    <col min="4" max="10" width="9" style="235" customWidth="1"/>
    <col min="11" max="207" width="8.7265625" style="235"/>
    <col min="208" max="208" width="1.1796875" style="235" customWidth="1"/>
    <col min="209" max="209" width="1.81640625" style="235" customWidth="1"/>
    <col min="210" max="210" width="2.453125" style="235" customWidth="1"/>
    <col min="211" max="211" width="42.453125" style="235" customWidth="1"/>
    <col min="212" max="212" width="10.453125" style="235" bestFit="1" customWidth="1"/>
    <col min="213" max="213" width="10.453125" style="235" customWidth="1"/>
    <col min="214" max="214" width="9.54296875" style="235" customWidth="1"/>
    <col min="215" max="217" width="9.26953125" style="235" customWidth="1"/>
    <col min="218" max="218" width="11" style="235" customWidth="1"/>
    <col min="219" max="463" width="8.7265625" style="235"/>
    <col min="464" max="464" width="1.1796875" style="235" customWidth="1"/>
    <col min="465" max="465" width="1.81640625" style="235" customWidth="1"/>
    <col min="466" max="466" width="2.453125" style="235" customWidth="1"/>
    <col min="467" max="467" width="42.453125" style="235" customWidth="1"/>
    <col min="468" max="468" width="10.453125" style="235" bestFit="1" customWidth="1"/>
    <col min="469" max="469" width="10.453125" style="235" customWidth="1"/>
    <col min="470" max="470" width="9.54296875" style="235" customWidth="1"/>
    <col min="471" max="473" width="9.26953125" style="235" customWidth="1"/>
    <col min="474" max="474" width="11" style="235" customWidth="1"/>
    <col min="475" max="719" width="8.7265625" style="235"/>
    <col min="720" max="720" width="1.1796875" style="235" customWidth="1"/>
    <col min="721" max="721" width="1.81640625" style="235" customWidth="1"/>
    <col min="722" max="722" width="2.453125" style="235" customWidth="1"/>
    <col min="723" max="723" width="42.453125" style="235" customWidth="1"/>
    <col min="724" max="724" width="10.453125" style="235" bestFit="1" customWidth="1"/>
    <col min="725" max="725" width="10.453125" style="235" customWidth="1"/>
    <col min="726" max="726" width="9.54296875" style="235" customWidth="1"/>
    <col min="727" max="729" width="9.26953125" style="235" customWidth="1"/>
    <col min="730" max="730" width="11" style="235" customWidth="1"/>
    <col min="731" max="975" width="8.7265625" style="235"/>
    <col min="976" max="976" width="1.1796875" style="235" customWidth="1"/>
    <col min="977" max="977" width="1.81640625" style="235" customWidth="1"/>
    <col min="978" max="978" width="2.453125" style="235" customWidth="1"/>
    <col min="979" max="979" width="42.453125" style="235" customWidth="1"/>
    <col min="980" max="980" width="10.453125" style="235" bestFit="1" customWidth="1"/>
    <col min="981" max="981" width="10.453125" style="235" customWidth="1"/>
    <col min="982" max="982" width="9.54296875" style="235" customWidth="1"/>
    <col min="983" max="985" width="9.26953125" style="235" customWidth="1"/>
    <col min="986" max="986" width="11" style="235" customWidth="1"/>
    <col min="987" max="1231" width="8.7265625" style="235"/>
    <col min="1232" max="1232" width="1.1796875" style="235" customWidth="1"/>
    <col min="1233" max="1233" width="1.81640625" style="235" customWidth="1"/>
    <col min="1234" max="1234" width="2.453125" style="235" customWidth="1"/>
    <col min="1235" max="1235" width="42.453125" style="235" customWidth="1"/>
    <col min="1236" max="1236" width="10.453125" style="235" bestFit="1" customWidth="1"/>
    <col min="1237" max="1237" width="10.453125" style="235" customWidth="1"/>
    <col min="1238" max="1238" width="9.54296875" style="235" customWidth="1"/>
    <col min="1239" max="1241" width="9.26953125" style="235" customWidth="1"/>
    <col min="1242" max="1242" width="11" style="235" customWidth="1"/>
    <col min="1243" max="1487" width="8.7265625" style="235"/>
    <col min="1488" max="1488" width="1.1796875" style="235" customWidth="1"/>
    <col min="1489" max="1489" width="1.81640625" style="235" customWidth="1"/>
    <col min="1490" max="1490" width="2.453125" style="235" customWidth="1"/>
    <col min="1491" max="1491" width="42.453125" style="235" customWidth="1"/>
    <col min="1492" max="1492" width="10.453125" style="235" bestFit="1" customWidth="1"/>
    <col min="1493" max="1493" width="10.453125" style="235" customWidth="1"/>
    <col min="1494" max="1494" width="9.54296875" style="235" customWidth="1"/>
    <col min="1495" max="1497" width="9.26953125" style="235" customWidth="1"/>
    <col min="1498" max="1498" width="11" style="235" customWidth="1"/>
    <col min="1499" max="1743" width="8.7265625" style="235"/>
    <col min="1744" max="1744" width="1.1796875" style="235" customWidth="1"/>
    <col min="1745" max="1745" width="1.81640625" style="235" customWidth="1"/>
    <col min="1746" max="1746" width="2.453125" style="235" customWidth="1"/>
    <col min="1747" max="1747" width="42.453125" style="235" customWidth="1"/>
    <col min="1748" max="1748" width="10.453125" style="235" bestFit="1" customWidth="1"/>
    <col min="1749" max="1749" width="10.453125" style="235" customWidth="1"/>
    <col min="1750" max="1750" width="9.54296875" style="235" customWidth="1"/>
    <col min="1751" max="1753" width="9.26953125" style="235" customWidth="1"/>
    <col min="1754" max="1754" width="11" style="235" customWidth="1"/>
    <col min="1755" max="1999" width="8.7265625" style="235"/>
    <col min="2000" max="2000" width="1.1796875" style="235" customWidth="1"/>
    <col min="2001" max="2001" width="1.81640625" style="235" customWidth="1"/>
    <col min="2002" max="2002" width="2.453125" style="235" customWidth="1"/>
    <col min="2003" max="2003" width="42.453125" style="235" customWidth="1"/>
    <col min="2004" max="2004" width="10.453125" style="235" bestFit="1" customWidth="1"/>
    <col min="2005" max="2005" width="10.453125" style="235" customWidth="1"/>
    <col min="2006" max="2006" width="9.54296875" style="235" customWidth="1"/>
    <col min="2007" max="2009" width="9.26953125" style="235" customWidth="1"/>
    <col min="2010" max="2010" width="11" style="235" customWidth="1"/>
    <col min="2011" max="2255" width="8.7265625" style="235"/>
    <col min="2256" max="2256" width="1.1796875" style="235" customWidth="1"/>
    <col min="2257" max="2257" width="1.81640625" style="235" customWidth="1"/>
    <col min="2258" max="2258" width="2.453125" style="235" customWidth="1"/>
    <col min="2259" max="2259" width="42.453125" style="235" customWidth="1"/>
    <col min="2260" max="2260" width="10.453125" style="235" bestFit="1" customWidth="1"/>
    <col min="2261" max="2261" width="10.453125" style="235" customWidth="1"/>
    <col min="2262" max="2262" width="9.54296875" style="235" customWidth="1"/>
    <col min="2263" max="2265" width="9.26953125" style="235" customWidth="1"/>
    <col min="2266" max="2266" width="11" style="235" customWidth="1"/>
    <col min="2267" max="2511" width="8.7265625" style="235"/>
    <col min="2512" max="2512" width="1.1796875" style="235" customWidth="1"/>
    <col min="2513" max="2513" width="1.81640625" style="235" customWidth="1"/>
    <col min="2514" max="2514" width="2.453125" style="235" customWidth="1"/>
    <col min="2515" max="2515" width="42.453125" style="235" customWidth="1"/>
    <col min="2516" max="2516" width="10.453125" style="235" bestFit="1" customWidth="1"/>
    <col min="2517" max="2517" width="10.453125" style="235" customWidth="1"/>
    <col min="2518" max="2518" width="9.54296875" style="235" customWidth="1"/>
    <col min="2519" max="2521" width="9.26953125" style="235" customWidth="1"/>
    <col min="2522" max="2522" width="11" style="235" customWidth="1"/>
    <col min="2523" max="2767" width="8.7265625" style="235"/>
    <col min="2768" max="2768" width="1.1796875" style="235" customWidth="1"/>
    <col min="2769" max="2769" width="1.81640625" style="235" customWidth="1"/>
    <col min="2770" max="2770" width="2.453125" style="235" customWidth="1"/>
    <col min="2771" max="2771" width="42.453125" style="235" customWidth="1"/>
    <col min="2772" max="2772" width="10.453125" style="235" bestFit="1" customWidth="1"/>
    <col min="2773" max="2773" width="10.453125" style="235" customWidth="1"/>
    <col min="2774" max="2774" width="9.54296875" style="235" customWidth="1"/>
    <col min="2775" max="2777" width="9.26953125" style="235" customWidth="1"/>
    <col min="2778" max="2778" width="11" style="235" customWidth="1"/>
    <col min="2779" max="3023" width="8.7265625" style="235"/>
    <col min="3024" max="3024" width="1.1796875" style="235" customWidth="1"/>
    <col min="3025" max="3025" width="1.81640625" style="235" customWidth="1"/>
    <col min="3026" max="3026" width="2.453125" style="235" customWidth="1"/>
    <col min="3027" max="3027" width="42.453125" style="235" customWidth="1"/>
    <col min="3028" max="3028" width="10.453125" style="235" bestFit="1" customWidth="1"/>
    <col min="3029" max="3029" width="10.453125" style="235" customWidth="1"/>
    <col min="3030" max="3030" width="9.54296875" style="235" customWidth="1"/>
    <col min="3031" max="3033" width="9.26953125" style="235" customWidth="1"/>
    <col min="3034" max="3034" width="11" style="235" customWidth="1"/>
    <col min="3035" max="3279" width="8.7265625" style="235"/>
    <col min="3280" max="3280" width="1.1796875" style="235" customWidth="1"/>
    <col min="3281" max="3281" width="1.81640625" style="235" customWidth="1"/>
    <col min="3282" max="3282" width="2.453125" style="235" customWidth="1"/>
    <col min="3283" max="3283" width="42.453125" style="235" customWidth="1"/>
    <col min="3284" max="3284" width="10.453125" style="235" bestFit="1" customWidth="1"/>
    <col min="3285" max="3285" width="10.453125" style="235" customWidth="1"/>
    <col min="3286" max="3286" width="9.54296875" style="235" customWidth="1"/>
    <col min="3287" max="3289" width="9.26953125" style="235" customWidth="1"/>
    <col min="3290" max="3290" width="11" style="235" customWidth="1"/>
    <col min="3291" max="3535" width="8.7265625" style="235"/>
    <col min="3536" max="3536" width="1.1796875" style="235" customWidth="1"/>
    <col min="3537" max="3537" width="1.81640625" style="235" customWidth="1"/>
    <col min="3538" max="3538" width="2.453125" style="235" customWidth="1"/>
    <col min="3539" max="3539" width="42.453125" style="235" customWidth="1"/>
    <col min="3540" max="3540" width="10.453125" style="235" bestFit="1" customWidth="1"/>
    <col min="3541" max="3541" width="10.453125" style="235" customWidth="1"/>
    <col min="3542" max="3542" width="9.54296875" style="235" customWidth="1"/>
    <col min="3543" max="3545" width="9.26953125" style="235" customWidth="1"/>
    <col min="3546" max="3546" width="11" style="235" customWidth="1"/>
    <col min="3547" max="3791" width="8.7265625" style="235"/>
    <col min="3792" max="3792" width="1.1796875" style="235" customWidth="1"/>
    <col min="3793" max="3793" width="1.81640625" style="235" customWidth="1"/>
    <col min="3794" max="3794" width="2.453125" style="235" customWidth="1"/>
    <col min="3795" max="3795" width="42.453125" style="235" customWidth="1"/>
    <col min="3796" max="3796" width="10.453125" style="235" bestFit="1" customWidth="1"/>
    <col min="3797" max="3797" width="10.453125" style="235" customWidth="1"/>
    <col min="3798" max="3798" width="9.54296875" style="235" customWidth="1"/>
    <col min="3799" max="3801" width="9.26953125" style="235" customWidth="1"/>
    <col min="3802" max="3802" width="11" style="235" customWidth="1"/>
    <col min="3803" max="4047" width="8.7265625" style="235"/>
    <col min="4048" max="4048" width="1.1796875" style="235" customWidth="1"/>
    <col min="4049" max="4049" width="1.81640625" style="235" customWidth="1"/>
    <col min="4050" max="4050" width="2.453125" style="235" customWidth="1"/>
    <col min="4051" max="4051" width="42.453125" style="235" customWidth="1"/>
    <col min="4052" max="4052" width="10.453125" style="235" bestFit="1" customWidth="1"/>
    <col min="4053" max="4053" width="10.453125" style="235" customWidth="1"/>
    <col min="4054" max="4054" width="9.54296875" style="235" customWidth="1"/>
    <col min="4055" max="4057" width="9.26953125" style="235" customWidth="1"/>
    <col min="4058" max="4058" width="11" style="235" customWidth="1"/>
    <col min="4059" max="4303" width="8.7265625" style="235"/>
    <col min="4304" max="4304" width="1.1796875" style="235" customWidth="1"/>
    <col min="4305" max="4305" width="1.81640625" style="235" customWidth="1"/>
    <col min="4306" max="4306" width="2.453125" style="235" customWidth="1"/>
    <col min="4307" max="4307" width="42.453125" style="235" customWidth="1"/>
    <col min="4308" max="4308" width="10.453125" style="235" bestFit="1" customWidth="1"/>
    <col min="4309" max="4309" width="10.453125" style="235" customWidth="1"/>
    <col min="4310" max="4310" width="9.54296875" style="235" customWidth="1"/>
    <col min="4311" max="4313" width="9.26953125" style="235" customWidth="1"/>
    <col min="4314" max="4314" width="11" style="235" customWidth="1"/>
    <col min="4315" max="4559" width="8.7265625" style="235"/>
    <col min="4560" max="4560" width="1.1796875" style="235" customWidth="1"/>
    <col min="4561" max="4561" width="1.81640625" style="235" customWidth="1"/>
    <col min="4562" max="4562" width="2.453125" style="235" customWidth="1"/>
    <col min="4563" max="4563" width="42.453125" style="235" customWidth="1"/>
    <col min="4564" max="4564" width="10.453125" style="235" bestFit="1" customWidth="1"/>
    <col min="4565" max="4565" width="10.453125" style="235" customWidth="1"/>
    <col min="4566" max="4566" width="9.54296875" style="235" customWidth="1"/>
    <col min="4567" max="4569" width="9.26953125" style="235" customWidth="1"/>
    <col min="4570" max="4570" width="11" style="235" customWidth="1"/>
    <col min="4571" max="4815" width="8.7265625" style="235"/>
    <col min="4816" max="4816" width="1.1796875" style="235" customWidth="1"/>
    <col min="4817" max="4817" width="1.81640625" style="235" customWidth="1"/>
    <col min="4818" max="4818" width="2.453125" style="235" customWidth="1"/>
    <col min="4819" max="4819" width="42.453125" style="235" customWidth="1"/>
    <col min="4820" max="4820" width="10.453125" style="235" bestFit="1" customWidth="1"/>
    <col min="4821" max="4821" width="10.453125" style="235" customWidth="1"/>
    <col min="4822" max="4822" width="9.54296875" style="235" customWidth="1"/>
    <col min="4823" max="4825" width="9.26953125" style="235" customWidth="1"/>
    <col min="4826" max="4826" width="11" style="235" customWidth="1"/>
    <col min="4827" max="5071" width="8.7265625" style="235"/>
    <col min="5072" max="5072" width="1.1796875" style="235" customWidth="1"/>
    <col min="5073" max="5073" width="1.81640625" style="235" customWidth="1"/>
    <col min="5074" max="5074" width="2.453125" style="235" customWidth="1"/>
    <col min="5075" max="5075" width="42.453125" style="235" customWidth="1"/>
    <col min="5076" max="5076" width="10.453125" style="235" bestFit="1" customWidth="1"/>
    <col min="5077" max="5077" width="10.453125" style="235" customWidth="1"/>
    <col min="5078" max="5078" width="9.54296875" style="235" customWidth="1"/>
    <col min="5079" max="5081" width="9.26953125" style="235" customWidth="1"/>
    <col min="5082" max="5082" width="11" style="235" customWidth="1"/>
    <col min="5083" max="5327" width="8.7265625" style="235"/>
    <col min="5328" max="5328" width="1.1796875" style="235" customWidth="1"/>
    <col min="5329" max="5329" width="1.81640625" style="235" customWidth="1"/>
    <col min="5330" max="5330" width="2.453125" style="235" customWidth="1"/>
    <col min="5331" max="5331" width="42.453125" style="235" customWidth="1"/>
    <col min="5332" max="5332" width="10.453125" style="235" bestFit="1" customWidth="1"/>
    <col min="5333" max="5333" width="10.453125" style="235" customWidth="1"/>
    <col min="5334" max="5334" width="9.54296875" style="235" customWidth="1"/>
    <col min="5335" max="5337" width="9.26953125" style="235" customWidth="1"/>
    <col min="5338" max="5338" width="11" style="235" customWidth="1"/>
    <col min="5339" max="5583" width="8.7265625" style="235"/>
    <col min="5584" max="5584" width="1.1796875" style="235" customWidth="1"/>
    <col min="5585" max="5585" width="1.81640625" style="235" customWidth="1"/>
    <col min="5586" max="5586" width="2.453125" style="235" customWidth="1"/>
    <col min="5587" max="5587" width="42.453125" style="235" customWidth="1"/>
    <col min="5588" max="5588" width="10.453125" style="235" bestFit="1" customWidth="1"/>
    <col min="5589" max="5589" width="10.453125" style="235" customWidth="1"/>
    <col min="5590" max="5590" width="9.54296875" style="235" customWidth="1"/>
    <col min="5591" max="5593" width="9.26953125" style="235" customWidth="1"/>
    <col min="5594" max="5594" width="11" style="235" customWidth="1"/>
    <col min="5595" max="5839" width="8.7265625" style="235"/>
    <col min="5840" max="5840" width="1.1796875" style="235" customWidth="1"/>
    <col min="5841" max="5841" width="1.81640625" style="235" customWidth="1"/>
    <col min="5842" max="5842" width="2.453125" style="235" customWidth="1"/>
    <col min="5843" max="5843" width="42.453125" style="235" customWidth="1"/>
    <col min="5844" max="5844" width="10.453125" style="235" bestFit="1" customWidth="1"/>
    <col min="5845" max="5845" width="10.453125" style="235" customWidth="1"/>
    <col min="5846" max="5846" width="9.54296875" style="235" customWidth="1"/>
    <col min="5847" max="5849" width="9.26953125" style="235" customWidth="1"/>
    <col min="5850" max="5850" width="11" style="235" customWidth="1"/>
    <col min="5851" max="6095" width="8.7265625" style="235"/>
    <col min="6096" max="6096" width="1.1796875" style="235" customWidth="1"/>
    <col min="6097" max="6097" width="1.81640625" style="235" customWidth="1"/>
    <col min="6098" max="6098" width="2.453125" style="235" customWidth="1"/>
    <col min="6099" max="6099" width="42.453125" style="235" customWidth="1"/>
    <col min="6100" max="6100" width="10.453125" style="235" bestFit="1" customWidth="1"/>
    <col min="6101" max="6101" width="10.453125" style="235" customWidth="1"/>
    <col min="6102" max="6102" width="9.54296875" style="235" customWidth="1"/>
    <col min="6103" max="6105" width="9.26953125" style="235" customWidth="1"/>
    <col min="6106" max="6106" width="11" style="235" customWidth="1"/>
    <col min="6107" max="6351" width="8.7265625" style="235"/>
    <col min="6352" max="6352" width="1.1796875" style="235" customWidth="1"/>
    <col min="6353" max="6353" width="1.81640625" style="235" customWidth="1"/>
    <col min="6354" max="6354" width="2.453125" style="235" customWidth="1"/>
    <col min="6355" max="6355" width="42.453125" style="235" customWidth="1"/>
    <col min="6356" max="6356" width="10.453125" style="235" bestFit="1" customWidth="1"/>
    <col min="6357" max="6357" width="10.453125" style="235" customWidth="1"/>
    <col min="6358" max="6358" width="9.54296875" style="235" customWidth="1"/>
    <col min="6359" max="6361" width="9.26953125" style="235" customWidth="1"/>
    <col min="6362" max="6362" width="11" style="235" customWidth="1"/>
    <col min="6363" max="6607" width="8.7265625" style="235"/>
    <col min="6608" max="6608" width="1.1796875" style="235" customWidth="1"/>
    <col min="6609" max="6609" width="1.81640625" style="235" customWidth="1"/>
    <col min="6610" max="6610" width="2.453125" style="235" customWidth="1"/>
    <col min="6611" max="6611" width="42.453125" style="235" customWidth="1"/>
    <col min="6612" max="6612" width="10.453125" style="235" bestFit="1" customWidth="1"/>
    <col min="6613" max="6613" width="10.453125" style="235" customWidth="1"/>
    <col min="6614" max="6614" width="9.54296875" style="235" customWidth="1"/>
    <col min="6615" max="6617" width="9.26953125" style="235" customWidth="1"/>
    <col min="6618" max="6618" width="11" style="235" customWidth="1"/>
    <col min="6619" max="6863" width="8.7265625" style="235"/>
    <col min="6864" max="6864" width="1.1796875" style="235" customWidth="1"/>
    <col min="6865" max="6865" width="1.81640625" style="235" customWidth="1"/>
    <col min="6866" max="6866" width="2.453125" style="235" customWidth="1"/>
    <col min="6867" max="6867" width="42.453125" style="235" customWidth="1"/>
    <col min="6868" max="6868" width="10.453125" style="235" bestFit="1" customWidth="1"/>
    <col min="6869" max="6869" width="10.453125" style="235" customWidth="1"/>
    <col min="6870" max="6870" width="9.54296875" style="235" customWidth="1"/>
    <col min="6871" max="6873" width="9.26953125" style="235" customWidth="1"/>
    <col min="6874" max="6874" width="11" style="235" customWidth="1"/>
    <col min="6875" max="7119" width="8.7265625" style="235"/>
    <col min="7120" max="7120" width="1.1796875" style="235" customWidth="1"/>
    <col min="7121" max="7121" width="1.81640625" style="235" customWidth="1"/>
    <col min="7122" max="7122" width="2.453125" style="235" customWidth="1"/>
    <col min="7123" max="7123" width="42.453125" style="235" customWidth="1"/>
    <col min="7124" max="7124" width="10.453125" style="235" bestFit="1" customWidth="1"/>
    <col min="7125" max="7125" width="10.453125" style="235" customWidth="1"/>
    <col min="7126" max="7126" width="9.54296875" style="235" customWidth="1"/>
    <col min="7127" max="7129" width="9.26953125" style="235" customWidth="1"/>
    <col min="7130" max="7130" width="11" style="235" customWidth="1"/>
    <col min="7131" max="7375" width="8.7265625" style="235"/>
    <col min="7376" max="7376" width="1.1796875" style="235" customWidth="1"/>
    <col min="7377" max="7377" width="1.81640625" style="235" customWidth="1"/>
    <col min="7378" max="7378" width="2.453125" style="235" customWidth="1"/>
    <col min="7379" max="7379" width="42.453125" style="235" customWidth="1"/>
    <col min="7380" max="7380" width="10.453125" style="235" bestFit="1" customWidth="1"/>
    <col min="7381" max="7381" width="10.453125" style="235" customWidth="1"/>
    <col min="7382" max="7382" width="9.54296875" style="235" customWidth="1"/>
    <col min="7383" max="7385" width="9.26953125" style="235" customWidth="1"/>
    <col min="7386" max="7386" width="11" style="235" customWidth="1"/>
    <col min="7387" max="7631" width="8.7265625" style="235"/>
    <col min="7632" max="7632" width="1.1796875" style="235" customWidth="1"/>
    <col min="7633" max="7633" width="1.81640625" style="235" customWidth="1"/>
    <col min="7634" max="7634" width="2.453125" style="235" customWidth="1"/>
    <col min="7635" max="7635" width="42.453125" style="235" customWidth="1"/>
    <col min="7636" max="7636" width="10.453125" style="235" bestFit="1" customWidth="1"/>
    <col min="7637" max="7637" width="10.453125" style="235" customWidth="1"/>
    <col min="7638" max="7638" width="9.54296875" style="235" customWidth="1"/>
    <col min="7639" max="7641" width="9.26953125" style="235" customWidth="1"/>
    <col min="7642" max="7642" width="11" style="235" customWidth="1"/>
    <col min="7643" max="7887" width="8.7265625" style="235"/>
    <col min="7888" max="7888" width="1.1796875" style="235" customWidth="1"/>
    <col min="7889" max="7889" width="1.81640625" style="235" customWidth="1"/>
    <col min="7890" max="7890" width="2.453125" style="235" customWidth="1"/>
    <col min="7891" max="7891" width="42.453125" style="235" customWidth="1"/>
    <col min="7892" max="7892" width="10.453125" style="235" bestFit="1" customWidth="1"/>
    <col min="7893" max="7893" width="10.453125" style="235" customWidth="1"/>
    <col min="7894" max="7894" width="9.54296875" style="235" customWidth="1"/>
    <col min="7895" max="7897" width="9.26953125" style="235" customWidth="1"/>
    <col min="7898" max="7898" width="11" style="235" customWidth="1"/>
    <col min="7899" max="8143" width="8.7265625" style="235"/>
    <col min="8144" max="8144" width="1.1796875" style="235" customWidth="1"/>
    <col min="8145" max="8145" width="1.81640625" style="235" customWidth="1"/>
    <col min="8146" max="8146" width="2.453125" style="235" customWidth="1"/>
    <col min="8147" max="8147" width="42.453125" style="235" customWidth="1"/>
    <col min="8148" max="8148" width="10.453125" style="235" bestFit="1" customWidth="1"/>
    <col min="8149" max="8149" width="10.453125" style="235" customWidth="1"/>
    <col min="8150" max="8150" width="9.54296875" style="235" customWidth="1"/>
    <col min="8151" max="8153" width="9.26953125" style="235" customWidth="1"/>
    <col min="8154" max="8154" width="11" style="235" customWidth="1"/>
    <col min="8155" max="8399" width="8.7265625" style="235"/>
    <col min="8400" max="8400" width="1.1796875" style="235" customWidth="1"/>
    <col min="8401" max="8401" width="1.81640625" style="235" customWidth="1"/>
    <col min="8402" max="8402" width="2.453125" style="235" customWidth="1"/>
    <col min="8403" max="8403" width="42.453125" style="235" customWidth="1"/>
    <col min="8404" max="8404" width="10.453125" style="235" bestFit="1" customWidth="1"/>
    <col min="8405" max="8405" width="10.453125" style="235" customWidth="1"/>
    <col min="8406" max="8406" width="9.54296875" style="235" customWidth="1"/>
    <col min="8407" max="8409" width="9.26953125" style="235" customWidth="1"/>
    <col min="8410" max="8410" width="11" style="235" customWidth="1"/>
    <col min="8411" max="8655" width="8.7265625" style="235"/>
    <col min="8656" max="8656" width="1.1796875" style="235" customWidth="1"/>
    <col min="8657" max="8657" width="1.81640625" style="235" customWidth="1"/>
    <col min="8658" max="8658" width="2.453125" style="235" customWidth="1"/>
    <col min="8659" max="8659" width="42.453125" style="235" customWidth="1"/>
    <col min="8660" max="8660" width="10.453125" style="235" bestFit="1" customWidth="1"/>
    <col min="8661" max="8661" width="10.453125" style="235" customWidth="1"/>
    <col min="8662" max="8662" width="9.54296875" style="235" customWidth="1"/>
    <col min="8663" max="8665" width="9.26953125" style="235" customWidth="1"/>
    <col min="8666" max="8666" width="11" style="235" customWidth="1"/>
    <col min="8667" max="8911" width="8.7265625" style="235"/>
    <col min="8912" max="8912" width="1.1796875" style="235" customWidth="1"/>
    <col min="8913" max="8913" width="1.81640625" style="235" customWidth="1"/>
    <col min="8914" max="8914" width="2.453125" style="235" customWidth="1"/>
    <col min="8915" max="8915" width="42.453125" style="235" customWidth="1"/>
    <col min="8916" max="8916" width="10.453125" style="235" bestFit="1" customWidth="1"/>
    <col min="8917" max="8917" width="10.453125" style="235" customWidth="1"/>
    <col min="8918" max="8918" width="9.54296875" style="235" customWidth="1"/>
    <col min="8919" max="8921" width="9.26953125" style="235" customWidth="1"/>
    <col min="8922" max="8922" width="11" style="235" customWidth="1"/>
    <col min="8923" max="9167" width="8.7265625" style="235"/>
    <col min="9168" max="9168" width="1.1796875" style="235" customWidth="1"/>
    <col min="9169" max="9169" width="1.81640625" style="235" customWidth="1"/>
    <col min="9170" max="9170" width="2.453125" style="235" customWidth="1"/>
    <col min="9171" max="9171" width="42.453125" style="235" customWidth="1"/>
    <col min="9172" max="9172" width="10.453125" style="235" bestFit="1" customWidth="1"/>
    <col min="9173" max="9173" width="10.453125" style="235" customWidth="1"/>
    <col min="9174" max="9174" width="9.54296875" style="235" customWidth="1"/>
    <col min="9175" max="9177" width="9.26953125" style="235" customWidth="1"/>
    <col min="9178" max="9178" width="11" style="235" customWidth="1"/>
    <col min="9179" max="9423" width="8.7265625" style="235"/>
    <col min="9424" max="9424" width="1.1796875" style="235" customWidth="1"/>
    <col min="9425" max="9425" width="1.81640625" style="235" customWidth="1"/>
    <col min="9426" max="9426" width="2.453125" style="235" customWidth="1"/>
    <col min="9427" max="9427" width="42.453125" style="235" customWidth="1"/>
    <col min="9428" max="9428" width="10.453125" style="235" bestFit="1" customWidth="1"/>
    <col min="9429" max="9429" width="10.453125" style="235" customWidth="1"/>
    <col min="9430" max="9430" width="9.54296875" style="235" customWidth="1"/>
    <col min="9431" max="9433" width="9.26953125" style="235" customWidth="1"/>
    <col min="9434" max="9434" width="11" style="235" customWidth="1"/>
    <col min="9435" max="9679" width="8.7265625" style="235"/>
    <col min="9680" max="9680" width="1.1796875" style="235" customWidth="1"/>
    <col min="9681" max="9681" width="1.81640625" style="235" customWidth="1"/>
    <col min="9682" max="9682" width="2.453125" style="235" customWidth="1"/>
    <col min="9683" max="9683" width="42.453125" style="235" customWidth="1"/>
    <col min="9684" max="9684" width="10.453125" style="235" bestFit="1" customWidth="1"/>
    <col min="9685" max="9685" width="10.453125" style="235" customWidth="1"/>
    <col min="9686" max="9686" width="9.54296875" style="235" customWidth="1"/>
    <col min="9687" max="9689" width="9.26953125" style="235" customWidth="1"/>
    <col min="9690" max="9690" width="11" style="235" customWidth="1"/>
    <col min="9691" max="9935" width="8.7265625" style="235"/>
    <col min="9936" max="9936" width="1.1796875" style="235" customWidth="1"/>
    <col min="9937" max="9937" width="1.81640625" style="235" customWidth="1"/>
    <col min="9938" max="9938" width="2.453125" style="235" customWidth="1"/>
    <col min="9939" max="9939" width="42.453125" style="235" customWidth="1"/>
    <col min="9940" max="9940" width="10.453125" style="235" bestFit="1" customWidth="1"/>
    <col min="9941" max="9941" width="10.453125" style="235" customWidth="1"/>
    <col min="9942" max="9942" width="9.54296875" style="235" customWidth="1"/>
    <col min="9943" max="9945" width="9.26953125" style="235" customWidth="1"/>
    <col min="9946" max="9946" width="11" style="235" customWidth="1"/>
    <col min="9947" max="10191" width="8.7265625" style="235"/>
    <col min="10192" max="10192" width="1.1796875" style="235" customWidth="1"/>
    <col min="10193" max="10193" width="1.81640625" style="235" customWidth="1"/>
    <col min="10194" max="10194" width="2.453125" style="235" customWidth="1"/>
    <col min="10195" max="10195" width="42.453125" style="235" customWidth="1"/>
    <col min="10196" max="10196" width="10.453125" style="235" bestFit="1" customWidth="1"/>
    <col min="10197" max="10197" width="10.453125" style="235" customWidth="1"/>
    <col min="10198" max="10198" width="9.54296875" style="235" customWidth="1"/>
    <col min="10199" max="10201" width="9.26953125" style="235" customWidth="1"/>
    <col min="10202" max="10202" width="11" style="235" customWidth="1"/>
    <col min="10203" max="10447" width="8.7265625" style="235"/>
    <col min="10448" max="10448" width="1.1796875" style="235" customWidth="1"/>
    <col min="10449" max="10449" width="1.81640625" style="235" customWidth="1"/>
    <col min="10450" max="10450" width="2.453125" style="235" customWidth="1"/>
    <col min="10451" max="10451" width="42.453125" style="235" customWidth="1"/>
    <col min="10452" max="10452" width="10.453125" style="235" bestFit="1" customWidth="1"/>
    <col min="10453" max="10453" width="10.453125" style="235" customWidth="1"/>
    <col min="10454" max="10454" width="9.54296875" style="235" customWidth="1"/>
    <col min="10455" max="10457" width="9.26953125" style="235" customWidth="1"/>
    <col min="10458" max="10458" width="11" style="235" customWidth="1"/>
    <col min="10459" max="10703" width="8.7265625" style="235"/>
    <col min="10704" max="10704" width="1.1796875" style="235" customWidth="1"/>
    <col min="10705" max="10705" width="1.81640625" style="235" customWidth="1"/>
    <col min="10706" max="10706" width="2.453125" style="235" customWidth="1"/>
    <col min="10707" max="10707" width="42.453125" style="235" customWidth="1"/>
    <col min="10708" max="10708" width="10.453125" style="235" bestFit="1" customWidth="1"/>
    <col min="10709" max="10709" width="10.453125" style="235" customWidth="1"/>
    <col min="10710" max="10710" width="9.54296875" style="235" customWidth="1"/>
    <col min="10711" max="10713" width="9.26953125" style="235" customWidth="1"/>
    <col min="10714" max="10714" width="11" style="235" customWidth="1"/>
    <col min="10715" max="10959" width="8.7265625" style="235"/>
    <col min="10960" max="10960" width="1.1796875" style="235" customWidth="1"/>
    <col min="10961" max="10961" width="1.81640625" style="235" customWidth="1"/>
    <col min="10962" max="10962" width="2.453125" style="235" customWidth="1"/>
    <col min="10963" max="10963" width="42.453125" style="235" customWidth="1"/>
    <col min="10964" max="10964" width="10.453125" style="235" bestFit="1" customWidth="1"/>
    <col min="10965" max="10965" width="10.453125" style="235" customWidth="1"/>
    <col min="10966" max="10966" width="9.54296875" style="235" customWidth="1"/>
    <col min="10967" max="10969" width="9.26953125" style="235" customWidth="1"/>
    <col min="10970" max="10970" width="11" style="235" customWidth="1"/>
    <col min="10971" max="11215" width="8.7265625" style="235"/>
    <col min="11216" max="11216" width="1.1796875" style="235" customWidth="1"/>
    <col min="11217" max="11217" width="1.81640625" style="235" customWidth="1"/>
    <col min="11218" max="11218" width="2.453125" style="235" customWidth="1"/>
    <col min="11219" max="11219" width="42.453125" style="235" customWidth="1"/>
    <col min="11220" max="11220" width="10.453125" style="235" bestFit="1" customWidth="1"/>
    <col min="11221" max="11221" width="10.453125" style="235" customWidth="1"/>
    <col min="11222" max="11222" width="9.54296875" style="235" customWidth="1"/>
    <col min="11223" max="11225" width="9.26953125" style="235" customWidth="1"/>
    <col min="11226" max="11226" width="11" style="235" customWidth="1"/>
    <col min="11227" max="11471" width="8.7265625" style="235"/>
    <col min="11472" max="11472" width="1.1796875" style="235" customWidth="1"/>
    <col min="11473" max="11473" width="1.81640625" style="235" customWidth="1"/>
    <col min="11474" max="11474" width="2.453125" style="235" customWidth="1"/>
    <col min="11475" max="11475" width="42.453125" style="235" customWidth="1"/>
    <col min="11476" max="11476" width="10.453125" style="235" bestFit="1" customWidth="1"/>
    <col min="11477" max="11477" width="10.453125" style="235" customWidth="1"/>
    <col min="11478" max="11478" width="9.54296875" style="235" customWidth="1"/>
    <col min="11479" max="11481" width="9.26953125" style="235" customWidth="1"/>
    <col min="11482" max="11482" width="11" style="235" customWidth="1"/>
    <col min="11483" max="11727" width="8.7265625" style="235"/>
    <col min="11728" max="11728" width="1.1796875" style="235" customWidth="1"/>
    <col min="11729" max="11729" width="1.81640625" style="235" customWidth="1"/>
    <col min="11730" max="11730" width="2.453125" style="235" customWidth="1"/>
    <col min="11731" max="11731" width="42.453125" style="235" customWidth="1"/>
    <col min="11732" max="11732" width="10.453125" style="235" bestFit="1" customWidth="1"/>
    <col min="11733" max="11733" width="10.453125" style="235" customWidth="1"/>
    <col min="11734" max="11734" width="9.54296875" style="235" customWidth="1"/>
    <col min="11735" max="11737" width="9.26953125" style="235" customWidth="1"/>
    <col min="11738" max="11738" width="11" style="235" customWidth="1"/>
    <col min="11739" max="11983" width="8.7265625" style="235"/>
    <col min="11984" max="11984" width="1.1796875" style="235" customWidth="1"/>
    <col min="11985" max="11985" width="1.81640625" style="235" customWidth="1"/>
    <col min="11986" max="11986" width="2.453125" style="235" customWidth="1"/>
    <col min="11987" max="11987" width="42.453125" style="235" customWidth="1"/>
    <col min="11988" max="11988" width="10.453125" style="235" bestFit="1" customWidth="1"/>
    <col min="11989" max="11989" width="10.453125" style="235" customWidth="1"/>
    <col min="11990" max="11990" width="9.54296875" style="235" customWidth="1"/>
    <col min="11991" max="11993" width="9.26953125" style="235" customWidth="1"/>
    <col min="11994" max="11994" width="11" style="235" customWidth="1"/>
    <col min="11995" max="12239" width="8.7265625" style="235"/>
    <col min="12240" max="12240" width="1.1796875" style="235" customWidth="1"/>
    <col min="12241" max="12241" width="1.81640625" style="235" customWidth="1"/>
    <col min="12242" max="12242" width="2.453125" style="235" customWidth="1"/>
    <col min="12243" max="12243" width="42.453125" style="235" customWidth="1"/>
    <col min="12244" max="12244" width="10.453125" style="235" bestFit="1" customWidth="1"/>
    <col min="12245" max="12245" width="10.453125" style="235" customWidth="1"/>
    <col min="12246" max="12246" width="9.54296875" style="235" customWidth="1"/>
    <col min="12247" max="12249" width="9.26953125" style="235" customWidth="1"/>
    <col min="12250" max="12250" width="11" style="235" customWidth="1"/>
    <col min="12251" max="12495" width="8.7265625" style="235"/>
    <col min="12496" max="12496" width="1.1796875" style="235" customWidth="1"/>
    <col min="12497" max="12497" width="1.81640625" style="235" customWidth="1"/>
    <col min="12498" max="12498" width="2.453125" style="235" customWidth="1"/>
    <col min="12499" max="12499" width="42.453125" style="235" customWidth="1"/>
    <col min="12500" max="12500" width="10.453125" style="235" bestFit="1" customWidth="1"/>
    <col min="12501" max="12501" width="10.453125" style="235" customWidth="1"/>
    <col min="12502" max="12502" width="9.54296875" style="235" customWidth="1"/>
    <col min="12503" max="12505" width="9.26953125" style="235" customWidth="1"/>
    <col min="12506" max="12506" width="11" style="235" customWidth="1"/>
    <col min="12507" max="12751" width="8.7265625" style="235"/>
    <col min="12752" max="12752" width="1.1796875" style="235" customWidth="1"/>
    <col min="12753" max="12753" width="1.81640625" style="235" customWidth="1"/>
    <col min="12754" max="12754" width="2.453125" style="235" customWidth="1"/>
    <col min="12755" max="12755" width="42.453125" style="235" customWidth="1"/>
    <col min="12756" max="12756" width="10.453125" style="235" bestFit="1" customWidth="1"/>
    <col min="12757" max="12757" width="10.453125" style="235" customWidth="1"/>
    <col min="12758" max="12758" width="9.54296875" style="235" customWidth="1"/>
    <col min="12759" max="12761" width="9.26953125" style="235" customWidth="1"/>
    <col min="12762" max="12762" width="11" style="235" customWidth="1"/>
    <col min="12763" max="13007" width="8.7265625" style="235"/>
    <col min="13008" max="13008" width="1.1796875" style="235" customWidth="1"/>
    <col min="13009" max="13009" width="1.81640625" style="235" customWidth="1"/>
    <col min="13010" max="13010" width="2.453125" style="235" customWidth="1"/>
    <col min="13011" max="13011" width="42.453125" style="235" customWidth="1"/>
    <col min="13012" max="13012" width="10.453125" style="235" bestFit="1" customWidth="1"/>
    <col min="13013" max="13013" width="10.453125" style="235" customWidth="1"/>
    <col min="13014" max="13014" width="9.54296875" style="235" customWidth="1"/>
    <col min="13015" max="13017" width="9.26953125" style="235" customWidth="1"/>
    <col min="13018" max="13018" width="11" style="235" customWidth="1"/>
    <col min="13019" max="13263" width="8.7265625" style="235"/>
    <col min="13264" max="13264" width="1.1796875" style="235" customWidth="1"/>
    <col min="13265" max="13265" width="1.81640625" style="235" customWidth="1"/>
    <col min="13266" max="13266" width="2.453125" style="235" customWidth="1"/>
    <col min="13267" max="13267" width="42.453125" style="235" customWidth="1"/>
    <col min="13268" max="13268" width="10.453125" style="235" bestFit="1" customWidth="1"/>
    <col min="13269" max="13269" width="10.453125" style="235" customWidth="1"/>
    <col min="13270" max="13270" width="9.54296875" style="235" customWidth="1"/>
    <col min="13271" max="13273" width="9.26953125" style="235" customWidth="1"/>
    <col min="13274" max="13274" width="11" style="235" customWidth="1"/>
    <col min="13275" max="13519" width="8.7265625" style="235"/>
    <col min="13520" max="13520" width="1.1796875" style="235" customWidth="1"/>
    <col min="13521" max="13521" width="1.81640625" style="235" customWidth="1"/>
    <col min="13522" max="13522" width="2.453125" style="235" customWidth="1"/>
    <col min="13523" max="13523" width="42.453125" style="235" customWidth="1"/>
    <col min="13524" max="13524" width="10.453125" style="235" bestFit="1" customWidth="1"/>
    <col min="13525" max="13525" width="10.453125" style="235" customWidth="1"/>
    <col min="13526" max="13526" width="9.54296875" style="235" customWidth="1"/>
    <col min="13527" max="13529" width="9.26953125" style="235" customWidth="1"/>
    <col min="13530" max="13530" width="11" style="235" customWidth="1"/>
    <col min="13531" max="13775" width="8.7265625" style="235"/>
    <col min="13776" max="13776" width="1.1796875" style="235" customWidth="1"/>
    <col min="13777" max="13777" width="1.81640625" style="235" customWidth="1"/>
    <col min="13778" max="13778" width="2.453125" style="235" customWidth="1"/>
    <col min="13779" max="13779" width="42.453125" style="235" customWidth="1"/>
    <col min="13780" max="13780" width="10.453125" style="235" bestFit="1" customWidth="1"/>
    <col min="13781" max="13781" width="10.453125" style="235" customWidth="1"/>
    <col min="13782" max="13782" width="9.54296875" style="235" customWidth="1"/>
    <col min="13783" max="13785" width="9.26953125" style="235" customWidth="1"/>
    <col min="13786" max="13786" width="11" style="235" customWidth="1"/>
    <col min="13787" max="14031" width="8.7265625" style="235"/>
    <col min="14032" max="14032" width="1.1796875" style="235" customWidth="1"/>
    <col min="14033" max="14033" width="1.81640625" style="235" customWidth="1"/>
    <col min="14034" max="14034" width="2.453125" style="235" customWidth="1"/>
    <col min="14035" max="14035" width="42.453125" style="235" customWidth="1"/>
    <col min="14036" max="14036" width="10.453125" style="235" bestFit="1" customWidth="1"/>
    <col min="14037" max="14037" width="10.453125" style="235" customWidth="1"/>
    <col min="14038" max="14038" width="9.54296875" style="235" customWidth="1"/>
    <col min="14039" max="14041" width="9.26953125" style="235" customWidth="1"/>
    <col min="14042" max="14042" width="11" style="235" customWidth="1"/>
    <col min="14043" max="14287" width="8.7265625" style="235"/>
    <col min="14288" max="14288" width="1.1796875" style="235" customWidth="1"/>
    <col min="14289" max="14289" width="1.81640625" style="235" customWidth="1"/>
    <col min="14290" max="14290" width="2.453125" style="235" customWidth="1"/>
    <col min="14291" max="14291" width="42.453125" style="235" customWidth="1"/>
    <col min="14292" max="14292" width="10.453125" style="235" bestFit="1" customWidth="1"/>
    <col min="14293" max="14293" width="10.453125" style="235" customWidth="1"/>
    <col min="14294" max="14294" width="9.54296875" style="235" customWidth="1"/>
    <col min="14295" max="14297" width="9.26953125" style="235" customWidth="1"/>
    <col min="14298" max="14298" width="11" style="235" customWidth="1"/>
    <col min="14299" max="14543" width="8.7265625" style="235"/>
    <col min="14544" max="14544" width="1.1796875" style="235" customWidth="1"/>
    <col min="14545" max="14545" width="1.81640625" style="235" customWidth="1"/>
    <col min="14546" max="14546" width="2.453125" style="235" customWidth="1"/>
    <col min="14547" max="14547" width="42.453125" style="235" customWidth="1"/>
    <col min="14548" max="14548" width="10.453125" style="235" bestFit="1" customWidth="1"/>
    <col min="14549" max="14549" width="10.453125" style="235" customWidth="1"/>
    <col min="14550" max="14550" width="9.54296875" style="235" customWidth="1"/>
    <col min="14551" max="14553" width="9.26953125" style="235" customWidth="1"/>
    <col min="14554" max="14554" width="11" style="235" customWidth="1"/>
    <col min="14555" max="14799" width="8.7265625" style="235"/>
    <col min="14800" max="14800" width="1.1796875" style="235" customWidth="1"/>
    <col min="14801" max="14801" width="1.81640625" style="235" customWidth="1"/>
    <col min="14802" max="14802" width="2.453125" style="235" customWidth="1"/>
    <col min="14803" max="14803" width="42.453125" style="235" customWidth="1"/>
    <col min="14804" max="14804" width="10.453125" style="235" bestFit="1" customWidth="1"/>
    <col min="14805" max="14805" width="10.453125" style="235" customWidth="1"/>
    <col min="14806" max="14806" width="9.54296875" style="235" customWidth="1"/>
    <col min="14807" max="14809" width="9.26953125" style="235" customWidth="1"/>
    <col min="14810" max="14810" width="11" style="235" customWidth="1"/>
    <col min="14811" max="15055" width="8.7265625" style="235"/>
    <col min="15056" max="15056" width="1.1796875" style="235" customWidth="1"/>
    <col min="15057" max="15057" width="1.81640625" style="235" customWidth="1"/>
    <col min="15058" max="15058" width="2.453125" style="235" customWidth="1"/>
    <col min="15059" max="15059" width="42.453125" style="235" customWidth="1"/>
    <col min="15060" max="15060" width="10.453125" style="235" bestFit="1" customWidth="1"/>
    <col min="15061" max="15061" width="10.453125" style="235" customWidth="1"/>
    <col min="15062" max="15062" width="9.54296875" style="235" customWidth="1"/>
    <col min="15063" max="15065" width="9.26953125" style="235" customWidth="1"/>
    <col min="15066" max="15066" width="11" style="235" customWidth="1"/>
    <col min="15067" max="15311" width="8.7265625" style="235"/>
    <col min="15312" max="15312" width="1.1796875" style="235" customWidth="1"/>
    <col min="15313" max="15313" width="1.81640625" style="235" customWidth="1"/>
    <col min="15314" max="15314" width="2.453125" style="235" customWidth="1"/>
    <col min="15315" max="15315" width="42.453125" style="235" customWidth="1"/>
    <col min="15316" max="15316" width="10.453125" style="235" bestFit="1" customWidth="1"/>
    <col min="15317" max="15317" width="10.453125" style="235" customWidth="1"/>
    <col min="15318" max="15318" width="9.54296875" style="235" customWidth="1"/>
    <col min="15319" max="15321" width="9.26953125" style="235" customWidth="1"/>
    <col min="15322" max="15322" width="11" style="235" customWidth="1"/>
    <col min="15323" max="15567" width="8.7265625" style="235"/>
    <col min="15568" max="15568" width="1.1796875" style="235" customWidth="1"/>
    <col min="15569" max="15569" width="1.81640625" style="235" customWidth="1"/>
    <col min="15570" max="15570" width="2.453125" style="235" customWidth="1"/>
    <col min="15571" max="15571" width="42.453125" style="235" customWidth="1"/>
    <col min="15572" max="15572" width="10.453125" style="235" bestFit="1" customWidth="1"/>
    <col min="15573" max="15573" width="10.453125" style="235" customWidth="1"/>
    <col min="15574" max="15574" width="9.54296875" style="235" customWidth="1"/>
    <col min="15575" max="15577" width="9.26953125" style="235" customWidth="1"/>
    <col min="15578" max="15578" width="11" style="235" customWidth="1"/>
    <col min="15579" max="15823" width="8.7265625" style="235"/>
    <col min="15824" max="15824" width="1.1796875" style="235" customWidth="1"/>
    <col min="15825" max="15825" width="1.81640625" style="235" customWidth="1"/>
    <col min="15826" max="15826" width="2.453125" style="235" customWidth="1"/>
    <col min="15827" max="15827" width="42.453125" style="235" customWidth="1"/>
    <col min="15828" max="15828" width="10.453125" style="235" bestFit="1" customWidth="1"/>
    <col min="15829" max="15829" width="10.453125" style="235" customWidth="1"/>
    <col min="15830" max="15830" width="9.54296875" style="235" customWidth="1"/>
    <col min="15831" max="15833" width="9.26953125" style="235" customWidth="1"/>
    <col min="15834" max="15834" width="11" style="235" customWidth="1"/>
    <col min="15835" max="16079" width="8.7265625" style="235"/>
    <col min="16080" max="16080" width="1.1796875" style="235" customWidth="1"/>
    <col min="16081" max="16081" width="1.81640625" style="235" customWidth="1"/>
    <col min="16082" max="16082" width="2.453125" style="235" customWidth="1"/>
    <col min="16083" max="16083" width="42.453125" style="235" customWidth="1"/>
    <col min="16084" max="16084" width="10.453125" style="235" bestFit="1" customWidth="1"/>
    <col min="16085" max="16085" width="10.453125" style="235" customWidth="1"/>
    <col min="16086" max="16086" width="9.54296875" style="235" customWidth="1"/>
    <col min="16087" max="16089" width="9.26953125" style="235" customWidth="1"/>
    <col min="16090" max="16090" width="11" style="235" customWidth="1"/>
    <col min="16091" max="16335" width="8.7265625" style="235"/>
    <col min="16336" max="16343" width="9.1796875" style="235" customWidth="1"/>
    <col min="16344" max="16384" width="8.7265625" style="235"/>
  </cols>
  <sheetData>
    <row r="1" spans="2:10" s="124" customFormat="1" ht="15.75" customHeight="1">
      <c r="B1" s="233" t="s">
        <v>343</v>
      </c>
      <c r="C1" s="122"/>
      <c r="D1" s="122"/>
      <c r="E1" s="122"/>
      <c r="F1" s="122"/>
      <c r="G1" s="122"/>
      <c r="H1" s="122"/>
      <c r="I1" s="122"/>
      <c r="J1" s="123"/>
    </row>
    <row r="2" spans="2:10" s="124" customFormat="1" ht="15.75" customHeight="1">
      <c r="B2" s="234" t="s">
        <v>275</v>
      </c>
      <c r="C2" s="122"/>
      <c r="D2" s="122"/>
      <c r="E2" s="122"/>
      <c r="F2" s="122"/>
      <c r="G2" s="122"/>
      <c r="H2" s="122"/>
      <c r="I2" s="122"/>
      <c r="J2" s="123"/>
    </row>
    <row r="3" spans="2:10" s="124" customFormat="1" ht="15.75" customHeight="1">
      <c r="B3" s="126"/>
      <c r="C3" s="123"/>
      <c r="D3" s="123"/>
      <c r="E3" s="123"/>
      <c r="F3" s="123"/>
      <c r="G3" s="123"/>
      <c r="H3" s="123"/>
      <c r="I3" s="123"/>
      <c r="J3" s="123"/>
    </row>
    <row r="4" spans="2:10" s="124" customFormat="1" ht="15.75" customHeight="1">
      <c r="B4" s="126"/>
      <c r="C4" s="123"/>
      <c r="D4" s="123"/>
      <c r="E4" s="123"/>
      <c r="F4" s="123"/>
      <c r="G4" s="123"/>
      <c r="H4" s="123"/>
      <c r="I4" s="123"/>
      <c r="J4" s="123"/>
    </row>
    <row r="5" spans="2:10" s="124" customFormat="1" ht="15.75" customHeight="1">
      <c r="B5" s="126"/>
      <c r="C5" s="123"/>
      <c r="D5" s="123"/>
      <c r="E5" s="123"/>
      <c r="F5" s="123"/>
      <c r="G5" s="123"/>
      <c r="H5" s="123"/>
      <c r="I5" s="123"/>
      <c r="J5" s="123"/>
    </row>
    <row r="6" spans="2:10" ht="15.75" customHeight="1">
      <c r="J6" s="123"/>
    </row>
    <row r="7" spans="2:10" ht="15.75" customHeight="1">
      <c r="B7" s="236" t="s">
        <v>127</v>
      </c>
      <c r="C7" s="236"/>
      <c r="D7" s="237">
        <v>2024</v>
      </c>
      <c r="E7" s="237">
        <v>2025</v>
      </c>
      <c r="F7" s="237">
        <v>2026</v>
      </c>
      <c r="G7" s="237">
        <v>2027</v>
      </c>
      <c r="H7" s="237">
        <v>2028</v>
      </c>
      <c r="I7" s="238" t="s">
        <v>276</v>
      </c>
      <c r="J7" s="123"/>
    </row>
    <row r="8" spans="2:10" ht="15.75" customHeight="1">
      <c r="B8" s="239" t="s">
        <v>120</v>
      </c>
      <c r="C8" s="239"/>
      <c r="D8" s="240" t="s">
        <v>2</v>
      </c>
      <c r="E8" s="240" t="s">
        <v>2</v>
      </c>
      <c r="F8" s="240" t="s">
        <v>2</v>
      </c>
      <c r="G8" s="240" t="s">
        <v>2</v>
      </c>
      <c r="H8" s="240" t="s">
        <v>2</v>
      </c>
      <c r="I8" s="241" t="s">
        <v>344</v>
      </c>
      <c r="J8" s="123"/>
    </row>
    <row r="9" spans="2:10" ht="3" customHeight="1">
      <c r="B9" s="236"/>
      <c r="C9" s="236"/>
      <c r="D9" s="242"/>
      <c r="E9" s="242"/>
      <c r="F9" s="242"/>
      <c r="G9" s="242"/>
      <c r="H9" s="242"/>
      <c r="I9" s="243" t="s">
        <v>181</v>
      </c>
      <c r="J9" s="123"/>
    </row>
    <row r="10" spans="2:10" ht="12.5">
      <c r="B10" s="543" t="s">
        <v>345</v>
      </c>
      <c r="C10" s="543"/>
      <c r="D10" s="246"/>
      <c r="E10" s="246"/>
      <c r="F10" s="246"/>
      <c r="G10" s="246"/>
      <c r="H10" s="246"/>
      <c r="I10" s="245"/>
      <c r="J10" s="123"/>
    </row>
    <row r="11" spans="2:10" ht="12.5">
      <c r="B11" s="235" t="s">
        <v>324</v>
      </c>
      <c r="D11" s="246">
        <v>4.9000000000000004</v>
      </c>
      <c r="E11" s="246">
        <v>1.3</v>
      </c>
      <c r="F11" s="246">
        <v>3</v>
      </c>
      <c r="G11" s="246">
        <v>3.1</v>
      </c>
      <c r="H11" s="246">
        <v>3.1</v>
      </c>
      <c r="I11" s="245">
        <v>15.399999999999999</v>
      </c>
      <c r="J11" s="123"/>
    </row>
    <row r="12" spans="2:10" ht="13.5" customHeight="1">
      <c r="B12" s="235" t="s">
        <v>325</v>
      </c>
      <c r="D12" s="246">
        <v>-1.9</v>
      </c>
      <c r="E12" s="246">
        <v>1.6</v>
      </c>
      <c r="F12" s="246">
        <v>2.5</v>
      </c>
      <c r="G12" s="246">
        <v>2.9</v>
      </c>
      <c r="H12" s="246">
        <v>2</v>
      </c>
      <c r="I12" s="245">
        <v>7.1</v>
      </c>
      <c r="J12" s="123"/>
    </row>
    <row r="13" spans="2:10" ht="16.5" customHeight="1">
      <c r="B13" s="235" t="s">
        <v>346</v>
      </c>
      <c r="D13" s="246">
        <v>1.4</v>
      </c>
      <c r="E13" s="246">
        <v>1</v>
      </c>
      <c r="F13" s="246">
        <v>1.5</v>
      </c>
      <c r="G13" s="246">
        <v>1.8</v>
      </c>
      <c r="H13" s="246">
        <v>1.6</v>
      </c>
      <c r="I13" s="245">
        <v>7.3000000000000007</v>
      </c>
      <c r="J13" s="123"/>
    </row>
    <row r="14" spans="2:10" ht="15.75" customHeight="1">
      <c r="B14" s="235" t="s">
        <v>326</v>
      </c>
      <c r="D14" s="246">
        <v>-0.6</v>
      </c>
      <c r="E14" s="246">
        <v>0.7</v>
      </c>
      <c r="F14" s="246">
        <v>0.9</v>
      </c>
      <c r="G14" s="246">
        <v>0.9</v>
      </c>
      <c r="H14" s="246">
        <v>0.8</v>
      </c>
      <c r="I14" s="245">
        <v>2.7</v>
      </c>
      <c r="J14" s="123"/>
    </row>
    <row r="15" spans="2:10" ht="28.5" customHeight="1">
      <c r="B15" s="545" t="s">
        <v>347</v>
      </c>
      <c r="C15" s="545"/>
      <c r="D15" s="246">
        <v>0.3</v>
      </c>
      <c r="E15" s="246">
        <v>0.4</v>
      </c>
      <c r="F15" s="246">
        <v>0.3</v>
      </c>
      <c r="G15" s="246">
        <v>0.3</v>
      </c>
      <c r="H15" s="246">
        <v>0.4</v>
      </c>
      <c r="I15" s="245">
        <v>1.7000000000000002</v>
      </c>
      <c r="J15" s="123"/>
    </row>
    <row r="16" spans="2:10" ht="15.75" customHeight="1">
      <c r="B16" s="235" t="s">
        <v>348</v>
      </c>
      <c r="D16" s="246">
        <v>2.5</v>
      </c>
      <c r="E16" s="246">
        <v>-1.1000000000000001</v>
      </c>
      <c r="F16" s="246">
        <v>0.3</v>
      </c>
      <c r="G16" s="246">
        <v>-0.2</v>
      </c>
      <c r="H16" s="246">
        <v>0.1</v>
      </c>
      <c r="I16" s="245">
        <v>1.6</v>
      </c>
      <c r="J16" s="123"/>
    </row>
    <row r="17" spans="2:10" ht="15.75" customHeight="1">
      <c r="B17" s="249" t="s">
        <v>349</v>
      </c>
      <c r="D17" s="250">
        <v>6.6000000000000005</v>
      </c>
      <c r="E17" s="250">
        <v>3.9000000000000008</v>
      </c>
      <c r="F17" s="250">
        <v>8.5000000000000018</v>
      </c>
      <c r="G17" s="250">
        <v>8.8000000000000007</v>
      </c>
      <c r="H17" s="250">
        <v>7.9999999999999991</v>
      </c>
      <c r="I17" s="251">
        <v>35.800000000000004</v>
      </c>
      <c r="J17" s="123"/>
    </row>
    <row r="18" spans="2:10" ht="15.75" customHeight="1">
      <c r="B18" s="235" t="s">
        <v>350</v>
      </c>
      <c r="D18" s="246">
        <v>112.4</v>
      </c>
      <c r="E18" s="246">
        <v>119</v>
      </c>
      <c r="F18" s="246">
        <v>122.9</v>
      </c>
      <c r="G18" s="246">
        <v>131.4</v>
      </c>
      <c r="H18" s="246">
        <v>140.19999999999999</v>
      </c>
      <c r="I18" s="245"/>
      <c r="J18" s="123"/>
    </row>
    <row r="19" spans="2:10" ht="15.75" customHeight="1">
      <c r="B19" s="249" t="s">
        <v>294</v>
      </c>
      <c r="C19" s="249"/>
      <c r="D19" s="250">
        <v>119</v>
      </c>
      <c r="E19" s="250">
        <v>122.9</v>
      </c>
      <c r="F19" s="250">
        <v>131.4</v>
      </c>
      <c r="G19" s="250">
        <v>140.19999999999999</v>
      </c>
      <c r="H19" s="250">
        <v>148.19999999999999</v>
      </c>
      <c r="I19" s="251"/>
      <c r="J19" s="123"/>
    </row>
    <row r="20" spans="2:10" ht="15.75" customHeight="1">
      <c r="B20" s="235" t="s">
        <v>351</v>
      </c>
      <c r="D20" s="246">
        <v>28.8</v>
      </c>
      <c r="E20" s="246">
        <v>28.5</v>
      </c>
      <c r="F20" s="246">
        <v>28.9</v>
      </c>
      <c r="G20" s="246">
        <v>29.3</v>
      </c>
      <c r="H20" s="246">
        <v>29.5</v>
      </c>
      <c r="I20" s="245"/>
      <c r="J20" s="123"/>
    </row>
    <row r="21" spans="2:10" ht="3" customHeight="1">
      <c r="B21" s="253"/>
      <c r="C21" s="254"/>
      <c r="D21" s="255"/>
      <c r="E21" s="255"/>
      <c r="F21" s="255"/>
      <c r="G21" s="255"/>
      <c r="H21" s="255"/>
      <c r="I21" s="256"/>
      <c r="J21" s="123"/>
    </row>
    <row r="22" spans="2:10" ht="15.75" customHeight="1">
      <c r="B22" s="236"/>
      <c r="C22" s="236"/>
      <c r="D22" s="242"/>
      <c r="E22" s="242"/>
      <c r="F22" s="242"/>
      <c r="G22" s="242"/>
      <c r="H22" s="242"/>
      <c r="I22" s="242"/>
      <c r="J22" s="123"/>
    </row>
    <row r="23" spans="2:10" ht="15.75" customHeight="1">
      <c r="B23" s="257"/>
      <c r="D23" s="258"/>
      <c r="E23" s="258"/>
      <c r="F23" s="258"/>
      <c r="G23" s="258"/>
      <c r="H23" s="258"/>
      <c r="I23" s="258"/>
      <c r="J23" s="123"/>
    </row>
    <row r="24" spans="2:10" ht="15.75" customHeight="1">
      <c r="D24" s="258"/>
      <c r="E24" s="258"/>
      <c r="F24" s="258"/>
      <c r="G24" s="258"/>
      <c r="H24" s="258"/>
      <c r="I24" s="258"/>
      <c r="J24" s="123"/>
    </row>
    <row r="25" spans="2:10" ht="15.75" customHeight="1">
      <c r="D25" s="258"/>
      <c r="E25" s="258"/>
      <c r="F25" s="258"/>
      <c r="G25" s="258"/>
      <c r="H25" s="258" t="s">
        <v>181</v>
      </c>
      <c r="I25" s="258"/>
      <c r="J25" s="123"/>
    </row>
    <row r="26" spans="2:10" ht="15.75" customHeight="1">
      <c r="D26" s="258"/>
      <c r="E26" s="258"/>
      <c r="F26" s="258"/>
      <c r="G26" s="258"/>
      <c r="H26" s="258"/>
      <c r="I26" s="258"/>
      <c r="J26" s="258"/>
    </row>
    <row r="30" spans="2:10" ht="15.65" customHeight="1"/>
    <row r="40" ht="33.75" customHeight="1"/>
  </sheetData>
  <mergeCells count="2">
    <mergeCell ref="B10:C10"/>
    <mergeCell ref="B15:C15"/>
  </mergeCells>
  <pageMargins left="0.70866141732283472" right="0.70866141732283472" top="0.74803149606299213" bottom="0.74803149606299213" header="0.31496062992125984" footer="0.31496062992125984"/>
  <pageSetup paperSize="9" scale="61"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278CC-8106-45EA-A9DA-F5C8C225E48E}">
  <sheetPr>
    <tabColor rgb="FF92D050"/>
    <pageSetUpPr fitToPage="1"/>
  </sheetPr>
  <dimension ref="A1:F21"/>
  <sheetViews>
    <sheetView workbookViewId="0">
      <selection activeCell="F25" sqref="F25"/>
    </sheetView>
  </sheetViews>
  <sheetFormatPr defaultRowHeight="15.75" customHeight="1"/>
  <cols>
    <col min="1" max="1" width="3.54296875" style="235" customWidth="1"/>
    <col min="2" max="2" width="2.453125" style="235" customWidth="1"/>
    <col min="3" max="3" width="48.453125" style="235" customWidth="1"/>
    <col min="4" max="6" width="9" style="235" customWidth="1"/>
    <col min="7" max="206" width="8.7265625" style="235"/>
    <col min="207" max="207" width="1.1796875" style="235" customWidth="1"/>
    <col min="208" max="208" width="1.81640625" style="235" customWidth="1"/>
    <col min="209" max="209" width="2.453125" style="235" customWidth="1"/>
    <col min="210" max="210" width="42.453125" style="235" customWidth="1"/>
    <col min="211" max="211" width="10.453125" style="235" bestFit="1" customWidth="1"/>
    <col min="212" max="212" width="10.453125" style="235" customWidth="1"/>
    <col min="213" max="213" width="9.54296875" style="235" customWidth="1"/>
    <col min="214" max="216" width="9.26953125" style="235" customWidth="1"/>
    <col min="217" max="217" width="11" style="235" customWidth="1"/>
    <col min="218" max="462" width="8.7265625" style="235"/>
    <col min="463" max="463" width="1.1796875" style="235" customWidth="1"/>
    <col min="464" max="464" width="1.81640625" style="235" customWidth="1"/>
    <col min="465" max="465" width="2.453125" style="235" customWidth="1"/>
    <col min="466" max="466" width="42.453125" style="235" customWidth="1"/>
    <col min="467" max="467" width="10.453125" style="235" bestFit="1" customWidth="1"/>
    <col min="468" max="468" width="10.453125" style="235" customWidth="1"/>
    <col min="469" max="469" width="9.54296875" style="235" customWidth="1"/>
    <col min="470" max="472" width="9.26953125" style="235" customWidth="1"/>
    <col min="473" max="473" width="11" style="235" customWidth="1"/>
    <col min="474" max="718" width="8.7265625" style="235"/>
    <col min="719" max="719" width="1.1796875" style="235" customWidth="1"/>
    <col min="720" max="720" width="1.81640625" style="235" customWidth="1"/>
    <col min="721" max="721" width="2.453125" style="235" customWidth="1"/>
    <col min="722" max="722" width="42.453125" style="235" customWidth="1"/>
    <col min="723" max="723" width="10.453125" style="235" bestFit="1" customWidth="1"/>
    <col min="724" max="724" width="10.453125" style="235" customWidth="1"/>
    <col min="725" max="725" width="9.54296875" style="235" customWidth="1"/>
    <col min="726" max="728" width="9.26953125" style="235" customWidth="1"/>
    <col min="729" max="729" width="11" style="235" customWidth="1"/>
    <col min="730" max="974" width="8.7265625" style="235"/>
    <col min="975" max="975" width="1.1796875" style="235" customWidth="1"/>
    <col min="976" max="976" width="1.81640625" style="235" customWidth="1"/>
    <col min="977" max="977" width="2.453125" style="235" customWidth="1"/>
    <col min="978" max="978" width="42.453125" style="235" customWidth="1"/>
    <col min="979" max="979" width="10.453125" style="235" bestFit="1" customWidth="1"/>
    <col min="980" max="980" width="10.453125" style="235" customWidth="1"/>
    <col min="981" max="981" width="9.54296875" style="235" customWidth="1"/>
    <col min="982" max="984" width="9.26953125" style="235" customWidth="1"/>
    <col min="985" max="985" width="11" style="235" customWidth="1"/>
    <col min="986" max="1230" width="8.7265625" style="235"/>
    <col min="1231" max="1231" width="1.1796875" style="235" customWidth="1"/>
    <col min="1232" max="1232" width="1.81640625" style="235" customWidth="1"/>
    <col min="1233" max="1233" width="2.453125" style="235" customWidth="1"/>
    <col min="1234" max="1234" width="42.453125" style="235" customWidth="1"/>
    <col min="1235" max="1235" width="10.453125" style="235" bestFit="1" customWidth="1"/>
    <col min="1236" max="1236" width="10.453125" style="235" customWidth="1"/>
    <col min="1237" max="1237" width="9.54296875" style="235" customWidth="1"/>
    <col min="1238" max="1240" width="9.26953125" style="235" customWidth="1"/>
    <col min="1241" max="1241" width="11" style="235" customWidth="1"/>
    <col min="1242" max="1486" width="8.7265625" style="235"/>
    <col min="1487" max="1487" width="1.1796875" style="235" customWidth="1"/>
    <col min="1488" max="1488" width="1.81640625" style="235" customWidth="1"/>
    <col min="1489" max="1489" width="2.453125" style="235" customWidth="1"/>
    <col min="1490" max="1490" width="42.453125" style="235" customWidth="1"/>
    <col min="1491" max="1491" width="10.453125" style="235" bestFit="1" customWidth="1"/>
    <col min="1492" max="1492" width="10.453125" style="235" customWidth="1"/>
    <col min="1493" max="1493" width="9.54296875" style="235" customWidth="1"/>
    <col min="1494" max="1496" width="9.26953125" style="235" customWidth="1"/>
    <col min="1497" max="1497" width="11" style="235" customWidth="1"/>
    <col min="1498" max="1742" width="8.7265625" style="235"/>
    <col min="1743" max="1743" width="1.1796875" style="235" customWidth="1"/>
    <col min="1744" max="1744" width="1.81640625" style="235" customWidth="1"/>
    <col min="1745" max="1745" width="2.453125" style="235" customWidth="1"/>
    <col min="1746" max="1746" width="42.453125" style="235" customWidth="1"/>
    <col min="1747" max="1747" width="10.453125" style="235" bestFit="1" customWidth="1"/>
    <col min="1748" max="1748" width="10.453125" style="235" customWidth="1"/>
    <col min="1749" max="1749" width="9.54296875" style="235" customWidth="1"/>
    <col min="1750" max="1752" width="9.26953125" style="235" customWidth="1"/>
    <col min="1753" max="1753" width="11" style="235" customWidth="1"/>
    <col min="1754" max="1998" width="8.7265625" style="235"/>
    <col min="1999" max="1999" width="1.1796875" style="235" customWidth="1"/>
    <col min="2000" max="2000" width="1.81640625" style="235" customWidth="1"/>
    <col min="2001" max="2001" width="2.453125" style="235" customWidth="1"/>
    <col min="2002" max="2002" width="42.453125" style="235" customWidth="1"/>
    <col min="2003" max="2003" width="10.453125" style="235" bestFit="1" customWidth="1"/>
    <col min="2004" max="2004" width="10.453125" style="235" customWidth="1"/>
    <col min="2005" max="2005" width="9.54296875" style="235" customWidth="1"/>
    <col min="2006" max="2008" width="9.26953125" style="235" customWidth="1"/>
    <col min="2009" max="2009" width="11" style="235" customWidth="1"/>
    <col min="2010" max="2254" width="8.7265625" style="235"/>
    <col min="2255" max="2255" width="1.1796875" style="235" customWidth="1"/>
    <col min="2256" max="2256" width="1.81640625" style="235" customWidth="1"/>
    <col min="2257" max="2257" width="2.453125" style="235" customWidth="1"/>
    <col min="2258" max="2258" width="42.453125" style="235" customWidth="1"/>
    <col min="2259" max="2259" width="10.453125" style="235" bestFit="1" customWidth="1"/>
    <col min="2260" max="2260" width="10.453125" style="235" customWidth="1"/>
    <col min="2261" max="2261" width="9.54296875" style="235" customWidth="1"/>
    <col min="2262" max="2264" width="9.26953125" style="235" customWidth="1"/>
    <col min="2265" max="2265" width="11" style="235" customWidth="1"/>
    <col min="2266" max="2510" width="8.7265625" style="235"/>
    <col min="2511" max="2511" width="1.1796875" style="235" customWidth="1"/>
    <col min="2512" max="2512" width="1.81640625" style="235" customWidth="1"/>
    <col min="2513" max="2513" width="2.453125" style="235" customWidth="1"/>
    <col min="2514" max="2514" width="42.453125" style="235" customWidth="1"/>
    <col min="2515" max="2515" width="10.453125" style="235" bestFit="1" customWidth="1"/>
    <col min="2516" max="2516" width="10.453125" style="235" customWidth="1"/>
    <col min="2517" max="2517" width="9.54296875" style="235" customWidth="1"/>
    <col min="2518" max="2520" width="9.26953125" style="235" customWidth="1"/>
    <col min="2521" max="2521" width="11" style="235" customWidth="1"/>
    <col min="2522" max="2766" width="8.7265625" style="235"/>
    <col min="2767" max="2767" width="1.1796875" style="235" customWidth="1"/>
    <col min="2768" max="2768" width="1.81640625" style="235" customWidth="1"/>
    <col min="2769" max="2769" width="2.453125" style="235" customWidth="1"/>
    <col min="2770" max="2770" width="42.453125" style="235" customWidth="1"/>
    <col min="2771" max="2771" width="10.453125" style="235" bestFit="1" customWidth="1"/>
    <col min="2772" max="2772" width="10.453125" style="235" customWidth="1"/>
    <col min="2773" max="2773" width="9.54296875" style="235" customWidth="1"/>
    <col min="2774" max="2776" width="9.26953125" style="235" customWidth="1"/>
    <col min="2777" max="2777" width="11" style="235" customWidth="1"/>
    <col min="2778" max="3022" width="8.7265625" style="235"/>
    <col min="3023" max="3023" width="1.1796875" style="235" customWidth="1"/>
    <col min="3024" max="3024" width="1.81640625" style="235" customWidth="1"/>
    <col min="3025" max="3025" width="2.453125" style="235" customWidth="1"/>
    <col min="3026" max="3026" width="42.453125" style="235" customWidth="1"/>
    <col min="3027" max="3027" width="10.453125" style="235" bestFit="1" customWidth="1"/>
    <col min="3028" max="3028" width="10.453125" style="235" customWidth="1"/>
    <col min="3029" max="3029" width="9.54296875" style="235" customWidth="1"/>
    <col min="3030" max="3032" width="9.26953125" style="235" customWidth="1"/>
    <col min="3033" max="3033" width="11" style="235" customWidth="1"/>
    <col min="3034" max="3278" width="8.7265625" style="235"/>
    <col min="3279" max="3279" width="1.1796875" style="235" customWidth="1"/>
    <col min="3280" max="3280" width="1.81640625" style="235" customWidth="1"/>
    <col min="3281" max="3281" width="2.453125" style="235" customWidth="1"/>
    <col min="3282" max="3282" width="42.453125" style="235" customWidth="1"/>
    <col min="3283" max="3283" width="10.453125" style="235" bestFit="1" customWidth="1"/>
    <col min="3284" max="3284" width="10.453125" style="235" customWidth="1"/>
    <col min="3285" max="3285" width="9.54296875" style="235" customWidth="1"/>
    <col min="3286" max="3288" width="9.26953125" style="235" customWidth="1"/>
    <col min="3289" max="3289" width="11" style="235" customWidth="1"/>
    <col min="3290" max="3534" width="8.7265625" style="235"/>
    <col min="3535" max="3535" width="1.1796875" style="235" customWidth="1"/>
    <col min="3536" max="3536" width="1.81640625" style="235" customWidth="1"/>
    <col min="3537" max="3537" width="2.453125" style="235" customWidth="1"/>
    <col min="3538" max="3538" width="42.453125" style="235" customWidth="1"/>
    <col min="3539" max="3539" width="10.453125" style="235" bestFit="1" customWidth="1"/>
    <col min="3540" max="3540" width="10.453125" style="235" customWidth="1"/>
    <col min="3541" max="3541" width="9.54296875" style="235" customWidth="1"/>
    <col min="3542" max="3544" width="9.26953125" style="235" customWidth="1"/>
    <col min="3545" max="3545" width="11" style="235" customWidth="1"/>
    <col min="3546" max="3790" width="8.7265625" style="235"/>
    <col min="3791" max="3791" width="1.1796875" style="235" customWidth="1"/>
    <col min="3792" max="3792" width="1.81640625" style="235" customWidth="1"/>
    <col min="3793" max="3793" width="2.453125" style="235" customWidth="1"/>
    <col min="3794" max="3794" width="42.453125" style="235" customWidth="1"/>
    <col min="3795" max="3795" width="10.453125" style="235" bestFit="1" customWidth="1"/>
    <col min="3796" max="3796" width="10.453125" style="235" customWidth="1"/>
    <col min="3797" max="3797" width="9.54296875" style="235" customWidth="1"/>
    <col min="3798" max="3800" width="9.26953125" style="235" customWidth="1"/>
    <col min="3801" max="3801" width="11" style="235" customWidth="1"/>
    <col min="3802" max="4046" width="8.7265625" style="235"/>
    <col min="4047" max="4047" width="1.1796875" style="235" customWidth="1"/>
    <col min="4048" max="4048" width="1.81640625" style="235" customWidth="1"/>
    <col min="4049" max="4049" width="2.453125" style="235" customWidth="1"/>
    <col min="4050" max="4050" width="42.453125" style="235" customWidth="1"/>
    <col min="4051" max="4051" width="10.453125" style="235" bestFit="1" customWidth="1"/>
    <col min="4052" max="4052" width="10.453125" style="235" customWidth="1"/>
    <col min="4053" max="4053" width="9.54296875" style="235" customWidth="1"/>
    <col min="4054" max="4056" width="9.26953125" style="235" customWidth="1"/>
    <col min="4057" max="4057" width="11" style="235" customWidth="1"/>
    <col min="4058" max="4302" width="8.7265625" style="235"/>
    <col min="4303" max="4303" width="1.1796875" style="235" customWidth="1"/>
    <col min="4304" max="4304" width="1.81640625" style="235" customWidth="1"/>
    <col min="4305" max="4305" width="2.453125" style="235" customWidth="1"/>
    <col min="4306" max="4306" width="42.453125" style="235" customWidth="1"/>
    <col min="4307" max="4307" width="10.453125" style="235" bestFit="1" customWidth="1"/>
    <col min="4308" max="4308" width="10.453125" style="235" customWidth="1"/>
    <col min="4309" max="4309" width="9.54296875" style="235" customWidth="1"/>
    <col min="4310" max="4312" width="9.26953125" style="235" customWidth="1"/>
    <col min="4313" max="4313" width="11" style="235" customWidth="1"/>
    <col min="4314" max="4558" width="8.7265625" style="235"/>
    <col min="4559" max="4559" width="1.1796875" style="235" customWidth="1"/>
    <col min="4560" max="4560" width="1.81640625" style="235" customWidth="1"/>
    <col min="4561" max="4561" width="2.453125" style="235" customWidth="1"/>
    <col min="4562" max="4562" width="42.453125" style="235" customWidth="1"/>
    <col min="4563" max="4563" width="10.453125" style="235" bestFit="1" customWidth="1"/>
    <col min="4564" max="4564" width="10.453125" style="235" customWidth="1"/>
    <col min="4565" max="4565" width="9.54296875" style="235" customWidth="1"/>
    <col min="4566" max="4568" width="9.26953125" style="235" customWidth="1"/>
    <col min="4569" max="4569" width="11" style="235" customWidth="1"/>
    <col min="4570" max="4814" width="8.7265625" style="235"/>
    <col min="4815" max="4815" width="1.1796875" style="235" customWidth="1"/>
    <col min="4816" max="4816" width="1.81640625" style="235" customWidth="1"/>
    <col min="4817" max="4817" width="2.453125" style="235" customWidth="1"/>
    <col min="4818" max="4818" width="42.453125" style="235" customWidth="1"/>
    <col min="4819" max="4819" width="10.453125" style="235" bestFit="1" customWidth="1"/>
    <col min="4820" max="4820" width="10.453125" style="235" customWidth="1"/>
    <col min="4821" max="4821" width="9.54296875" style="235" customWidth="1"/>
    <col min="4822" max="4824" width="9.26953125" style="235" customWidth="1"/>
    <col min="4825" max="4825" width="11" style="235" customWidth="1"/>
    <col min="4826" max="5070" width="8.7265625" style="235"/>
    <col min="5071" max="5071" width="1.1796875" style="235" customWidth="1"/>
    <col min="5072" max="5072" width="1.81640625" style="235" customWidth="1"/>
    <col min="5073" max="5073" width="2.453125" style="235" customWidth="1"/>
    <col min="5074" max="5074" width="42.453125" style="235" customWidth="1"/>
    <col min="5075" max="5075" width="10.453125" style="235" bestFit="1" customWidth="1"/>
    <col min="5076" max="5076" width="10.453125" style="235" customWidth="1"/>
    <col min="5077" max="5077" width="9.54296875" style="235" customWidth="1"/>
    <col min="5078" max="5080" width="9.26953125" style="235" customWidth="1"/>
    <col min="5081" max="5081" width="11" style="235" customWidth="1"/>
    <col min="5082" max="5326" width="8.7265625" style="235"/>
    <col min="5327" max="5327" width="1.1796875" style="235" customWidth="1"/>
    <col min="5328" max="5328" width="1.81640625" style="235" customWidth="1"/>
    <col min="5329" max="5329" width="2.453125" style="235" customWidth="1"/>
    <col min="5330" max="5330" width="42.453125" style="235" customWidth="1"/>
    <col min="5331" max="5331" width="10.453125" style="235" bestFit="1" customWidth="1"/>
    <col min="5332" max="5332" width="10.453125" style="235" customWidth="1"/>
    <col min="5333" max="5333" width="9.54296875" style="235" customWidth="1"/>
    <col min="5334" max="5336" width="9.26953125" style="235" customWidth="1"/>
    <col min="5337" max="5337" width="11" style="235" customWidth="1"/>
    <col min="5338" max="5582" width="8.7265625" style="235"/>
    <col min="5583" max="5583" width="1.1796875" style="235" customWidth="1"/>
    <col min="5584" max="5584" width="1.81640625" style="235" customWidth="1"/>
    <col min="5585" max="5585" width="2.453125" style="235" customWidth="1"/>
    <col min="5586" max="5586" width="42.453125" style="235" customWidth="1"/>
    <col min="5587" max="5587" width="10.453125" style="235" bestFit="1" customWidth="1"/>
    <col min="5588" max="5588" width="10.453125" style="235" customWidth="1"/>
    <col min="5589" max="5589" width="9.54296875" style="235" customWidth="1"/>
    <col min="5590" max="5592" width="9.26953125" style="235" customWidth="1"/>
    <col min="5593" max="5593" width="11" style="235" customWidth="1"/>
    <col min="5594" max="5838" width="8.7265625" style="235"/>
    <col min="5839" max="5839" width="1.1796875" style="235" customWidth="1"/>
    <col min="5840" max="5840" width="1.81640625" style="235" customWidth="1"/>
    <col min="5841" max="5841" width="2.453125" style="235" customWidth="1"/>
    <col min="5842" max="5842" width="42.453125" style="235" customWidth="1"/>
    <col min="5843" max="5843" width="10.453125" style="235" bestFit="1" customWidth="1"/>
    <col min="5844" max="5844" width="10.453125" style="235" customWidth="1"/>
    <col min="5845" max="5845" width="9.54296875" style="235" customWidth="1"/>
    <col min="5846" max="5848" width="9.26953125" style="235" customWidth="1"/>
    <col min="5849" max="5849" width="11" style="235" customWidth="1"/>
    <col min="5850" max="6094" width="8.7265625" style="235"/>
    <col min="6095" max="6095" width="1.1796875" style="235" customWidth="1"/>
    <col min="6096" max="6096" width="1.81640625" style="235" customWidth="1"/>
    <col min="6097" max="6097" width="2.453125" style="235" customWidth="1"/>
    <col min="6098" max="6098" width="42.453125" style="235" customWidth="1"/>
    <col min="6099" max="6099" width="10.453125" style="235" bestFit="1" customWidth="1"/>
    <col min="6100" max="6100" width="10.453125" style="235" customWidth="1"/>
    <col min="6101" max="6101" width="9.54296875" style="235" customWidth="1"/>
    <col min="6102" max="6104" width="9.26953125" style="235" customWidth="1"/>
    <col min="6105" max="6105" width="11" style="235" customWidth="1"/>
    <col min="6106" max="6350" width="8.7265625" style="235"/>
    <col min="6351" max="6351" width="1.1796875" style="235" customWidth="1"/>
    <col min="6352" max="6352" width="1.81640625" style="235" customWidth="1"/>
    <col min="6353" max="6353" width="2.453125" style="235" customWidth="1"/>
    <col min="6354" max="6354" width="42.453125" style="235" customWidth="1"/>
    <col min="6355" max="6355" width="10.453125" style="235" bestFit="1" customWidth="1"/>
    <col min="6356" max="6356" width="10.453125" style="235" customWidth="1"/>
    <col min="6357" max="6357" width="9.54296875" style="235" customWidth="1"/>
    <col min="6358" max="6360" width="9.26953125" style="235" customWidth="1"/>
    <col min="6361" max="6361" width="11" style="235" customWidth="1"/>
    <col min="6362" max="6606" width="8.7265625" style="235"/>
    <col min="6607" max="6607" width="1.1796875" style="235" customWidth="1"/>
    <col min="6608" max="6608" width="1.81640625" style="235" customWidth="1"/>
    <col min="6609" max="6609" width="2.453125" style="235" customWidth="1"/>
    <col min="6610" max="6610" width="42.453125" style="235" customWidth="1"/>
    <col min="6611" max="6611" width="10.453125" style="235" bestFit="1" customWidth="1"/>
    <col min="6612" max="6612" width="10.453125" style="235" customWidth="1"/>
    <col min="6613" max="6613" width="9.54296875" style="235" customWidth="1"/>
    <col min="6614" max="6616" width="9.26953125" style="235" customWidth="1"/>
    <col min="6617" max="6617" width="11" style="235" customWidth="1"/>
    <col min="6618" max="6862" width="8.7265625" style="235"/>
    <col min="6863" max="6863" width="1.1796875" style="235" customWidth="1"/>
    <col min="6864" max="6864" width="1.81640625" style="235" customWidth="1"/>
    <col min="6865" max="6865" width="2.453125" style="235" customWidth="1"/>
    <col min="6866" max="6866" width="42.453125" style="235" customWidth="1"/>
    <col min="6867" max="6867" width="10.453125" style="235" bestFit="1" customWidth="1"/>
    <col min="6868" max="6868" width="10.453125" style="235" customWidth="1"/>
    <col min="6869" max="6869" width="9.54296875" style="235" customWidth="1"/>
    <col min="6870" max="6872" width="9.26953125" style="235" customWidth="1"/>
    <col min="6873" max="6873" width="11" style="235" customWidth="1"/>
    <col min="6874" max="7118" width="8.7265625" style="235"/>
    <col min="7119" max="7119" width="1.1796875" style="235" customWidth="1"/>
    <col min="7120" max="7120" width="1.81640625" style="235" customWidth="1"/>
    <col min="7121" max="7121" width="2.453125" style="235" customWidth="1"/>
    <col min="7122" max="7122" width="42.453125" style="235" customWidth="1"/>
    <col min="7123" max="7123" width="10.453125" style="235" bestFit="1" customWidth="1"/>
    <col min="7124" max="7124" width="10.453125" style="235" customWidth="1"/>
    <col min="7125" max="7125" width="9.54296875" style="235" customWidth="1"/>
    <col min="7126" max="7128" width="9.26953125" style="235" customWidth="1"/>
    <col min="7129" max="7129" width="11" style="235" customWidth="1"/>
    <col min="7130" max="7374" width="8.7265625" style="235"/>
    <col min="7375" max="7375" width="1.1796875" style="235" customWidth="1"/>
    <col min="7376" max="7376" width="1.81640625" style="235" customWidth="1"/>
    <col min="7377" max="7377" width="2.453125" style="235" customWidth="1"/>
    <col min="7378" max="7378" width="42.453125" style="235" customWidth="1"/>
    <col min="7379" max="7379" width="10.453125" style="235" bestFit="1" customWidth="1"/>
    <col min="7380" max="7380" width="10.453125" style="235" customWidth="1"/>
    <col min="7381" max="7381" width="9.54296875" style="235" customWidth="1"/>
    <col min="7382" max="7384" width="9.26953125" style="235" customWidth="1"/>
    <col min="7385" max="7385" width="11" style="235" customWidth="1"/>
    <col min="7386" max="7630" width="8.7265625" style="235"/>
    <col min="7631" max="7631" width="1.1796875" style="235" customWidth="1"/>
    <col min="7632" max="7632" width="1.81640625" style="235" customWidth="1"/>
    <col min="7633" max="7633" width="2.453125" style="235" customWidth="1"/>
    <col min="7634" max="7634" width="42.453125" style="235" customWidth="1"/>
    <col min="7635" max="7635" width="10.453125" style="235" bestFit="1" customWidth="1"/>
    <col min="7636" max="7636" width="10.453125" style="235" customWidth="1"/>
    <col min="7637" max="7637" width="9.54296875" style="235" customWidth="1"/>
    <col min="7638" max="7640" width="9.26953125" style="235" customWidth="1"/>
    <col min="7641" max="7641" width="11" style="235" customWidth="1"/>
    <col min="7642" max="7886" width="8.7265625" style="235"/>
    <col min="7887" max="7887" width="1.1796875" style="235" customWidth="1"/>
    <col min="7888" max="7888" width="1.81640625" style="235" customWidth="1"/>
    <col min="7889" max="7889" width="2.453125" style="235" customWidth="1"/>
    <col min="7890" max="7890" width="42.453125" style="235" customWidth="1"/>
    <col min="7891" max="7891" width="10.453125" style="235" bestFit="1" customWidth="1"/>
    <col min="7892" max="7892" width="10.453125" style="235" customWidth="1"/>
    <col min="7893" max="7893" width="9.54296875" style="235" customWidth="1"/>
    <col min="7894" max="7896" width="9.26953125" style="235" customWidth="1"/>
    <col min="7897" max="7897" width="11" style="235" customWidth="1"/>
    <col min="7898" max="8142" width="8.7265625" style="235"/>
    <col min="8143" max="8143" width="1.1796875" style="235" customWidth="1"/>
    <col min="8144" max="8144" width="1.81640625" style="235" customWidth="1"/>
    <col min="8145" max="8145" width="2.453125" style="235" customWidth="1"/>
    <col min="8146" max="8146" width="42.453125" style="235" customWidth="1"/>
    <col min="8147" max="8147" width="10.453125" style="235" bestFit="1" customWidth="1"/>
    <col min="8148" max="8148" width="10.453125" style="235" customWidth="1"/>
    <col min="8149" max="8149" width="9.54296875" style="235" customWidth="1"/>
    <col min="8150" max="8152" width="9.26953125" style="235" customWidth="1"/>
    <col min="8153" max="8153" width="11" style="235" customWidth="1"/>
    <col min="8154" max="8398" width="8.7265625" style="235"/>
    <col min="8399" max="8399" width="1.1796875" style="235" customWidth="1"/>
    <col min="8400" max="8400" width="1.81640625" style="235" customWidth="1"/>
    <col min="8401" max="8401" width="2.453125" style="235" customWidth="1"/>
    <col min="8402" max="8402" width="42.453125" style="235" customWidth="1"/>
    <col min="8403" max="8403" width="10.453125" style="235" bestFit="1" customWidth="1"/>
    <col min="8404" max="8404" width="10.453125" style="235" customWidth="1"/>
    <col min="8405" max="8405" width="9.54296875" style="235" customWidth="1"/>
    <col min="8406" max="8408" width="9.26953125" style="235" customWidth="1"/>
    <col min="8409" max="8409" width="11" style="235" customWidth="1"/>
    <col min="8410" max="8654" width="8.7265625" style="235"/>
    <col min="8655" max="8655" width="1.1796875" style="235" customWidth="1"/>
    <col min="8656" max="8656" width="1.81640625" style="235" customWidth="1"/>
    <col min="8657" max="8657" width="2.453125" style="235" customWidth="1"/>
    <col min="8658" max="8658" width="42.453125" style="235" customWidth="1"/>
    <col min="8659" max="8659" width="10.453125" style="235" bestFit="1" customWidth="1"/>
    <col min="8660" max="8660" width="10.453125" style="235" customWidth="1"/>
    <col min="8661" max="8661" width="9.54296875" style="235" customWidth="1"/>
    <col min="8662" max="8664" width="9.26953125" style="235" customWidth="1"/>
    <col min="8665" max="8665" width="11" style="235" customWidth="1"/>
    <col min="8666" max="8910" width="8.7265625" style="235"/>
    <col min="8911" max="8911" width="1.1796875" style="235" customWidth="1"/>
    <col min="8912" max="8912" width="1.81640625" style="235" customWidth="1"/>
    <col min="8913" max="8913" width="2.453125" style="235" customWidth="1"/>
    <col min="8914" max="8914" width="42.453125" style="235" customWidth="1"/>
    <col min="8915" max="8915" width="10.453125" style="235" bestFit="1" customWidth="1"/>
    <col min="8916" max="8916" width="10.453125" style="235" customWidth="1"/>
    <col min="8917" max="8917" width="9.54296875" style="235" customWidth="1"/>
    <col min="8918" max="8920" width="9.26953125" style="235" customWidth="1"/>
    <col min="8921" max="8921" width="11" style="235" customWidth="1"/>
    <col min="8922" max="9166" width="8.7265625" style="235"/>
    <col min="9167" max="9167" width="1.1796875" style="235" customWidth="1"/>
    <col min="9168" max="9168" width="1.81640625" style="235" customWidth="1"/>
    <col min="9169" max="9169" width="2.453125" style="235" customWidth="1"/>
    <col min="9170" max="9170" width="42.453125" style="235" customWidth="1"/>
    <col min="9171" max="9171" width="10.453125" style="235" bestFit="1" customWidth="1"/>
    <col min="9172" max="9172" width="10.453125" style="235" customWidth="1"/>
    <col min="9173" max="9173" width="9.54296875" style="235" customWidth="1"/>
    <col min="9174" max="9176" width="9.26953125" style="235" customWidth="1"/>
    <col min="9177" max="9177" width="11" style="235" customWidth="1"/>
    <col min="9178" max="9422" width="8.7265625" style="235"/>
    <col min="9423" max="9423" width="1.1796875" style="235" customWidth="1"/>
    <col min="9424" max="9424" width="1.81640625" style="235" customWidth="1"/>
    <col min="9425" max="9425" width="2.453125" style="235" customWidth="1"/>
    <col min="9426" max="9426" width="42.453125" style="235" customWidth="1"/>
    <col min="9427" max="9427" width="10.453125" style="235" bestFit="1" customWidth="1"/>
    <col min="9428" max="9428" width="10.453125" style="235" customWidth="1"/>
    <col min="9429" max="9429" width="9.54296875" style="235" customWidth="1"/>
    <col min="9430" max="9432" width="9.26953125" style="235" customWidth="1"/>
    <col min="9433" max="9433" width="11" style="235" customWidth="1"/>
    <col min="9434" max="9678" width="8.7265625" style="235"/>
    <col min="9679" max="9679" width="1.1796875" style="235" customWidth="1"/>
    <col min="9680" max="9680" width="1.81640625" style="235" customWidth="1"/>
    <col min="9681" max="9681" width="2.453125" style="235" customWidth="1"/>
    <col min="9682" max="9682" width="42.453125" style="235" customWidth="1"/>
    <col min="9683" max="9683" width="10.453125" style="235" bestFit="1" customWidth="1"/>
    <col min="9684" max="9684" width="10.453125" style="235" customWidth="1"/>
    <col min="9685" max="9685" width="9.54296875" style="235" customWidth="1"/>
    <col min="9686" max="9688" width="9.26953125" style="235" customWidth="1"/>
    <col min="9689" max="9689" width="11" style="235" customWidth="1"/>
    <col min="9690" max="9934" width="8.7265625" style="235"/>
    <col min="9935" max="9935" width="1.1796875" style="235" customWidth="1"/>
    <col min="9936" max="9936" width="1.81640625" style="235" customWidth="1"/>
    <col min="9937" max="9937" width="2.453125" style="235" customWidth="1"/>
    <col min="9938" max="9938" width="42.453125" style="235" customWidth="1"/>
    <col min="9939" max="9939" width="10.453125" style="235" bestFit="1" customWidth="1"/>
    <col min="9940" max="9940" width="10.453125" style="235" customWidth="1"/>
    <col min="9941" max="9941" width="9.54296875" style="235" customWidth="1"/>
    <col min="9942" max="9944" width="9.26953125" style="235" customWidth="1"/>
    <col min="9945" max="9945" width="11" style="235" customWidth="1"/>
    <col min="9946" max="10190" width="8.7265625" style="235"/>
    <col min="10191" max="10191" width="1.1796875" style="235" customWidth="1"/>
    <col min="10192" max="10192" width="1.81640625" style="235" customWidth="1"/>
    <col min="10193" max="10193" width="2.453125" style="235" customWidth="1"/>
    <col min="10194" max="10194" width="42.453125" style="235" customWidth="1"/>
    <col min="10195" max="10195" width="10.453125" style="235" bestFit="1" customWidth="1"/>
    <col min="10196" max="10196" width="10.453125" style="235" customWidth="1"/>
    <col min="10197" max="10197" width="9.54296875" style="235" customWidth="1"/>
    <col min="10198" max="10200" width="9.26953125" style="235" customWidth="1"/>
    <col min="10201" max="10201" width="11" style="235" customWidth="1"/>
    <col min="10202" max="10446" width="8.7265625" style="235"/>
    <col min="10447" max="10447" width="1.1796875" style="235" customWidth="1"/>
    <col min="10448" max="10448" width="1.81640625" style="235" customWidth="1"/>
    <col min="10449" max="10449" width="2.453125" style="235" customWidth="1"/>
    <col min="10450" max="10450" width="42.453125" style="235" customWidth="1"/>
    <col min="10451" max="10451" width="10.453125" style="235" bestFit="1" customWidth="1"/>
    <col min="10452" max="10452" width="10.453125" style="235" customWidth="1"/>
    <col min="10453" max="10453" width="9.54296875" style="235" customWidth="1"/>
    <col min="10454" max="10456" width="9.26953125" style="235" customWidth="1"/>
    <col min="10457" max="10457" width="11" style="235" customWidth="1"/>
    <col min="10458" max="10702" width="8.7265625" style="235"/>
    <col min="10703" max="10703" width="1.1796875" style="235" customWidth="1"/>
    <col min="10704" max="10704" width="1.81640625" style="235" customWidth="1"/>
    <col min="10705" max="10705" width="2.453125" style="235" customWidth="1"/>
    <col min="10706" max="10706" width="42.453125" style="235" customWidth="1"/>
    <col min="10707" max="10707" width="10.453125" style="235" bestFit="1" customWidth="1"/>
    <col min="10708" max="10708" width="10.453125" style="235" customWidth="1"/>
    <col min="10709" max="10709" width="9.54296875" style="235" customWidth="1"/>
    <col min="10710" max="10712" width="9.26953125" style="235" customWidth="1"/>
    <col min="10713" max="10713" width="11" style="235" customWidth="1"/>
    <col min="10714" max="10958" width="8.7265625" style="235"/>
    <col min="10959" max="10959" width="1.1796875" style="235" customWidth="1"/>
    <col min="10960" max="10960" width="1.81640625" style="235" customWidth="1"/>
    <col min="10961" max="10961" width="2.453125" style="235" customWidth="1"/>
    <col min="10962" max="10962" width="42.453125" style="235" customWidth="1"/>
    <col min="10963" max="10963" width="10.453125" style="235" bestFit="1" customWidth="1"/>
    <col min="10964" max="10964" width="10.453125" style="235" customWidth="1"/>
    <col min="10965" max="10965" width="9.54296875" style="235" customWidth="1"/>
    <col min="10966" max="10968" width="9.26953125" style="235" customWidth="1"/>
    <col min="10969" max="10969" width="11" style="235" customWidth="1"/>
    <col min="10970" max="11214" width="8.7265625" style="235"/>
    <col min="11215" max="11215" width="1.1796875" style="235" customWidth="1"/>
    <col min="11216" max="11216" width="1.81640625" style="235" customWidth="1"/>
    <col min="11217" max="11217" width="2.453125" style="235" customWidth="1"/>
    <col min="11218" max="11218" width="42.453125" style="235" customWidth="1"/>
    <col min="11219" max="11219" width="10.453125" style="235" bestFit="1" customWidth="1"/>
    <col min="11220" max="11220" width="10.453125" style="235" customWidth="1"/>
    <col min="11221" max="11221" width="9.54296875" style="235" customWidth="1"/>
    <col min="11222" max="11224" width="9.26953125" style="235" customWidth="1"/>
    <col min="11225" max="11225" width="11" style="235" customWidth="1"/>
    <col min="11226" max="11470" width="8.7265625" style="235"/>
    <col min="11471" max="11471" width="1.1796875" style="235" customWidth="1"/>
    <col min="11472" max="11472" width="1.81640625" style="235" customWidth="1"/>
    <col min="11473" max="11473" width="2.453125" style="235" customWidth="1"/>
    <col min="11474" max="11474" width="42.453125" style="235" customWidth="1"/>
    <col min="11475" max="11475" width="10.453125" style="235" bestFit="1" customWidth="1"/>
    <col min="11476" max="11476" width="10.453125" style="235" customWidth="1"/>
    <col min="11477" max="11477" width="9.54296875" style="235" customWidth="1"/>
    <col min="11478" max="11480" width="9.26953125" style="235" customWidth="1"/>
    <col min="11481" max="11481" width="11" style="235" customWidth="1"/>
    <col min="11482" max="11726" width="8.7265625" style="235"/>
    <col min="11727" max="11727" width="1.1796875" style="235" customWidth="1"/>
    <col min="11728" max="11728" width="1.81640625" style="235" customWidth="1"/>
    <col min="11729" max="11729" width="2.453125" style="235" customWidth="1"/>
    <col min="11730" max="11730" width="42.453125" style="235" customWidth="1"/>
    <col min="11731" max="11731" width="10.453125" style="235" bestFit="1" customWidth="1"/>
    <col min="11732" max="11732" width="10.453125" style="235" customWidth="1"/>
    <col min="11733" max="11733" width="9.54296875" style="235" customWidth="1"/>
    <col min="11734" max="11736" width="9.26953125" style="235" customWidth="1"/>
    <col min="11737" max="11737" width="11" style="235" customWidth="1"/>
    <col min="11738" max="11982" width="8.7265625" style="235"/>
    <col min="11983" max="11983" width="1.1796875" style="235" customWidth="1"/>
    <col min="11984" max="11984" width="1.81640625" style="235" customWidth="1"/>
    <col min="11985" max="11985" width="2.453125" style="235" customWidth="1"/>
    <col min="11986" max="11986" width="42.453125" style="235" customWidth="1"/>
    <col min="11987" max="11987" width="10.453125" style="235" bestFit="1" customWidth="1"/>
    <col min="11988" max="11988" width="10.453125" style="235" customWidth="1"/>
    <col min="11989" max="11989" width="9.54296875" style="235" customWidth="1"/>
    <col min="11990" max="11992" width="9.26953125" style="235" customWidth="1"/>
    <col min="11993" max="11993" width="11" style="235" customWidth="1"/>
    <col min="11994" max="12238" width="8.7265625" style="235"/>
    <col min="12239" max="12239" width="1.1796875" style="235" customWidth="1"/>
    <col min="12240" max="12240" width="1.81640625" style="235" customWidth="1"/>
    <col min="12241" max="12241" width="2.453125" style="235" customWidth="1"/>
    <col min="12242" max="12242" width="42.453125" style="235" customWidth="1"/>
    <col min="12243" max="12243" width="10.453125" style="235" bestFit="1" customWidth="1"/>
    <col min="12244" max="12244" width="10.453125" style="235" customWidth="1"/>
    <col min="12245" max="12245" width="9.54296875" style="235" customWidth="1"/>
    <col min="12246" max="12248" width="9.26953125" style="235" customWidth="1"/>
    <col min="12249" max="12249" width="11" style="235" customWidth="1"/>
    <col min="12250" max="12494" width="8.7265625" style="235"/>
    <col min="12495" max="12495" width="1.1796875" style="235" customWidth="1"/>
    <col min="12496" max="12496" width="1.81640625" style="235" customWidth="1"/>
    <col min="12497" max="12497" width="2.453125" style="235" customWidth="1"/>
    <col min="12498" max="12498" width="42.453125" style="235" customWidth="1"/>
    <col min="12499" max="12499" width="10.453125" style="235" bestFit="1" customWidth="1"/>
    <col min="12500" max="12500" width="10.453125" style="235" customWidth="1"/>
    <col min="12501" max="12501" width="9.54296875" style="235" customWidth="1"/>
    <col min="12502" max="12504" width="9.26953125" style="235" customWidth="1"/>
    <col min="12505" max="12505" width="11" style="235" customWidth="1"/>
    <col min="12506" max="12750" width="8.7265625" style="235"/>
    <col min="12751" max="12751" width="1.1796875" style="235" customWidth="1"/>
    <col min="12752" max="12752" width="1.81640625" style="235" customWidth="1"/>
    <col min="12753" max="12753" width="2.453125" style="235" customWidth="1"/>
    <col min="12754" max="12754" width="42.453125" style="235" customWidth="1"/>
    <col min="12755" max="12755" width="10.453125" style="235" bestFit="1" customWidth="1"/>
    <col min="12756" max="12756" width="10.453125" style="235" customWidth="1"/>
    <col min="12757" max="12757" width="9.54296875" style="235" customWidth="1"/>
    <col min="12758" max="12760" width="9.26953125" style="235" customWidth="1"/>
    <col min="12761" max="12761" width="11" style="235" customWidth="1"/>
    <col min="12762" max="13006" width="8.7265625" style="235"/>
    <col min="13007" max="13007" width="1.1796875" style="235" customWidth="1"/>
    <col min="13008" max="13008" width="1.81640625" style="235" customWidth="1"/>
    <col min="13009" max="13009" width="2.453125" style="235" customWidth="1"/>
    <col min="13010" max="13010" width="42.453125" style="235" customWidth="1"/>
    <col min="13011" max="13011" width="10.453125" style="235" bestFit="1" customWidth="1"/>
    <col min="13012" max="13012" width="10.453125" style="235" customWidth="1"/>
    <col min="13013" max="13013" width="9.54296875" style="235" customWidth="1"/>
    <col min="13014" max="13016" width="9.26953125" style="235" customWidth="1"/>
    <col min="13017" max="13017" width="11" style="235" customWidth="1"/>
    <col min="13018" max="13262" width="8.7265625" style="235"/>
    <col min="13263" max="13263" width="1.1796875" style="235" customWidth="1"/>
    <col min="13264" max="13264" width="1.81640625" style="235" customWidth="1"/>
    <col min="13265" max="13265" width="2.453125" style="235" customWidth="1"/>
    <col min="13266" max="13266" width="42.453125" style="235" customWidth="1"/>
    <col min="13267" max="13267" width="10.453125" style="235" bestFit="1" customWidth="1"/>
    <col min="13268" max="13268" width="10.453125" style="235" customWidth="1"/>
    <col min="13269" max="13269" width="9.54296875" style="235" customWidth="1"/>
    <col min="13270" max="13272" width="9.26953125" style="235" customWidth="1"/>
    <col min="13273" max="13273" width="11" style="235" customWidth="1"/>
    <col min="13274" max="13518" width="8.7265625" style="235"/>
    <col min="13519" max="13519" width="1.1796875" style="235" customWidth="1"/>
    <col min="13520" max="13520" width="1.81640625" style="235" customWidth="1"/>
    <col min="13521" max="13521" width="2.453125" style="235" customWidth="1"/>
    <col min="13522" max="13522" width="42.453125" style="235" customWidth="1"/>
    <col min="13523" max="13523" width="10.453125" style="235" bestFit="1" customWidth="1"/>
    <col min="13524" max="13524" width="10.453125" style="235" customWidth="1"/>
    <col min="13525" max="13525" width="9.54296875" style="235" customWidth="1"/>
    <col min="13526" max="13528" width="9.26953125" style="235" customWidth="1"/>
    <col min="13529" max="13529" width="11" style="235" customWidth="1"/>
    <col min="13530" max="13774" width="8.7265625" style="235"/>
    <col min="13775" max="13775" width="1.1796875" style="235" customWidth="1"/>
    <col min="13776" max="13776" width="1.81640625" style="235" customWidth="1"/>
    <col min="13777" max="13777" width="2.453125" style="235" customWidth="1"/>
    <col min="13778" max="13778" width="42.453125" style="235" customWidth="1"/>
    <col min="13779" max="13779" width="10.453125" style="235" bestFit="1" customWidth="1"/>
    <col min="13780" max="13780" width="10.453125" style="235" customWidth="1"/>
    <col min="13781" max="13781" width="9.54296875" style="235" customWidth="1"/>
    <col min="13782" max="13784" width="9.26953125" style="235" customWidth="1"/>
    <col min="13785" max="13785" width="11" style="235" customWidth="1"/>
    <col min="13786" max="14030" width="8.7265625" style="235"/>
    <col min="14031" max="14031" width="1.1796875" style="235" customWidth="1"/>
    <col min="14032" max="14032" width="1.81640625" style="235" customWidth="1"/>
    <col min="14033" max="14033" width="2.453125" style="235" customWidth="1"/>
    <col min="14034" max="14034" width="42.453125" style="235" customWidth="1"/>
    <col min="14035" max="14035" width="10.453125" style="235" bestFit="1" customWidth="1"/>
    <col min="14036" max="14036" width="10.453125" style="235" customWidth="1"/>
    <col min="14037" max="14037" width="9.54296875" style="235" customWidth="1"/>
    <col min="14038" max="14040" width="9.26953125" style="235" customWidth="1"/>
    <col min="14041" max="14041" width="11" style="235" customWidth="1"/>
    <col min="14042" max="14286" width="8.7265625" style="235"/>
    <col min="14287" max="14287" width="1.1796875" style="235" customWidth="1"/>
    <col min="14288" max="14288" width="1.81640625" style="235" customWidth="1"/>
    <col min="14289" max="14289" width="2.453125" style="235" customWidth="1"/>
    <col min="14290" max="14290" width="42.453125" style="235" customWidth="1"/>
    <col min="14291" max="14291" width="10.453125" style="235" bestFit="1" customWidth="1"/>
    <col min="14292" max="14292" width="10.453125" style="235" customWidth="1"/>
    <col min="14293" max="14293" width="9.54296875" style="235" customWidth="1"/>
    <col min="14294" max="14296" width="9.26953125" style="235" customWidth="1"/>
    <col min="14297" max="14297" width="11" style="235" customWidth="1"/>
    <col min="14298" max="14542" width="8.7265625" style="235"/>
    <col min="14543" max="14543" width="1.1796875" style="235" customWidth="1"/>
    <col min="14544" max="14544" width="1.81640625" style="235" customWidth="1"/>
    <col min="14545" max="14545" width="2.453125" style="235" customWidth="1"/>
    <col min="14546" max="14546" width="42.453125" style="235" customWidth="1"/>
    <col min="14547" max="14547" width="10.453125" style="235" bestFit="1" customWidth="1"/>
    <col min="14548" max="14548" width="10.453125" style="235" customWidth="1"/>
    <col min="14549" max="14549" width="9.54296875" style="235" customWidth="1"/>
    <col min="14550" max="14552" width="9.26953125" style="235" customWidth="1"/>
    <col min="14553" max="14553" width="11" style="235" customWidth="1"/>
    <col min="14554" max="14798" width="8.7265625" style="235"/>
    <col min="14799" max="14799" width="1.1796875" style="235" customWidth="1"/>
    <col min="14800" max="14800" width="1.81640625" style="235" customWidth="1"/>
    <col min="14801" max="14801" width="2.453125" style="235" customWidth="1"/>
    <col min="14802" max="14802" width="42.453125" style="235" customWidth="1"/>
    <col min="14803" max="14803" width="10.453125" style="235" bestFit="1" customWidth="1"/>
    <col min="14804" max="14804" width="10.453125" style="235" customWidth="1"/>
    <col min="14805" max="14805" width="9.54296875" style="235" customWidth="1"/>
    <col min="14806" max="14808" width="9.26953125" style="235" customWidth="1"/>
    <col min="14809" max="14809" width="11" style="235" customWidth="1"/>
    <col min="14810" max="15054" width="8.7265625" style="235"/>
    <col min="15055" max="15055" width="1.1796875" style="235" customWidth="1"/>
    <col min="15056" max="15056" width="1.81640625" style="235" customWidth="1"/>
    <col min="15057" max="15057" width="2.453125" style="235" customWidth="1"/>
    <col min="15058" max="15058" width="42.453125" style="235" customWidth="1"/>
    <col min="15059" max="15059" width="10.453125" style="235" bestFit="1" customWidth="1"/>
    <col min="15060" max="15060" width="10.453125" style="235" customWidth="1"/>
    <col min="15061" max="15061" width="9.54296875" style="235" customWidth="1"/>
    <col min="15062" max="15064" width="9.26953125" style="235" customWidth="1"/>
    <col min="15065" max="15065" width="11" style="235" customWidth="1"/>
    <col min="15066" max="15310" width="8.7265625" style="235"/>
    <col min="15311" max="15311" width="1.1796875" style="235" customWidth="1"/>
    <col min="15312" max="15312" width="1.81640625" style="235" customWidth="1"/>
    <col min="15313" max="15313" width="2.453125" style="235" customWidth="1"/>
    <col min="15314" max="15314" width="42.453125" style="235" customWidth="1"/>
    <col min="15315" max="15315" width="10.453125" style="235" bestFit="1" customWidth="1"/>
    <col min="15316" max="15316" width="10.453125" style="235" customWidth="1"/>
    <col min="15317" max="15317" width="9.54296875" style="235" customWidth="1"/>
    <col min="15318" max="15320" width="9.26953125" style="235" customWidth="1"/>
    <col min="15321" max="15321" width="11" style="235" customWidth="1"/>
    <col min="15322" max="15566" width="8.7265625" style="235"/>
    <col min="15567" max="15567" width="1.1796875" style="235" customWidth="1"/>
    <col min="15568" max="15568" width="1.81640625" style="235" customWidth="1"/>
    <col min="15569" max="15569" width="2.453125" style="235" customWidth="1"/>
    <col min="15570" max="15570" width="42.453125" style="235" customWidth="1"/>
    <col min="15571" max="15571" width="10.453125" style="235" bestFit="1" customWidth="1"/>
    <col min="15572" max="15572" width="10.453125" style="235" customWidth="1"/>
    <col min="15573" max="15573" width="9.54296875" style="235" customWidth="1"/>
    <col min="15574" max="15576" width="9.26953125" style="235" customWidth="1"/>
    <col min="15577" max="15577" width="11" style="235" customWidth="1"/>
    <col min="15578" max="15822" width="8.7265625" style="235"/>
    <col min="15823" max="15823" width="1.1796875" style="235" customWidth="1"/>
    <col min="15824" max="15824" width="1.81640625" style="235" customWidth="1"/>
    <col min="15825" max="15825" width="2.453125" style="235" customWidth="1"/>
    <col min="15826" max="15826" width="42.453125" style="235" customWidth="1"/>
    <col min="15827" max="15827" width="10.453125" style="235" bestFit="1" customWidth="1"/>
    <col min="15828" max="15828" width="10.453125" style="235" customWidth="1"/>
    <col min="15829" max="15829" width="9.54296875" style="235" customWidth="1"/>
    <col min="15830" max="15832" width="9.26953125" style="235" customWidth="1"/>
    <col min="15833" max="15833" width="11" style="235" customWidth="1"/>
    <col min="15834" max="16078" width="8.7265625" style="235"/>
    <col min="16079" max="16079" width="1.1796875" style="235" customWidth="1"/>
    <col min="16080" max="16080" width="1.81640625" style="235" customWidth="1"/>
    <col min="16081" max="16081" width="2.453125" style="235" customWidth="1"/>
    <col min="16082" max="16082" width="42.453125" style="235" customWidth="1"/>
    <col min="16083" max="16083" width="10.453125" style="235" bestFit="1" customWidth="1"/>
    <col min="16084" max="16084" width="10.453125" style="235" customWidth="1"/>
    <col min="16085" max="16085" width="9.54296875" style="235" customWidth="1"/>
    <col min="16086" max="16088" width="9.26953125" style="235" customWidth="1"/>
    <col min="16089" max="16089" width="11" style="235" customWidth="1"/>
    <col min="16090" max="16334" width="8.7265625" style="235"/>
    <col min="16335" max="16339" width="9.1796875" style="235" customWidth="1"/>
    <col min="16340" max="16384" width="8.7265625" style="235"/>
  </cols>
  <sheetData>
    <row r="1" spans="1:6" s="124" customFormat="1" ht="15.75" customHeight="1">
      <c r="B1" s="233" t="s">
        <v>352</v>
      </c>
      <c r="C1" s="122"/>
      <c r="D1" s="122"/>
      <c r="E1" s="122"/>
      <c r="F1" s="122"/>
    </row>
    <row r="2" spans="1:6" s="124" customFormat="1" ht="15.75" customHeight="1">
      <c r="B2" s="234" t="s">
        <v>275</v>
      </c>
      <c r="C2" s="122"/>
      <c r="D2" s="122"/>
      <c r="E2" s="122"/>
      <c r="F2" s="122"/>
    </row>
    <row r="3" spans="1:6" s="124" customFormat="1" ht="15.75" customHeight="1">
      <c r="A3" s="33"/>
      <c r="B3" s="337"/>
      <c r="C3" s="33"/>
      <c r="D3" s="33"/>
      <c r="E3" s="33"/>
      <c r="F3" s="33"/>
    </row>
    <row r="4" spans="1:6" ht="3" customHeight="1">
      <c r="B4" s="337"/>
      <c r="C4" s="33"/>
      <c r="D4" s="33"/>
      <c r="E4" s="33"/>
      <c r="F4" s="33"/>
    </row>
    <row r="5" spans="1:6" ht="19.5" customHeight="1"/>
    <row r="6" spans="1:6" ht="15.75" customHeight="1">
      <c r="C6" s="236" t="s">
        <v>127</v>
      </c>
      <c r="D6" s="237">
        <v>2024</v>
      </c>
      <c r="E6" s="237">
        <v>2025</v>
      </c>
      <c r="F6" s="237"/>
    </row>
    <row r="7" spans="1:6" ht="15.75" customHeight="1">
      <c r="C7" s="239" t="s">
        <v>120</v>
      </c>
      <c r="D7" s="240" t="s">
        <v>2</v>
      </c>
      <c r="E7" s="240" t="s">
        <v>2</v>
      </c>
      <c r="F7" s="338"/>
    </row>
    <row r="8" spans="1:6" ht="15.75" customHeight="1">
      <c r="C8" s="249" t="s">
        <v>353</v>
      </c>
      <c r="D8" s="339">
        <v>127.6</v>
      </c>
      <c r="E8" s="339">
        <v>127.6</v>
      </c>
      <c r="F8" s="340"/>
    </row>
    <row r="9" spans="1:6" ht="17.25" customHeight="1">
      <c r="C9" s="341" t="s">
        <v>354</v>
      </c>
      <c r="D9" s="65"/>
      <c r="E9" s="65"/>
      <c r="F9" s="65"/>
    </row>
    <row r="10" spans="1:6" ht="15.75" customHeight="1">
      <c r="C10" s="319" t="s">
        <v>355</v>
      </c>
      <c r="D10" s="342">
        <v>5.6</v>
      </c>
      <c r="E10" s="342">
        <v>5</v>
      </c>
      <c r="F10" s="342"/>
    </row>
    <row r="11" spans="1:6" ht="15.75" customHeight="1">
      <c r="C11" s="319" t="s">
        <v>356</v>
      </c>
      <c r="D11" s="342">
        <v>2.7</v>
      </c>
      <c r="E11" s="343">
        <v>5.3</v>
      </c>
      <c r="F11" s="342"/>
    </row>
    <row r="12" spans="1:6" ht="15.75" customHeight="1">
      <c r="C12" s="319" t="s">
        <v>357</v>
      </c>
      <c r="D12" s="342">
        <v>2.4</v>
      </c>
      <c r="E12" s="342">
        <v>2.6999999999999997</v>
      </c>
      <c r="F12" s="342"/>
    </row>
    <row r="13" spans="1:6" ht="15.75" customHeight="1">
      <c r="C13" s="319" t="s">
        <v>358</v>
      </c>
      <c r="D13" s="342">
        <v>0.7</v>
      </c>
      <c r="E13" s="342">
        <v>0.6</v>
      </c>
      <c r="F13" s="342"/>
    </row>
    <row r="14" spans="1:6" ht="15.75" customHeight="1">
      <c r="C14" s="319" t="s">
        <v>359</v>
      </c>
      <c r="D14" s="342">
        <v>-1</v>
      </c>
      <c r="E14" s="343">
        <v>2.6</v>
      </c>
      <c r="F14" s="342"/>
    </row>
    <row r="15" spans="1:6" ht="15.75" customHeight="1">
      <c r="C15" s="319" t="s">
        <v>288</v>
      </c>
      <c r="D15" s="342">
        <v>0.3000000000000167</v>
      </c>
      <c r="E15" s="342">
        <v>0.10000000000001208</v>
      </c>
      <c r="F15" s="342"/>
    </row>
    <row r="16" spans="1:6" ht="15.75" customHeight="1">
      <c r="C16" s="341" t="s">
        <v>360</v>
      </c>
      <c r="D16" s="344">
        <v>10.700000000000017</v>
      </c>
      <c r="E16" s="344">
        <v>16.300000000000011</v>
      </c>
      <c r="F16" s="342"/>
    </row>
    <row r="17" spans="3:6" ht="15.75" customHeight="1">
      <c r="C17" s="345" t="s">
        <v>295</v>
      </c>
      <c r="D17" s="346">
        <v>138.30000000000001</v>
      </c>
      <c r="E17" s="346">
        <v>143.9</v>
      </c>
      <c r="F17" s="342"/>
    </row>
    <row r="18" spans="3:6" ht="15.75" customHeight="1">
      <c r="F18" s="342"/>
    </row>
    <row r="19" spans="3:6" ht="15.75" customHeight="1">
      <c r="F19" s="342"/>
    </row>
    <row r="20" spans="3:6" ht="15.75" customHeight="1">
      <c r="F20" s="342"/>
    </row>
    <row r="21" spans="3:6" ht="15.75" customHeight="1">
      <c r="F21" s="342"/>
    </row>
  </sheetData>
  <pageMargins left="0.70866141732283472" right="0.70866141732283472" top="0.74803149606299213" bottom="0.74803149606299213" header="0.31496062992125984" footer="0.31496062992125984"/>
  <pageSetup paperSize="9" scale="52"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A727C-3FB0-4345-A16A-96D36BDA3B6A}">
  <sheetPr>
    <tabColor rgb="FF92D050"/>
  </sheetPr>
  <dimension ref="B1:F10"/>
  <sheetViews>
    <sheetView workbookViewId="0">
      <selection activeCell="D8" sqref="D8"/>
    </sheetView>
  </sheetViews>
  <sheetFormatPr defaultColWidth="8.81640625" defaultRowHeight="11.5"/>
  <cols>
    <col min="1" max="1" width="4.54296875" style="33" customWidth="1"/>
    <col min="2" max="2" width="43" style="33" customWidth="1"/>
    <col min="3" max="5" width="14.26953125" style="33" customWidth="1"/>
    <col min="6" max="6" width="5.1796875" style="33" customWidth="1"/>
    <col min="7" max="16384" width="8.81640625" style="33"/>
  </cols>
  <sheetData>
    <row r="1" spans="2:6" ht="14">
      <c r="B1" s="120" t="s">
        <v>361</v>
      </c>
      <c r="C1" s="120"/>
      <c r="D1" s="120"/>
      <c r="E1" s="120"/>
    </row>
    <row r="2" spans="2:6" ht="14">
      <c r="B2" s="125" t="s">
        <v>305</v>
      </c>
      <c r="C2" s="125"/>
      <c r="D2" s="125"/>
      <c r="E2" s="125"/>
    </row>
    <row r="4" spans="2:6">
      <c r="B4" s="236" t="s">
        <v>127</v>
      </c>
      <c r="C4" s="293"/>
      <c r="D4" s="293"/>
      <c r="E4" s="293"/>
      <c r="F4" s="293"/>
    </row>
    <row r="5" spans="2:6">
      <c r="B5" s="294" t="s">
        <v>362</v>
      </c>
      <c r="C5" s="347" t="s">
        <v>243</v>
      </c>
      <c r="D5" s="347" t="s">
        <v>244</v>
      </c>
      <c r="E5" s="347" t="s">
        <v>245</v>
      </c>
      <c r="F5" s="348"/>
    </row>
    <row r="6" spans="2:6" s="328" customFormat="1" ht="16.5" customHeight="1">
      <c r="B6" s="349" t="s">
        <v>363</v>
      </c>
      <c r="C6" s="350">
        <v>2400</v>
      </c>
      <c r="D6" s="350">
        <v>2400</v>
      </c>
      <c r="E6" s="350">
        <v>2400</v>
      </c>
      <c r="F6" s="350"/>
    </row>
    <row r="7" spans="2:6" ht="16.5" customHeight="1">
      <c r="B7" s="351" t="s">
        <v>364</v>
      </c>
      <c r="C7" s="352">
        <v>1370</v>
      </c>
      <c r="D7" s="352">
        <v>1370</v>
      </c>
      <c r="E7" s="524">
        <v>0</v>
      </c>
      <c r="F7" s="352"/>
    </row>
    <row r="8" spans="2:6" ht="16.5" customHeight="1">
      <c r="B8" s="351" t="s">
        <v>365</v>
      </c>
      <c r="C8" s="353">
        <v>148</v>
      </c>
      <c r="D8" s="524">
        <v>0</v>
      </c>
      <c r="E8" s="524">
        <v>0</v>
      </c>
      <c r="F8" s="352"/>
    </row>
    <row r="9" spans="2:6" ht="3.75" customHeight="1">
      <c r="B9" s="354"/>
      <c r="C9" s="355"/>
      <c r="D9" s="355"/>
      <c r="E9" s="355"/>
      <c r="F9" s="356"/>
    </row>
    <row r="10" spans="2:6" ht="19.899999999999999" customHeight="1">
      <c r="B10" s="357" t="s">
        <v>366</v>
      </c>
      <c r="C10" s="357">
        <v>882</v>
      </c>
      <c r="D10" s="357">
        <v>1030</v>
      </c>
      <c r="E10" s="357">
        <v>2400</v>
      </c>
      <c r="F10" s="358"/>
    </row>
  </sheetData>
  <pageMargins left="0.7" right="0.7" top="0.75" bottom="0.75" header="0.3" footer="0.3"/>
  <pageSetup paperSize="9" scale="7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23509-ED2B-4F48-8A61-A7ACAFDD3EC2}">
  <dimension ref="A1:Z1001"/>
  <sheetViews>
    <sheetView showGridLines="0" workbookViewId="0">
      <selection activeCell="B28" sqref="B28"/>
    </sheetView>
  </sheetViews>
  <sheetFormatPr defaultRowHeight="14.5"/>
  <cols>
    <col min="3" max="3" width="12.26953125" customWidth="1"/>
  </cols>
  <sheetData>
    <row r="1" spans="2:26">
      <c r="B1" s="1" t="s">
        <v>103</v>
      </c>
      <c r="C1" s="2"/>
      <c r="D1" s="2"/>
      <c r="E1" s="2"/>
      <c r="F1" s="2"/>
      <c r="G1" s="2"/>
      <c r="H1" s="8"/>
      <c r="I1" s="8"/>
      <c r="J1" s="8"/>
      <c r="K1" s="8"/>
      <c r="L1" s="8"/>
      <c r="M1" s="8"/>
      <c r="N1" s="8"/>
      <c r="O1" s="8"/>
      <c r="P1" s="8"/>
      <c r="Q1" s="8"/>
      <c r="R1" s="8"/>
      <c r="S1" s="8"/>
      <c r="T1" s="8"/>
      <c r="U1" s="8"/>
      <c r="V1" s="8"/>
      <c r="W1" s="8"/>
      <c r="X1" s="8"/>
      <c r="Y1" s="8"/>
      <c r="Z1" s="8"/>
    </row>
    <row r="2" spans="2:26">
      <c r="B2" s="2" t="s">
        <v>85</v>
      </c>
      <c r="C2" s="2"/>
      <c r="D2" s="2"/>
      <c r="E2" s="2"/>
      <c r="F2" s="2"/>
      <c r="G2" s="2"/>
      <c r="H2" s="8"/>
      <c r="I2" s="8"/>
      <c r="J2" s="8"/>
      <c r="K2" s="8"/>
      <c r="L2" s="8"/>
      <c r="M2" s="8"/>
      <c r="N2" s="8"/>
      <c r="O2" s="8"/>
      <c r="P2" s="8"/>
      <c r="Q2" s="8"/>
      <c r="R2" s="8"/>
      <c r="S2" s="8"/>
      <c r="T2" s="8"/>
      <c r="U2" s="8"/>
      <c r="V2" s="8"/>
      <c r="W2" s="8"/>
      <c r="X2" s="8"/>
      <c r="Y2" s="8"/>
      <c r="Z2" s="8"/>
    </row>
    <row r="3" spans="2:26">
      <c r="B3" s="8"/>
      <c r="C3" s="8"/>
      <c r="D3" s="8"/>
      <c r="E3" s="8"/>
      <c r="F3" s="8"/>
      <c r="G3" s="8"/>
      <c r="H3" s="8"/>
      <c r="I3" s="8"/>
      <c r="J3" s="8"/>
      <c r="K3" s="8"/>
      <c r="L3" s="8"/>
      <c r="M3" s="8"/>
      <c r="N3" s="8"/>
      <c r="O3" s="8"/>
      <c r="P3" s="8"/>
      <c r="Q3" s="8"/>
      <c r="R3" s="8"/>
      <c r="S3" s="8"/>
      <c r="T3" s="8"/>
      <c r="U3" s="8"/>
      <c r="V3" s="8"/>
      <c r="W3" s="8"/>
      <c r="X3" s="8"/>
      <c r="Y3" s="8"/>
      <c r="Z3" s="8"/>
    </row>
    <row r="4" spans="2:26" ht="42.5">
      <c r="B4" s="9"/>
      <c r="C4" s="114" t="s">
        <v>106</v>
      </c>
      <c r="D4" s="114" t="s">
        <v>95</v>
      </c>
      <c r="E4" s="9"/>
      <c r="F4" s="9"/>
      <c r="G4" s="9"/>
      <c r="H4" s="9"/>
      <c r="I4" s="9"/>
      <c r="J4" s="9"/>
      <c r="K4" s="9"/>
      <c r="L4" s="9"/>
      <c r="M4" s="9"/>
      <c r="N4" s="9"/>
      <c r="O4" s="9"/>
      <c r="P4" s="9"/>
      <c r="Q4" s="9"/>
      <c r="R4" s="9"/>
      <c r="S4" s="9"/>
      <c r="T4" s="9"/>
      <c r="U4" s="9"/>
      <c r="V4" s="9"/>
      <c r="W4" s="9"/>
      <c r="X4" s="9"/>
      <c r="Y4" s="9"/>
      <c r="Z4" s="9"/>
    </row>
    <row r="5" spans="2:26" ht="28.5">
      <c r="B5" s="9"/>
      <c r="C5" s="114" t="s">
        <v>109</v>
      </c>
      <c r="D5" s="114" t="s">
        <v>6</v>
      </c>
      <c r="E5" s="9"/>
      <c r="F5" s="9"/>
      <c r="G5" s="9"/>
      <c r="H5" s="9"/>
      <c r="I5" s="9"/>
      <c r="J5" s="9"/>
      <c r="K5" s="9"/>
      <c r="L5" s="9"/>
      <c r="M5" s="9"/>
      <c r="N5" s="9"/>
      <c r="O5" s="9"/>
      <c r="P5" s="9"/>
      <c r="Q5" s="9"/>
      <c r="R5" s="9"/>
      <c r="S5" s="9"/>
      <c r="T5" s="9"/>
      <c r="U5" s="9"/>
      <c r="V5" s="9"/>
      <c r="W5" s="9"/>
      <c r="X5" s="9"/>
      <c r="Y5" s="9"/>
      <c r="Z5" s="9"/>
    </row>
    <row r="6" spans="2:26">
      <c r="B6" s="10">
        <v>39600</v>
      </c>
      <c r="C6" s="11">
        <v>4.0196079999999998</v>
      </c>
      <c r="D6" s="11">
        <v>8.7508269999999992</v>
      </c>
      <c r="E6" s="4"/>
      <c r="F6" s="4"/>
      <c r="G6" s="4"/>
      <c r="H6" s="4"/>
      <c r="I6" s="4"/>
      <c r="J6" s="4"/>
      <c r="K6" s="4"/>
      <c r="L6" s="4"/>
      <c r="M6" s="4"/>
      <c r="N6" s="4"/>
      <c r="O6" s="4"/>
      <c r="P6" s="4"/>
      <c r="Q6" s="4"/>
      <c r="R6" s="4"/>
      <c r="S6" s="4"/>
      <c r="T6" s="4"/>
      <c r="U6" s="4"/>
      <c r="V6" s="4"/>
      <c r="W6" s="4"/>
      <c r="X6" s="4"/>
      <c r="Y6" s="4"/>
      <c r="Z6" s="4"/>
    </row>
    <row r="7" spans="2:26">
      <c r="B7" s="10">
        <v>39692</v>
      </c>
      <c r="C7" s="11">
        <v>5.0731710000000003</v>
      </c>
      <c r="D7" s="11">
        <v>8.2021549999999994</v>
      </c>
      <c r="E7" s="4"/>
      <c r="F7" s="4"/>
      <c r="G7" s="4"/>
      <c r="H7" s="4"/>
      <c r="I7" s="4"/>
      <c r="J7" s="4"/>
      <c r="K7" s="4"/>
      <c r="L7" s="4"/>
      <c r="M7" s="4"/>
      <c r="N7" s="4"/>
      <c r="O7" s="4"/>
      <c r="P7" s="4"/>
      <c r="Q7" s="4"/>
      <c r="R7" s="4"/>
      <c r="S7" s="4"/>
      <c r="T7" s="4"/>
      <c r="U7" s="4"/>
      <c r="V7" s="4"/>
      <c r="W7" s="4"/>
      <c r="X7" s="4"/>
      <c r="Y7" s="4"/>
      <c r="Z7" s="4"/>
    </row>
    <row r="8" spans="2:26">
      <c r="B8" s="10">
        <v>39783</v>
      </c>
      <c r="C8" s="11">
        <v>3.3751199999999999</v>
      </c>
      <c r="D8" s="11">
        <v>6.3048019999999996</v>
      </c>
      <c r="E8" s="4"/>
      <c r="F8" s="4"/>
      <c r="G8" s="4"/>
      <c r="H8" s="4"/>
      <c r="I8" s="4"/>
      <c r="J8" s="4"/>
      <c r="K8" s="4"/>
      <c r="L8" s="4"/>
      <c r="M8" s="4"/>
      <c r="N8" s="4"/>
      <c r="O8" s="4"/>
      <c r="P8" s="4"/>
      <c r="Q8" s="4"/>
      <c r="R8" s="4"/>
      <c r="S8" s="4"/>
      <c r="T8" s="4"/>
      <c r="U8" s="4"/>
      <c r="V8" s="4"/>
      <c r="W8" s="4"/>
      <c r="X8" s="4"/>
      <c r="Y8" s="4"/>
      <c r="Z8" s="4"/>
    </row>
    <row r="9" spans="2:26">
      <c r="B9" s="10">
        <v>39873</v>
      </c>
      <c r="C9" s="11">
        <v>2.9693489999999998</v>
      </c>
      <c r="D9" s="11">
        <v>3.6739419999999998</v>
      </c>
      <c r="E9" s="4"/>
      <c r="F9" s="4"/>
      <c r="G9" s="4"/>
      <c r="H9" s="4"/>
      <c r="I9" s="4"/>
      <c r="J9" s="4"/>
      <c r="K9" s="4"/>
      <c r="L9" s="4"/>
      <c r="M9" s="4"/>
      <c r="N9" s="4"/>
      <c r="O9" s="4"/>
      <c r="P9" s="4"/>
      <c r="Q9" s="4"/>
      <c r="R9" s="4"/>
      <c r="S9" s="4"/>
      <c r="T9" s="4"/>
      <c r="U9" s="4"/>
      <c r="V9" s="4"/>
      <c r="W9" s="4"/>
      <c r="X9" s="4"/>
      <c r="Y9" s="4"/>
      <c r="Z9" s="4"/>
    </row>
    <row r="10" spans="2:26">
      <c r="B10" s="10">
        <v>39965</v>
      </c>
      <c r="C10" s="11">
        <v>1.885014</v>
      </c>
      <c r="D10" s="11">
        <v>2.9051979999999999</v>
      </c>
      <c r="E10" s="4"/>
      <c r="F10" s="4"/>
      <c r="G10" s="4"/>
      <c r="H10" s="4"/>
      <c r="I10" s="4"/>
      <c r="J10" s="4"/>
      <c r="K10" s="4"/>
      <c r="L10" s="4"/>
      <c r="M10" s="4"/>
      <c r="N10" s="4"/>
      <c r="O10" s="4"/>
      <c r="P10" s="4"/>
      <c r="Q10" s="4"/>
      <c r="R10" s="4"/>
      <c r="S10" s="4"/>
      <c r="T10" s="4"/>
      <c r="U10" s="4"/>
      <c r="V10" s="4"/>
      <c r="W10" s="4"/>
      <c r="X10" s="4"/>
      <c r="Y10" s="4"/>
      <c r="Z10" s="4"/>
    </row>
    <row r="11" spans="2:26">
      <c r="B11" s="10">
        <v>40057</v>
      </c>
      <c r="C11" s="11">
        <v>1.6713089999999999</v>
      </c>
      <c r="D11" s="11">
        <v>2.7730100000000002</v>
      </c>
      <c r="E11" s="4"/>
      <c r="F11" s="4"/>
      <c r="G11" s="4"/>
      <c r="H11" s="4"/>
      <c r="I11" s="4"/>
      <c r="J11" s="4"/>
      <c r="K11" s="4"/>
      <c r="L11" s="4"/>
      <c r="M11" s="4"/>
      <c r="N11" s="4"/>
      <c r="O11" s="4"/>
      <c r="P11" s="4"/>
      <c r="Q11" s="4"/>
      <c r="R11" s="4"/>
      <c r="S11" s="4"/>
      <c r="T11" s="4"/>
      <c r="U11" s="4"/>
      <c r="V11" s="4"/>
      <c r="W11" s="4"/>
      <c r="X11" s="4"/>
      <c r="Y11" s="4"/>
      <c r="Z11" s="4"/>
    </row>
    <row r="12" spans="2:26">
      <c r="B12" s="10">
        <v>40148</v>
      </c>
      <c r="C12" s="11">
        <v>1.958955</v>
      </c>
      <c r="D12" s="11">
        <v>2.7873019999999999</v>
      </c>
      <c r="E12" s="4"/>
      <c r="F12" s="4"/>
      <c r="G12" s="4"/>
      <c r="H12" s="4"/>
      <c r="I12" s="4"/>
      <c r="J12" s="4"/>
      <c r="K12" s="4"/>
      <c r="L12" s="4"/>
      <c r="M12" s="4"/>
      <c r="N12" s="4"/>
      <c r="O12" s="4"/>
      <c r="P12" s="4"/>
      <c r="Q12" s="4"/>
      <c r="R12" s="4"/>
      <c r="S12" s="4"/>
      <c r="T12" s="4"/>
      <c r="U12" s="4"/>
      <c r="V12" s="4"/>
      <c r="W12" s="4"/>
      <c r="X12" s="4"/>
      <c r="Y12" s="4"/>
      <c r="Z12" s="4"/>
    </row>
    <row r="13" spans="2:26">
      <c r="B13" s="10">
        <v>40238</v>
      </c>
      <c r="C13" s="11">
        <v>2.0465119999999999</v>
      </c>
      <c r="D13" s="11">
        <v>2.7250580000000002</v>
      </c>
      <c r="E13" s="4"/>
      <c r="F13" s="4"/>
      <c r="G13" s="4"/>
      <c r="H13" s="4"/>
      <c r="I13" s="4"/>
      <c r="J13" s="4"/>
      <c r="K13" s="4"/>
      <c r="L13" s="4"/>
      <c r="M13" s="4"/>
      <c r="N13" s="4"/>
      <c r="O13" s="4"/>
      <c r="P13" s="4"/>
      <c r="Q13" s="4"/>
      <c r="R13" s="4"/>
      <c r="S13" s="4"/>
      <c r="T13" s="4"/>
      <c r="U13" s="4"/>
      <c r="V13" s="4"/>
      <c r="W13" s="4"/>
      <c r="X13" s="4"/>
      <c r="Y13" s="4"/>
      <c r="Z13" s="4"/>
    </row>
    <row r="14" spans="2:26">
      <c r="B14" s="10">
        <v>40330</v>
      </c>
      <c r="C14" s="11">
        <v>1.665125</v>
      </c>
      <c r="D14" s="11">
        <v>2.8819210000000002</v>
      </c>
      <c r="E14" s="4"/>
      <c r="F14" s="4"/>
      <c r="G14" s="4"/>
      <c r="H14" s="4"/>
      <c r="I14" s="4"/>
      <c r="J14" s="4"/>
      <c r="K14" s="4"/>
      <c r="L14" s="4"/>
      <c r="M14" s="4"/>
      <c r="N14" s="4"/>
      <c r="O14" s="4"/>
      <c r="P14" s="4"/>
      <c r="Q14" s="4"/>
      <c r="R14" s="4"/>
      <c r="S14" s="4"/>
      <c r="T14" s="4"/>
      <c r="U14" s="4"/>
      <c r="V14" s="4"/>
      <c r="W14" s="4"/>
      <c r="X14" s="4"/>
      <c r="Y14" s="4"/>
      <c r="Z14" s="4"/>
    </row>
    <row r="15" spans="2:26">
      <c r="B15" s="10">
        <v>40422</v>
      </c>
      <c r="C15" s="11">
        <v>1.461187</v>
      </c>
      <c r="D15" s="11">
        <v>3.2213639999999999</v>
      </c>
      <c r="E15" s="4"/>
      <c r="F15" s="4"/>
      <c r="G15" s="4"/>
      <c r="H15" s="4"/>
      <c r="I15" s="4"/>
      <c r="J15" s="4"/>
      <c r="K15" s="4"/>
      <c r="L15" s="4"/>
      <c r="M15" s="4"/>
      <c r="N15" s="4"/>
      <c r="O15" s="4"/>
      <c r="P15" s="4"/>
      <c r="Q15" s="4"/>
      <c r="R15" s="4"/>
      <c r="S15" s="4"/>
      <c r="T15" s="4"/>
      <c r="U15" s="4"/>
      <c r="V15" s="4"/>
      <c r="W15" s="4"/>
      <c r="X15" s="4"/>
      <c r="Y15" s="4"/>
      <c r="Z15" s="4"/>
    </row>
    <row r="16" spans="2:26">
      <c r="B16" s="10">
        <v>40513</v>
      </c>
      <c r="C16" s="11">
        <v>4.0256179999999997</v>
      </c>
      <c r="D16" s="11">
        <v>3.175853</v>
      </c>
      <c r="E16" s="4"/>
      <c r="F16" s="4"/>
      <c r="G16" s="4"/>
      <c r="H16" s="4"/>
      <c r="I16" s="4"/>
      <c r="J16" s="4"/>
      <c r="K16" s="4"/>
      <c r="L16" s="4"/>
      <c r="M16" s="4"/>
      <c r="N16" s="4"/>
      <c r="O16" s="4"/>
      <c r="P16" s="4"/>
      <c r="Q16" s="4"/>
      <c r="R16" s="4"/>
      <c r="S16" s="4"/>
      <c r="T16" s="4"/>
      <c r="U16" s="4"/>
      <c r="V16" s="4"/>
      <c r="W16" s="4"/>
      <c r="X16" s="4"/>
      <c r="Y16" s="4"/>
      <c r="Z16" s="4"/>
    </row>
    <row r="17" spans="2:26">
      <c r="B17" s="10">
        <v>40603</v>
      </c>
      <c r="C17" s="11">
        <v>4.4667269999999997</v>
      </c>
      <c r="D17" s="11">
        <v>3.0032540000000001</v>
      </c>
      <c r="E17" s="4"/>
      <c r="F17" s="4"/>
      <c r="G17" s="4"/>
      <c r="H17" s="4"/>
      <c r="I17" s="4"/>
      <c r="J17" s="4"/>
      <c r="K17" s="4"/>
      <c r="L17" s="4"/>
      <c r="M17" s="4"/>
      <c r="N17" s="4"/>
      <c r="O17" s="4"/>
      <c r="P17" s="4"/>
      <c r="Q17" s="4"/>
      <c r="R17" s="4"/>
      <c r="S17" s="4"/>
      <c r="T17" s="4"/>
      <c r="U17" s="4"/>
      <c r="V17" s="4"/>
      <c r="W17" s="4"/>
      <c r="X17" s="4"/>
      <c r="Y17" s="4"/>
      <c r="Z17" s="4"/>
    </row>
    <row r="18" spans="2:26">
      <c r="B18" s="10">
        <v>40695</v>
      </c>
      <c r="C18" s="11">
        <v>5.2775249999999998</v>
      </c>
      <c r="D18" s="11">
        <v>2.6525479999999999</v>
      </c>
      <c r="E18" s="4"/>
      <c r="F18" s="4"/>
      <c r="G18" s="4"/>
      <c r="H18" s="4"/>
      <c r="I18" s="4"/>
      <c r="J18" s="4"/>
      <c r="K18" s="4"/>
      <c r="L18" s="4"/>
      <c r="M18" s="4"/>
      <c r="N18" s="4"/>
      <c r="O18" s="4"/>
      <c r="P18" s="4"/>
      <c r="Q18" s="4"/>
      <c r="R18" s="4"/>
      <c r="S18" s="4"/>
      <c r="T18" s="4"/>
      <c r="U18" s="4"/>
      <c r="V18" s="4"/>
      <c r="W18" s="4"/>
      <c r="X18" s="4"/>
      <c r="Y18" s="4"/>
      <c r="Z18" s="4"/>
    </row>
    <row r="19" spans="2:26">
      <c r="B19" s="10">
        <v>40787</v>
      </c>
      <c r="C19" s="11">
        <v>4.5904590000000001</v>
      </c>
      <c r="D19" s="11">
        <v>2.8293330000000001</v>
      </c>
      <c r="E19" s="4"/>
      <c r="F19" s="4"/>
      <c r="G19" s="4"/>
      <c r="H19" s="4"/>
      <c r="I19" s="4"/>
      <c r="J19" s="4"/>
      <c r="K19" s="4"/>
      <c r="L19" s="4"/>
      <c r="M19" s="4"/>
      <c r="N19" s="4"/>
      <c r="O19" s="4"/>
      <c r="P19" s="4"/>
      <c r="Q19" s="4"/>
      <c r="R19" s="4"/>
      <c r="S19" s="4"/>
      <c r="T19" s="4"/>
      <c r="U19" s="4"/>
      <c r="V19" s="4"/>
      <c r="W19" s="4"/>
      <c r="X19" s="4"/>
      <c r="Y19" s="4"/>
      <c r="Z19" s="4"/>
    </row>
    <row r="20" spans="2:26">
      <c r="B20" s="10">
        <v>40878</v>
      </c>
      <c r="C20" s="11">
        <v>1.8469660000000001</v>
      </c>
      <c r="D20" s="11">
        <v>2.7144699999999999</v>
      </c>
      <c r="E20" s="4"/>
      <c r="F20" s="4"/>
      <c r="G20" s="4"/>
      <c r="H20" s="4"/>
      <c r="I20" s="4"/>
      <c r="J20" s="4"/>
      <c r="K20" s="4"/>
      <c r="L20" s="4"/>
      <c r="M20" s="4"/>
      <c r="N20" s="4"/>
      <c r="O20" s="4"/>
      <c r="P20" s="4"/>
      <c r="Q20" s="4"/>
      <c r="R20" s="4"/>
      <c r="S20" s="4"/>
      <c r="T20" s="4"/>
      <c r="U20" s="4"/>
      <c r="V20" s="4"/>
      <c r="W20" s="4"/>
      <c r="X20" s="4"/>
      <c r="Y20" s="4"/>
      <c r="Z20" s="4"/>
    </row>
    <row r="21" spans="2:26">
      <c r="B21" s="10">
        <v>40969</v>
      </c>
      <c r="C21" s="11">
        <v>1.570681</v>
      </c>
      <c r="D21" s="11">
        <v>2.7438479999999998</v>
      </c>
      <c r="E21" s="4"/>
      <c r="F21" s="4"/>
      <c r="G21" s="4"/>
      <c r="H21" s="4"/>
      <c r="I21" s="4"/>
      <c r="J21" s="4"/>
      <c r="K21" s="4"/>
      <c r="L21" s="4"/>
      <c r="M21" s="4"/>
      <c r="N21" s="4"/>
      <c r="O21" s="4"/>
      <c r="P21" s="4"/>
      <c r="Q21" s="4"/>
      <c r="R21" s="4"/>
      <c r="S21" s="4"/>
      <c r="T21" s="4"/>
      <c r="U21" s="4"/>
      <c r="V21" s="4"/>
      <c r="W21" s="4"/>
      <c r="X21" s="4"/>
      <c r="Y21" s="4"/>
      <c r="Z21" s="4"/>
    </row>
    <row r="22" spans="2:26">
      <c r="B22" s="10">
        <v>41061</v>
      </c>
      <c r="C22" s="11">
        <v>0.950735</v>
      </c>
      <c r="D22" s="11">
        <v>2.6430660000000001</v>
      </c>
      <c r="E22" s="4"/>
      <c r="F22" s="4"/>
      <c r="G22" s="4"/>
      <c r="H22" s="4"/>
      <c r="I22" s="4"/>
      <c r="J22" s="4"/>
      <c r="K22" s="4"/>
      <c r="L22" s="4"/>
      <c r="M22" s="4"/>
      <c r="N22" s="4"/>
      <c r="O22" s="4"/>
      <c r="P22" s="4"/>
      <c r="Q22" s="4"/>
      <c r="R22" s="4"/>
      <c r="S22" s="4"/>
      <c r="T22" s="4"/>
      <c r="U22" s="4"/>
      <c r="V22" s="4"/>
      <c r="W22" s="4"/>
      <c r="X22" s="4"/>
      <c r="Y22" s="4"/>
      <c r="Z22" s="4"/>
    </row>
    <row r="23" spans="2:26">
      <c r="B23" s="10">
        <v>41153</v>
      </c>
      <c r="C23" s="11">
        <v>0.77452699999999997</v>
      </c>
      <c r="D23" s="11">
        <v>2.6512570000000002</v>
      </c>
      <c r="E23" s="4"/>
      <c r="F23" s="4"/>
      <c r="G23" s="4"/>
      <c r="H23" s="4"/>
      <c r="I23" s="4"/>
      <c r="J23" s="4"/>
      <c r="K23" s="4"/>
      <c r="L23" s="4"/>
      <c r="M23" s="4"/>
      <c r="N23" s="4"/>
      <c r="O23" s="4"/>
      <c r="P23" s="4"/>
      <c r="Q23" s="4"/>
      <c r="R23" s="4"/>
      <c r="S23" s="4"/>
      <c r="T23" s="4"/>
      <c r="U23" s="4"/>
      <c r="V23" s="4"/>
      <c r="W23" s="4"/>
      <c r="X23" s="4"/>
      <c r="Y23" s="4"/>
      <c r="Z23" s="4"/>
    </row>
    <row r="24" spans="2:26">
      <c r="B24" s="10">
        <v>41244</v>
      </c>
      <c r="C24" s="11">
        <v>0.94991400000000004</v>
      </c>
      <c r="D24" s="11">
        <v>2.6436920000000002</v>
      </c>
      <c r="E24" s="4"/>
      <c r="F24" s="4"/>
      <c r="G24" s="4"/>
      <c r="H24" s="4"/>
      <c r="I24" s="4"/>
      <c r="J24" s="4"/>
      <c r="K24" s="4"/>
      <c r="L24" s="4"/>
      <c r="M24" s="4"/>
      <c r="N24" s="4"/>
      <c r="O24" s="4"/>
      <c r="P24" s="4"/>
      <c r="Q24" s="4"/>
      <c r="R24" s="4"/>
      <c r="S24" s="4"/>
      <c r="T24" s="4"/>
      <c r="U24" s="4"/>
      <c r="V24" s="4"/>
      <c r="W24" s="4"/>
      <c r="X24" s="4"/>
      <c r="Y24" s="4"/>
      <c r="Z24" s="4"/>
    </row>
    <row r="25" spans="2:26">
      <c r="B25" s="10">
        <v>41334</v>
      </c>
      <c r="C25" s="11">
        <v>0.85910600000000004</v>
      </c>
      <c r="D25" s="11">
        <v>2.6527240000000001</v>
      </c>
      <c r="E25" s="4"/>
      <c r="F25" s="4"/>
      <c r="G25" s="4"/>
      <c r="H25" s="4"/>
      <c r="I25" s="4"/>
      <c r="J25" s="4"/>
      <c r="K25" s="4"/>
      <c r="L25" s="4"/>
      <c r="M25" s="4"/>
      <c r="N25" s="4"/>
      <c r="O25" s="4"/>
      <c r="P25" s="4"/>
      <c r="Q25" s="4"/>
      <c r="R25" s="4"/>
      <c r="S25" s="4"/>
      <c r="T25" s="4"/>
      <c r="U25" s="4"/>
      <c r="V25" s="4"/>
      <c r="W25" s="4"/>
      <c r="X25" s="4"/>
      <c r="Y25" s="4"/>
      <c r="Z25" s="4"/>
    </row>
    <row r="26" spans="2:26">
      <c r="B26" s="10">
        <v>41426</v>
      </c>
      <c r="C26" s="11">
        <v>0.68493199999999999</v>
      </c>
      <c r="D26" s="11">
        <v>2.6416490000000001</v>
      </c>
      <c r="E26" s="4"/>
      <c r="F26" s="4"/>
      <c r="G26" s="4"/>
      <c r="H26" s="4"/>
      <c r="I26" s="4"/>
      <c r="J26" s="4"/>
      <c r="K26" s="4"/>
      <c r="L26" s="4"/>
      <c r="M26" s="4"/>
      <c r="N26" s="4"/>
      <c r="O26" s="4"/>
      <c r="P26" s="4"/>
      <c r="Q26" s="4"/>
      <c r="R26" s="4"/>
      <c r="S26" s="4"/>
      <c r="T26" s="4"/>
      <c r="U26" s="4"/>
      <c r="V26" s="4"/>
      <c r="W26" s="4"/>
      <c r="X26" s="4"/>
      <c r="Y26" s="4"/>
      <c r="Z26" s="4"/>
    </row>
    <row r="27" spans="2:26">
      <c r="B27" s="10">
        <v>41518</v>
      </c>
      <c r="C27" s="11">
        <v>1.3663540000000001</v>
      </c>
      <c r="D27" s="11">
        <v>2.6420029999999999</v>
      </c>
      <c r="E27" s="4"/>
      <c r="F27" s="4"/>
      <c r="G27" s="4"/>
      <c r="H27" s="4"/>
      <c r="I27" s="4"/>
      <c r="J27" s="4"/>
      <c r="K27" s="4"/>
      <c r="L27" s="4"/>
      <c r="M27" s="4"/>
      <c r="N27" s="4"/>
      <c r="O27" s="4"/>
      <c r="P27" s="4"/>
      <c r="Q27" s="4"/>
      <c r="R27" s="4"/>
      <c r="S27" s="4"/>
      <c r="T27" s="4"/>
      <c r="U27" s="4"/>
      <c r="V27" s="4"/>
      <c r="W27" s="4"/>
      <c r="X27" s="4"/>
      <c r="Y27" s="4"/>
      <c r="Z27" s="4"/>
    </row>
    <row r="28" spans="2:26">
      <c r="B28" s="10">
        <v>41609</v>
      </c>
      <c r="C28" s="11">
        <v>1.625321</v>
      </c>
      <c r="D28" s="11">
        <v>2.6856140000000002</v>
      </c>
      <c r="E28" s="4"/>
      <c r="F28" s="4"/>
      <c r="G28" s="4"/>
      <c r="H28" s="4"/>
      <c r="I28" s="4"/>
      <c r="J28" s="4"/>
      <c r="K28" s="4"/>
      <c r="L28" s="4"/>
      <c r="M28" s="4"/>
      <c r="N28" s="4"/>
      <c r="O28" s="4"/>
      <c r="P28" s="4"/>
      <c r="Q28" s="4"/>
      <c r="R28" s="4"/>
      <c r="S28" s="4"/>
      <c r="T28" s="4"/>
      <c r="U28" s="4"/>
      <c r="V28" s="4"/>
      <c r="W28" s="4"/>
      <c r="X28" s="4"/>
      <c r="Y28" s="4"/>
      <c r="Z28" s="4"/>
    </row>
    <row r="29" spans="2:26">
      <c r="B29" s="10">
        <v>41699</v>
      </c>
      <c r="C29" s="11">
        <v>1.53322</v>
      </c>
      <c r="D29" s="11">
        <v>2.9555220000000002</v>
      </c>
      <c r="E29" s="4"/>
      <c r="F29" s="4"/>
      <c r="G29" s="4"/>
      <c r="H29" s="4"/>
      <c r="I29" s="4"/>
      <c r="J29" s="4"/>
      <c r="K29" s="4"/>
      <c r="L29" s="4"/>
      <c r="M29" s="4"/>
      <c r="N29" s="4"/>
      <c r="O29" s="4"/>
      <c r="P29" s="4"/>
      <c r="Q29" s="4"/>
      <c r="R29" s="4"/>
      <c r="S29" s="4"/>
      <c r="T29" s="4"/>
      <c r="U29" s="4"/>
      <c r="V29" s="4"/>
      <c r="W29" s="4"/>
      <c r="X29" s="4"/>
      <c r="Y29" s="4"/>
      <c r="Z29" s="4"/>
    </row>
    <row r="30" spans="2:26">
      <c r="B30" s="10">
        <v>41791</v>
      </c>
      <c r="C30" s="11">
        <v>1.6156459999999999</v>
      </c>
      <c r="D30" s="11">
        <v>3.379159</v>
      </c>
      <c r="E30" s="4"/>
      <c r="F30" s="4"/>
      <c r="G30" s="4"/>
      <c r="H30" s="4"/>
      <c r="I30" s="4"/>
      <c r="J30" s="4"/>
      <c r="K30" s="4"/>
      <c r="L30" s="4"/>
      <c r="M30" s="4"/>
      <c r="N30" s="4"/>
      <c r="O30" s="4"/>
      <c r="P30" s="4"/>
      <c r="Q30" s="4"/>
      <c r="R30" s="4"/>
      <c r="S30" s="4"/>
      <c r="T30" s="4"/>
      <c r="U30" s="4"/>
      <c r="V30" s="4"/>
      <c r="W30" s="4"/>
      <c r="X30" s="4"/>
      <c r="Y30" s="4"/>
      <c r="Z30" s="4"/>
    </row>
    <row r="31" spans="2:26">
      <c r="B31" s="10">
        <v>41883</v>
      </c>
      <c r="C31" s="11">
        <v>1.0109520000000001</v>
      </c>
      <c r="D31" s="11">
        <v>3.687427</v>
      </c>
      <c r="E31" s="4"/>
      <c r="F31" s="4"/>
      <c r="G31" s="4"/>
      <c r="H31" s="4"/>
      <c r="I31" s="4"/>
      <c r="J31" s="4"/>
      <c r="K31" s="4"/>
      <c r="L31" s="4"/>
      <c r="M31" s="4"/>
      <c r="N31" s="4"/>
      <c r="O31" s="4"/>
      <c r="P31" s="4"/>
      <c r="Q31" s="4"/>
      <c r="R31" s="4"/>
      <c r="S31" s="4"/>
      <c r="T31" s="4"/>
      <c r="U31" s="4"/>
      <c r="V31" s="4"/>
      <c r="W31" s="4"/>
      <c r="X31" s="4"/>
      <c r="Y31" s="4"/>
      <c r="Z31" s="4"/>
    </row>
    <row r="32" spans="2:26">
      <c r="B32" s="10">
        <v>41974</v>
      </c>
      <c r="C32" s="11">
        <v>0.75757600000000003</v>
      </c>
      <c r="D32" s="11">
        <v>3.6738960000000001</v>
      </c>
      <c r="E32" s="4"/>
      <c r="F32" s="4"/>
      <c r="G32" s="4"/>
      <c r="H32" s="4"/>
      <c r="I32" s="4"/>
      <c r="J32" s="4"/>
      <c r="K32" s="4"/>
      <c r="L32" s="4"/>
      <c r="M32" s="4"/>
      <c r="N32" s="4"/>
      <c r="O32" s="4"/>
      <c r="P32" s="4"/>
      <c r="Q32" s="4"/>
      <c r="R32" s="4"/>
      <c r="S32" s="4"/>
      <c r="T32" s="4"/>
      <c r="U32" s="4"/>
      <c r="V32" s="4"/>
      <c r="W32" s="4"/>
      <c r="X32" s="4"/>
      <c r="Y32" s="4"/>
      <c r="Z32" s="4"/>
    </row>
    <row r="33" spans="2:26">
      <c r="B33" s="10">
        <v>42064</v>
      </c>
      <c r="C33" s="11">
        <v>0.25167800000000001</v>
      </c>
      <c r="D33" s="11">
        <v>3.644317</v>
      </c>
      <c r="E33" s="4"/>
      <c r="F33" s="4"/>
      <c r="G33" s="4"/>
      <c r="H33" s="4"/>
      <c r="I33" s="4"/>
      <c r="J33" s="4"/>
      <c r="K33" s="4"/>
      <c r="L33" s="4"/>
      <c r="M33" s="4"/>
      <c r="N33" s="4"/>
      <c r="O33" s="4"/>
      <c r="P33" s="4"/>
      <c r="Q33" s="4"/>
      <c r="R33" s="4"/>
      <c r="S33" s="4"/>
      <c r="T33" s="4"/>
      <c r="U33" s="4"/>
      <c r="V33" s="4"/>
      <c r="W33" s="4"/>
      <c r="X33" s="4"/>
      <c r="Y33" s="4"/>
      <c r="Z33" s="4"/>
    </row>
    <row r="34" spans="2:26">
      <c r="B34" s="10">
        <v>42156</v>
      </c>
      <c r="C34" s="11">
        <v>0.41841</v>
      </c>
      <c r="D34" s="11">
        <v>3.497026</v>
      </c>
      <c r="E34" s="4"/>
      <c r="F34" s="4"/>
      <c r="G34" s="4"/>
      <c r="H34" s="4"/>
      <c r="I34" s="4"/>
      <c r="J34" s="4"/>
      <c r="K34" s="4"/>
      <c r="L34" s="4"/>
      <c r="M34" s="4"/>
      <c r="N34" s="4"/>
      <c r="O34" s="4"/>
      <c r="P34" s="4"/>
      <c r="Q34" s="4"/>
      <c r="R34" s="4"/>
      <c r="S34" s="4"/>
      <c r="T34" s="4"/>
      <c r="U34" s="4"/>
      <c r="V34" s="4"/>
      <c r="W34" s="4"/>
      <c r="X34" s="4"/>
      <c r="Y34" s="4"/>
      <c r="Z34" s="4"/>
    </row>
    <row r="35" spans="2:26">
      <c r="B35" s="10">
        <v>42248</v>
      </c>
      <c r="C35" s="11">
        <v>0.417014</v>
      </c>
      <c r="D35" s="11">
        <v>2.9772789999999998</v>
      </c>
      <c r="E35" s="4"/>
      <c r="F35" s="4"/>
      <c r="G35" s="4"/>
      <c r="H35" s="4"/>
      <c r="I35" s="4"/>
      <c r="J35" s="4"/>
      <c r="K35" s="4"/>
      <c r="L35" s="4"/>
      <c r="M35" s="4"/>
      <c r="N35" s="4"/>
      <c r="O35" s="4"/>
      <c r="P35" s="4"/>
      <c r="Q35" s="4"/>
      <c r="R35" s="4"/>
      <c r="S35" s="4"/>
      <c r="T35" s="4"/>
      <c r="U35" s="4"/>
      <c r="V35" s="4"/>
      <c r="W35" s="4"/>
      <c r="X35" s="4"/>
      <c r="Y35" s="4"/>
      <c r="Z35" s="4"/>
    </row>
    <row r="36" spans="2:26">
      <c r="B36" s="10">
        <v>42339</v>
      </c>
      <c r="C36" s="11">
        <v>8.3542000000000005E-2</v>
      </c>
      <c r="D36" s="11">
        <v>2.8444440000000002</v>
      </c>
      <c r="E36" s="4"/>
      <c r="F36" s="4"/>
      <c r="G36" s="4"/>
      <c r="H36" s="4"/>
      <c r="I36" s="4"/>
      <c r="J36" s="4"/>
      <c r="K36" s="4"/>
      <c r="L36" s="4"/>
      <c r="M36" s="4"/>
      <c r="N36" s="4"/>
      <c r="O36" s="4"/>
      <c r="P36" s="4"/>
      <c r="Q36" s="4"/>
      <c r="R36" s="4"/>
      <c r="S36" s="4"/>
      <c r="T36" s="4"/>
      <c r="U36" s="4"/>
      <c r="V36" s="4"/>
      <c r="W36" s="4"/>
      <c r="X36" s="4"/>
      <c r="Y36" s="4"/>
      <c r="Z36" s="4"/>
    </row>
    <row r="37" spans="2:26">
      <c r="B37" s="10">
        <v>42430</v>
      </c>
      <c r="C37" s="11">
        <v>0.41841</v>
      </c>
      <c r="D37" s="11">
        <v>2.5926580000000001</v>
      </c>
      <c r="E37" s="4"/>
      <c r="F37" s="4"/>
      <c r="G37" s="4"/>
      <c r="H37" s="4"/>
      <c r="I37" s="4"/>
      <c r="J37" s="4"/>
      <c r="K37" s="4"/>
      <c r="L37" s="4"/>
      <c r="M37" s="4"/>
      <c r="N37" s="4"/>
      <c r="O37" s="4"/>
      <c r="P37" s="4"/>
      <c r="Q37" s="4"/>
      <c r="R37" s="4"/>
      <c r="S37" s="4"/>
      <c r="T37" s="4"/>
      <c r="U37" s="4"/>
      <c r="V37" s="4"/>
      <c r="W37" s="4"/>
      <c r="X37" s="4"/>
      <c r="Y37" s="4"/>
      <c r="Z37" s="4"/>
    </row>
    <row r="38" spans="2:26">
      <c r="B38" s="10">
        <v>42522</v>
      </c>
      <c r="C38" s="11">
        <v>0.41666700000000001</v>
      </c>
      <c r="D38" s="11">
        <v>2.3619520000000001</v>
      </c>
      <c r="E38" s="4"/>
      <c r="F38" s="4"/>
      <c r="G38" s="4"/>
      <c r="H38" s="4"/>
      <c r="I38" s="4"/>
      <c r="J38" s="4"/>
      <c r="K38" s="4"/>
      <c r="L38" s="4"/>
      <c r="M38" s="4"/>
      <c r="N38" s="4"/>
      <c r="O38" s="4"/>
      <c r="P38" s="4"/>
      <c r="Q38" s="4"/>
      <c r="R38" s="4"/>
      <c r="S38" s="4"/>
      <c r="T38" s="4"/>
      <c r="U38" s="4"/>
      <c r="V38" s="4"/>
      <c r="W38" s="4"/>
      <c r="X38" s="4"/>
      <c r="Y38" s="4"/>
      <c r="Z38" s="4"/>
    </row>
    <row r="39" spans="2:26">
      <c r="B39" s="10">
        <v>42614</v>
      </c>
      <c r="C39" s="11">
        <v>0.41528199999999998</v>
      </c>
      <c r="D39" s="11">
        <v>2.278152</v>
      </c>
      <c r="E39" s="4"/>
      <c r="F39" s="4"/>
      <c r="G39" s="4"/>
      <c r="H39" s="4"/>
      <c r="I39" s="4"/>
      <c r="J39" s="4"/>
      <c r="K39" s="4"/>
      <c r="L39" s="4"/>
      <c r="M39" s="4"/>
      <c r="N39" s="4"/>
      <c r="O39" s="4"/>
      <c r="P39" s="4"/>
      <c r="Q39" s="4"/>
      <c r="R39" s="4"/>
      <c r="S39" s="4"/>
      <c r="T39" s="4"/>
      <c r="U39" s="4"/>
      <c r="V39" s="4"/>
      <c r="W39" s="4"/>
      <c r="X39" s="4"/>
      <c r="Y39" s="4"/>
      <c r="Z39" s="4"/>
    </row>
    <row r="40" spans="2:26">
      <c r="B40" s="10">
        <v>42705</v>
      </c>
      <c r="C40" s="11">
        <v>1.3355589999999999</v>
      </c>
      <c r="D40" s="11">
        <v>2.0845910000000001</v>
      </c>
      <c r="E40" s="4"/>
      <c r="F40" s="4"/>
      <c r="G40" s="4"/>
      <c r="H40" s="4"/>
      <c r="I40" s="4"/>
      <c r="J40" s="4"/>
      <c r="K40" s="4"/>
      <c r="L40" s="4"/>
      <c r="M40" s="4"/>
      <c r="N40" s="4"/>
      <c r="O40" s="4"/>
      <c r="P40" s="4"/>
      <c r="Q40" s="4"/>
      <c r="R40" s="4"/>
      <c r="S40" s="4"/>
      <c r="T40" s="4"/>
      <c r="U40" s="4"/>
      <c r="V40" s="4"/>
      <c r="W40" s="4"/>
      <c r="X40" s="4"/>
      <c r="Y40" s="4"/>
      <c r="Z40" s="4"/>
    </row>
    <row r="41" spans="2:26">
      <c r="B41" s="10">
        <v>42795</v>
      </c>
      <c r="C41" s="11">
        <v>2.1666669999999999</v>
      </c>
      <c r="D41" s="11">
        <v>1.9929809999999999</v>
      </c>
      <c r="E41" s="4"/>
      <c r="F41" s="4"/>
      <c r="G41" s="4"/>
      <c r="H41" s="4"/>
      <c r="I41" s="4"/>
      <c r="J41" s="4"/>
      <c r="K41" s="4"/>
      <c r="L41" s="4"/>
      <c r="M41" s="4"/>
      <c r="N41" s="4"/>
      <c r="O41" s="4"/>
      <c r="P41" s="4"/>
      <c r="Q41" s="4"/>
      <c r="R41" s="4"/>
      <c r="S41" s="4"/>
      <c r="T41" s="4"/>
      <c r="U41" s="4"/>
      <c r="V41" s="4"/>
      <c r="W41" s="4"/>
      <c r="X41" s="4"/>
      <c r="Y41" s="4"/>
      <c r="Z41" s="4"/>
    </row>
    <row r="42" spans="2:26">
      <c r="B42" s="10">
        <v>42887</v>
      </c>
      <c r="C42" s="11">
        <v>1.742739</v>
      </c>
      <c r="D42" s="11">
        <v>1.966348</v>
      </c>
      <c r="E42" s="4"/>
      <c r="F42" s="4"/>
      <c r="G42" s="4"/>
      <c r="H42" s="4"/>
      <c r="I42" s="4"/>
      <c r="J42" s="4"/>
      <c r="K42" s="4"/>
      <c r="L42" s="4"/>
      <c r="M42" s="4"/>
      <c r="N42" s="4"/>
      <c r="O42" s="4"/>
      <c r="P42" s="4"/>
      <c r="Q42" s="4"/>
      <c r="R42" s="4"/>
      <c r="S42" s="4"/>
      <c r="T42" s="4"/>
      <c r="U42" s="4"/>
      <c r="V42" s="4"/>
      <c r="W42" s="4"/>
      <c r="X42" s="4"/>
      <c r="Y42" s="4"/>
      <c r="Z42" s="4"/>
    </row>
    <row r="43" spans="2:26">
      <c r="B43" s="10">
        <v>42979</v>
      </c>
      <c r="C43" s="11">
        <v>1.902399</v>
      </c>
      <c r="D43" s="11">
        <v>1.9510700000000001</v>
      </c>
      <c r="E43" s="4"/>
      <c r="F43" s="4"/>
      <c r="G43" s="4"/>
      <c r="H43" s="4"/>
      <c r="I43" s="4"/>
      <c r="J43" s="4"/>
      <c r="K43" s="4"/>
      <c r="L43" s="4"/>
      <c r="M43" s="4"/>
      <c r="N43" s="4"/>
      <c r="O43" s="4"/>
      <c r="P43" s="4"/>
      <c r="Q43" s="4"/>
      <c r="R43" s="4"/>
      <c r="S43" s="4"/>
      <c r="T43" s="4"/>
      <c r="U43" s="4"/>
      <c r="V43" s="4"/>
      <c r="W43" s="4"/>
      <c r="X43" s="4"/>
      <c r="Y43" s="4"/>
      <c r="Z43" s="4"/>
    </row>
    <row r="44" spans="2:26">
      <c r="B44" s="10">
        <v>43070</v>
      </c>
      <c r="C44" s="11">
        <v>1.5943989999999999</v>
      </c>
      <c r="D44" s="11">
        <v>1.914749</v>
      </c>
      <c r="E44" s="4"/>
      <c r="F44" s="4"/>
      <c r="G44" s="4"/>
      <c r="H44" s="4"/>
      <c r="I44" s="4"/>
      <c r="J44" s="4"/>
      <c r="K44" s="4"/>
      <c r="L44" s="4"/>
      <c r="M44" s="4"/>
      <c r="N44" s="4"/>
      <c r="O44" s="4"/>
      <c r="P44" s="4"/>
      <c r="Q44" s="4"/>
      <c r="R44" s="4"/>
      <c r="S44" s="4"/>
      <c r="T44" s="4"/>
      <c r="U44" s="4"/>
      <c r="V44" s="4"/>
      <c r="W44" s="4"/>
      <c r="X44" s="4"/>
      <c r="Y44" s="4"/>
      <c r="Z44" s="4"/>
    </row>
    <row r="45" spans="2:26">
      <c r="B45" s="10">
        <v>43160</v>
      </c>
      <c r="C45" s="11">
        <v>1.1000000000000001</v>
      </c>
      <c r="D45" s="11">
        <v>1.904712</v>
      </c>
      <c r="E45" s="4"/>
      <c r="F45" s="4"/>
      <c r="G45" s="4"/>
      <c r="H45" s="4"/>
      <c r="I45" s="4"/>
      <c r="J45" s="4"/>
      <c r="K45" s="4"/>
      <c r="L45" s="4"/>
      <c r="M45" s="4"/>
      <c r="N45" s="4"/>
      <c r="O45" s="4"/>
      <c r="P45" s="4"/>
      <c r="Q45" s="4"/>
      <c r="R45" s="4"/>
      <c r="S45" s="4"/>
      <c r="T45" s="4"/>
      <c r="U45" s="4"/>
      <c r="V45" s="4"/>
      <c r="W45" s="4"/>
      <c r="X45" s="4"/>
      <c r="Y45" s="4"/>
      <c r="Z45" s="4"/>
    </row>
    <row r="46" spans="2:26">
      <c r="B46" s="10">
        <v>43252</v>
      </c>
      <c r="C46" s="11">
        <v>1.5</v>
      </c>
      <c r="D46" s="11">
        <v>2.0132439999999998</v>
      </c>
      <c r="E46" s="4"/>
      <c r="F46" s="4"/>
      <c r="G46" s="4"/>
      <c r="H46" s="4"/>
      <c r="I46" s="4"/>
      <c r="J46" s="4"/>
      <c r="K46" s="4"/>
      <c r="L46" s="4"/>
      <c r="M46" s="4"/>
      <c r="N46" s="4"/>
      <c r="O46" s="4"/>
      <c r="P46" s="4"/>
      <c r="Q46" s="4"/>
      <c r="R46" s="4"/>
      <c r="S46" s="4"/>
      <c r="T46" s="4"/>
      <c r="U46" s="4"/>
      <c r="V46" s="4"/>
      <c r="W46" s="4"/>
      <c r="X46" s="4"/>
      <c r="Y46" s="4"/>
      <c r="Z46" s="4"/>
    </row>
    <row r="47" spans="2:26">
      <c r="B47" s="10">
        <v>43344</v>
      </c>
      <c r="C47" s="11">
        <v>1.9012990000000001</v>
      </c>
      <c r="D47" s="11">
        <v>1.915181</v>
      </c>
      <c r="E47" s="4"/>
      <c r="F47" s="4"/>
      <c r="G47" s="4"/>
      <c r="H47" s="4"/>
      <c r="I47" s="4"/>
      <c r="J47" s="4"/>
      <c r="K47" s="4"/>
      <c r="L47" s="4"/>
      <c r="M47" s="4"/>
      <c r="N47" s="4"/>
      <c r="O47" s="4"/>
      <c r="P47" s="4"/>
      <c r="Q47" s="4"/>
      <c r="R47" s="4"/>
      <c r="S47" s="4"/>
      <c r="T47" s="4"/>
      <c r="U47" s="4"/>
      <c r="V47" s="4"/>
      <c r="W47" s="4"/>
      <c r="X47" s="4"/>
      <c r="Y47" s="4"/>
      <c r="Z47" s="4"/>
    </row>
    <row r="48" spans="2:26">
      <c r="B48" s="10">
        <v>43435</v>
      </c>
      <c r="C48" s="11">
        <v>1.888668</v>
      </c>
      <c r="D48" s="11">
        <v>1.9518260000000001</v>
      </c>
      <c r="E48" s="4"/>
      <c r="F48" s="4"/>
      <c r="G48" s="4"/>
      <c r="H48" s="4"/>
      <c r="I48" s="4"/>
      <c r="J48" s="4"/>
      <c r="K48" s="4"/>
      <c r="L48" s="4"/>
      <c r="M48" s="4"/>
      <c r="N48" s="4"/>
      <c r="O48" s="4"/>
      <c r="P48" s="4"/>
      <c r="Q48" s="4"/>
      <c r="R48" s="4"/>
      <c r="S48" s="4"/>
      <c r="T48" s="4"/>
      <c r="U48" s="4"/>
      <c r="V48" s="4"/>
      <c r="W48" s="4"/>
      <c r="X48" s="4"/>
      <c r="Y48" s="4"/>
      <c r="Z48" s="4"/>
    </row>
    <row r="49" spans="2:26">
      <c r="B49" s="10">
        <v>43525</v>
      </c>
      <c r="C49" s="11">
        <v>1.4836800000000001</v>
      </c>
      <c r="D49" s="11">
        <v>1.8991309999999999</v>
      </c>
      <c r="E49" s="4"/>
      <c r="F49" s="4"/>
      <c r="G49" s="4"/>
      <c r="H49" s="4"/>
      <c r="I49" s="4"/>
      <c r="J49" s="4"/>
      <c r="K49" s="4"/>
      <c r="L49" s="4"/>
      <c r="M49" s="4"/>
      <c r="N49" s="4"/>
      <c r="O49" s="4"/>
      <c r="P49" s="4"/>
      <c r="Q49" s="4"/>
      <c r="R49" s="4"/>
      <c r="S49" s="4"/>
      <c r="T49" s="4"/>
      <c r="U49" s="4"/>
      <c r="V49" s="4"/>
      <c r="W49" s="4"/>
      <c r="X49" s="4"/>
      <c r="Y49" s="4"/>
      <c r="Z49" s="4"/>
    </row>
    <row r="50" spans="2:26">
      <c r="B50" s="10">
        <v>43617</v>
      </c>
      <c r="C50" s="11">
        <v>1.6748769999999999</v>
      </c>
      <c r="D50" s="11">
        <v>1.711838</v>
      </c>
      <c r="E50" s="4"/>
      <c r="F50" s="4"/>
      <c r="G50" s="4"/>
      <c r="H50" s="4"/>
      <c r="I50" s="4"/>
      <c r="J50" s="4"/>
      <c r="K50" s="4"/>
      <c r="L50" s="4"/>
      <c r="M50" s="4"/>
      <c r="N50" s="4"/>
      <c r="O50" s="4"/>
      <c r="P50" s="4"/>
      <c r="Q50" s="4"/>
      <c r="R50" s="4"/>
      <c r="S50" s="4"/>
      <c r="T50" s="4"/>
      <c r="U50" s="4"/>
      <c r="V50" s="4"/>
      <c r="W50" s="4"/>
      <c r="X50" s="4"/>
      <c r="Y50" s="4"/>
      <c r="Z50" s="4"/>
    </row>
    <row r="51" spans="2:26">
      <c r="B51" s="10">
        <v>43709</v>
      </c>
      <c r="C51" s="11">
        <v>1.464844</v>
      </c>
      <c r="D51" s="11">
        <v>1.3192999999999999</v>
      </c>
      <c r="E51" s="4"/>
      <c r="F51" s="4"/>
      <c r="G51" s="4"/>
      <c r="H51" s="4"/>
      <c r="I51" s="4"/>
      <c r="J51" s="4"/>
      <c r="K51" s="4"/>
      <c r="L51" s="4"/>
      <c r="M51" s="4"/>
      <c r="N51" s="4"/>
      <c r="O51" s="4"/>
      <c r="P51" s="4"/>
      <c r="Q51" s="4"/>
      <c r="R51" s="4"/>
      <c r="S51" s="4"/>
      <c r="T51" s="4"/>
      <c r="U51" s="4"/>
      <c r="V51" s="4"/>
      <c r="W51" s="4"/>
      <c r="X51" s="4"/>
      <c r="Y51" s="4"/>
      <c r="Z51" s="4"/>
    </row>
    <row r="52" spans="2:26">
      <c r="B52" s="10">
        <v>43800</v>
      </c>
      <c r="C52" s="11">
        <v>1.8536589999999999</v>
      </c>
      <c r="D52" s="11">
        <v>1.1553979999999999</v>
      </c>
      <c r="E52" s="4"/>
      <c r="F52" s="4"/>
      <c r="G52" s="4"/>
      <c r="H52" s="4"/>
      <c r="I52" s="4"/>
      <c r="J52" s="4"/>
      <c r="K52" s="4"/>
      <c r="L52" s="4"/>
      <c r="M52" s="4"/>
      <c r="N52" s="4"/>
      <c r="O52" s="4"/>
      <c r="P52" s="4"/>
      <c r="Q52" s="4"/>
      <c r="R52" s="4"/>
      <c r="S52" s="4"/>
      <c r="T52" s="4"/>
      <c r="U52" s="4"/>
      <c r="V52" s="4"/>
      <c r="W52" s="4"/>
      <c r="X52" s="4"/>
      <c r="Y52" s="4"/>
      <c r="Z52" s="4"/>
    </row>
    <row r="53" spans="2:26">
      <c r="B53" s="10">
        <v>43891</v>
      </c>
      <c r="C53" s="11">
        <v>2.5341130000000001</v>
      </c>
      <c r="D53" s="11">
        <v>1.0531280000000001</v>
      </c>
      <c r="E53" s="4"/>
      <c r="F53" s="4"/>
      <c r="G53" s="4"/>
      <c r="H53" s="4"/>
      <c r="I53" s="4"/>
      <c r="J53" s="4"/>
      <c r="K53" s="4"/>
      <c r="L53" s="4"/>
      <c r="M53" s="4"/>
      <c r="N53" s="4"/>
      <c r="O53" s="4"/>
      <c r="P53" s="4"/>
      <c r="Q53" s="4"/>
      <c r="R53" s="4"/>
      <c r="S53" s="4"/>
      <c r="T53" s="4"/>
      <c r="U53" s="4"/>
      <c r="V53" s="4"/>
      <c r="W53" s="4"/>
      <c r="X53" s="4"/>
      <c r="Y53" s="4"/>
      <c r="Z53" s="4"/>
    </row>
    <row r="54" spans="2:26">
      <c r="B54" s="10">
        <v>43983</v>
      </c>
      <c r="C54" s="11">
        <v>1.4534879999999999</v>
      </c>
      <c r="D54" s="11">
        <v>0.31009999999999999</v>
      </c>
      <c r="E54" s="4"/>
      <c r="F54" s="4"/>
      <c r="G54" s="4"/>
      <c r="H54" s="4"/>
      <c r="I54" s="4"/>
      <c r="J54" s="4"/>
      <c r="K54" s="4"/>
      <c r="L54" s="4"/>
      <c r="M54" s="4"/>
      <c r="N54" s="4"/>
      <c r="O54" s="4"/>
      <c r="P54" s="4"/>
      <c r="Q54" s="4"/>
      <c r="R54" s="4"/>
      <c r="S54" s="4"/>
      <c r="T54" s="4"/>
      <c r="U54" s="4"/>
      <c r="V54" s="4"/>
      <c r="W54" s="4"/>
      <c r="X54" s="4"/>
      <c r="Y54" s="4"/>
      <c r="Z54" s="4"/>
    </row>
    <row r="55" spans="2:26">
      <c r="B55" s="10">
        <v>44075</v>
      </c>
      <c r="C55" s="11">
        <v>1.4436960000000001</v>
      </c>
      <c r="D55" s="11">
        <v>0.29823300000000003</v>
      </c>
      <c r="E55" s="4"/>
      <c r="F55" s="4"/>
      <c r="G55" s="4"/>
      <c r="H55" s="4"/>
      <c r="I55" s="4"/>
      <c r="J55" s="4"/>
      <c r="K55" s="4"/>
      <c r="L55" s="4"/>
      <c r="M55" s="4"/>
      <c r="N55" s="4"/>
      <c r="O55" s="4"/>
      <c r="P55" s="4"/>
      <c r="Q55" s="4"/>
      <c r="R55" s="4"/>
      <c r="S55" s="4"/>
      <c r="T55" s="4"/>
      <c r="U55" s="4"/>
      <c r="V55" s="4"/>
      <c r="W55" s="4"/>
      <c r="X55" s="4"/>
      <c r="Y55" s="4"/>
      <c r="Z55" s="4"/>
    </row>
    <row r="56" spans="2:26">
      <c r="B56" s="10">
        <v>44166</v>
      </c>
      <c r="C56" s="11">
        <v>1.436782</v>
      </c>
      <c r="D56" s="11">
        <v>0.26793699999999998</v>
      </c>
      <c r="E56" s="4"/>
      <c r="F56" s="4"/>
      <c r="G56" s="4"/>
      <c r="H56" s="4"/>
      <c r="I56" s="4"/>
      <c r="J56" s="4"/>
      <c r="K56" s="4"/>
      <c r="L56" s="4"/>
      <c r="M56" s="4"/>
      <c r="N56" s="4"/>
      <c r="O56" s="4"/>
      <c r="P56" s="4"/>
      <c r="Q56" s="4"/>
      <c r="R56" s="4"/>
      <c r="S56" s="4"/>
      <c r="T56" s="4"/>
      <c r="U56" s="4"/>
      <c r="V56" s="4"/>
      <c r="W56" s="4"/>
      <c r="X56" s="4"/>
      <c r="Y56" s="4"/>
      <c r="Z56" s="4"/>
    </row>
    <row r="57" spans="2:26">
      <c r="B57" s="10">
        <v>44256</v>
      </c>
      <c r="C57" s="11">
        <v>1.520913</v>
      </c>
      <c r="D57" s="11">
        <v>0.29909200000000002</v>
      </c>
      <c r="E57" s="4"/>
      <c r="F57" s="4"/>
      <c r="G57" s="4"/>
      <c r="H57" s="4"/>
      <c r="I57" s="4"/>
      <c r="J57" s="4"/>
      <c r="K57" s="4"/>
      <c r="L57" s="4"/>
      <c r="M57" s="4"/>
      <c r="N57" s="4"/>
      <c r="O57" s="4"/>
      <c r="P57" s="4"/>
      <c r="Q57" s="4"/>
      <c r="R57" s="4"/>
      <c r="S57" s="4"/>
      <c r="T57" s="4"/>
      <c r="U57" s="4"/>
      <c r="V57" s="4"/>
      <c r="W57" s="4"/>
      <c r="X57" s="4"/>
      <c r="Y57" s="4"/>
      <c r="Z57" s="4"/>
    </row>
    <row r="58" spans="2:26">
      <c r="B58" s="10">
        <v>44348</v>
      </c>
      <c r="C58" s="11">
        <v>3.3428840000000002</v>
      </c>
      <c r="D58" s="11">
        <v>0.33871299999999999</v>
      </c>
      <c r="E58" s="4"/>
      <c r="F58" s="4"/>
      <c r="G58" s="4"/>
      <c r="H58" s="4"/>
      <c r="I58" s="4"/>
      <c r="J58" s="4"/>
      <c r="K58" s="4"/>
      <c r="L58" s="4"/>
      <c r="M58" s="4"/>
      <c r="N58" s="4"/>
      <c r="O58" s="4"/>
      <c r="P58" s="4"/>
      <c r="Q58" s="4"/>
      <c r="R58" s="4"/>
      <c r="S58" s="4"/>
      <c r="T58" s="4"/>
      <c r="U58" s="4"/>
      <c r="V58" s="4"/>
      <c r="W58" s="4"/>
      <c r="X58" s="4"/>
      <c r="Y58" s="4"/>
      <c r="Z58" s="4"/>
    </row>
    <row r="59" spans="2:26">
      <c r="B59" s="10">
        <v>44440</v>
      </c>
      <c r="C59" s="11">
        <v>4.933586</v>
      </c>
      <c r="D59" s="11">
        <v>0.50757600000000003</v>
      </c>
      <c r="E59" s="4"/>
      <c r="F59" s="4"/>
      <c r="G59" s="4"/>
      <c r="H59" s="4"/>
      <c r="I59" s="4"/>
      <c r="J59" s="4"/>
      <c r="K59" s="4"/>
      <c r="L59" s="4"/>
      <c r="M59" s="4"/>
      <c r="N59" s="4"/>
      <c r="O59" s="4"/>
      <c r="P59" s="4"/>
      <c r="Q59" s="4"/>
      <c r="R59" s="4"/>
      <c r="S59" s="4"/>
      <c r="T59" s="4"/>
      <c r="U59" s="4"/>
      <c r="V59" s="4"/>
      <c r="W59" s="4"/>
      <c r="X59" s="4"/>
      <c r="Y59" s="4"/>
      <c r="Z59" s="4"/>
    </row>
    <row r="60" spans="2:26">
      <c r="B60" s="10">
        <v>44531</v>
      </c>
      <c r="C60" s="11">
        <v>5.9490080000000001</v>
      </c>
      <c r="D60" s="11">
        <v>0.81457400000000002</v>
      </c>
      <c r="E60" s="4"/>
      <c r="F60" s="4"/>
      <c r="G60" s="4"/>
      <c r="H60" s="4"/>
      <c r="I60" s="4"/>
      <c r="J60" s="4"/>
      <c r="K60" s="4"/>
      <c r="L60" s="4"/>
      <c r="M60" s="4"/>
      <c r="N60" s="4"/>
      <c r="O60" s="4"/>
      <c r="P60" s="4"/>
      <c r="Q60" s="4"/>
      <c r="R60" s="4"/>
      <c r="S60" s="4"/>
      <c r="T60" s="4"/>
      <c r="U60" s="4"/>
      <c r="V60" s="4"/>
      <c r="W60" s="4"/>
      <c r="X60" s="4"/>
      <c r="Y60" s="4"/>
      <c r="Z60" s="4"/>
    </row>
    <row r="61" spans="2:26">
      <c r="B61" s="10">
        <v>44621</v>
      </c>
      <c r="C61" s="11">
        <v>6.928839</v>
      </c>
      <c r="D61" s="11">
        <v>1.2441720000000001</v>
      </c>
      <c r="E61" s="4"/>
      <c r="F61" s="4"/>
      <c r="G61" s="4"/>
      <c r="H61" s="4"/>
      <c r="I61" s="4"/>
      <c r="J61" s="4"/>
      <c r="K61" s="4"/>
      <c r="L61" s="4"/>
      <c r="M61" s="4"/>
      <c r="N61" s="4"/>
      <c r="O61" s="4"/>
      <c r="P61" s="4"/>
      <c r="Q61" s="4"/>
      <c r="R61" s="4"/>
      <c r="S61" s="4"/>
      <c r="T61" s="4"/>
      <c r="U61" s="4"/>
      <c r="V61" s="4"/>
      <c r="W61" s="4"/>
      <c r="X61" s="4"/>
      <c r="Y61" s="4"/>
      <c r="Z61" s="4"/>
    </row>
    <row r="62" spans="2:26">
      <c r="B62" s="10">
        <v>44713</v>
      </c>
      <c r="C62" s="11">
        <v>7.3012940000000004</v>
      </c>
      <c r="D62" s="11">
        <v>2.2346599999999999</v>
      </c>
      <c r="E62" s="4"/>
      <c r="F62" s="4"/>
      <c r="G62" s="4"/>
      <c r="H62" s="4"/>
      <c r="I62" s="4"/>
      <c r="J62" s="4"/>
      <c r="K62" s="4"/>
      <c r="L62" s="4"/>
      <c r="M62" s="4"/>
      <c r="N62" s="4"/>
      <c r="O62" s="4"/>
      <c r="P62" s="4"/>
      <c r="Q62" s="4"/>
      <c r="R62" s="4"/>
      <c r="S62" s="4"/>
      <c r="T62" s="4"/>
      <c r="U62" s="4"/>
      <c r="V62" s="4"/>
      <c r="W62" s="4"/>
      <c r="X62" s="4"/>
      <c r="Y62" s="4"/>
      <c r="Z62" s="4"/>
    </row>
    <row r="63" spans="2:26">
      <c r="B63" s="10">
        <v>44805</v>
      </c>
      <c r="C63" s="11">
        <v>7.2332729999999996</v>
      </c>
      <c r="D63" s="11">
        <v>3.3289719999999998</v>
      </c>
      <c r="E63" s="4"/>
      <c r="F63" s="4"/>
      <c r="G63" s="4"/>
      <c r="H63" s="4"/>
      <c r="I63" s="4"/>
      <c r="J63" s="4"/>
      <c r="K63" s="4"/>
      <c r="L63" s="4"/>
      <c r="M63" s="4"/>
      <c r="N63" s="4"/>
      <c r="O63" s="4"/>
      <c r="P63" s="4"/>
      <c r="Q63" s="4"/>
      <c r="R63" s="4"/>
      <c r="S63" s="4"/>
      <c r="T63" s="4"/>
      <c r="U63" s="4"/>
      <c r="V63" s="4"/>
      <c r="W63" s="4"/>
      <c r="X63" s="4"/>
      <c r="Y63" s="4"/>
      <c r="Z63" s="4"/>
    </row>
    <row r="64" spans="2:26">
      <c r="B64" s="10">
        <v>44896</v>
      </c>
      <c r="C64" s="11">
        <v>7.2192509999999999</v>
      </c>
      <c r="D64" s="11">
        <v>4.2570300000000003</v>
      </c>
      <c r="E64" s="4"/>
      <c r="F64" s="4"/>
      <c r="G64" s="4"/>
      <c r="H64" s="4"/>
      <c r="I64" s="4"/>
      <c r="J64" s="4"/>
      <c r="K64" s="4"/>
      <c r="L64" s="4"/>
      <c r="M64" s="4"/>
      <c r="N64" s="4"/>
      <c r="O64" s="4"/>
      <c r="P64" s="4"/>
      <c r="Q64" s="4"/>
      <c r="R64" s="4"/>
      <c r="S64" s="4"/>
      <c r="T64" s="4"/>
      <c r="U64" s="4"/>
      <c r="V64" s="4"/>
      <c r="W64" s="4"/>
      <c r="X64" s="4"/>
      <c r="Y64" s="4"/>
      <c r="Z64" s="4"/>
    </row>
    <row r="65" spans="1:26">
      <c r="B65" s="10">
        <v>44986</v>
      </c>
      <c r="C65" s="11">
        <v>6.6549909999999999</v>
      </c>
      <c r="D65" s="11">
        <v>4.995082</v>
      </c>
      <c r="E65" s="4"/>
      <c r="F65" s="4"/>
      <c r="G65" s="4"/>
      <c r="H65" s="4"/>
      <c r="I65" s="4"/>
      <c r="J65" s="4"/>
      <c r="K65" s="4"/>
      <c r="L65" s="4"/>
      <c r="M65" s="4"/>
      <c r="N65" s="4"/>
      <c r="O65" s="4"/>
      <c r="P65" s="4"/>
      <c r="Q65" s="4"/>
      <c r="R65" s="4"/>
      <c r="S65" s="4"/>
      <c r="T65" s="4"/>
      <c r="U65" s="4"/>
      <c r="V65" s="4"/>
      <c r="W65" s="4"/>
      <c r="X65" s="4"/>
      <c r="Y65" s="4"/>
      <c r="Z65" s="4"/>
    </row>
    <row r="66" spans="1:26">
      <c r="B66" s="10">
        <v>45078</v>
      </c>
      <c r="C66" s="11">
        <v>6.0292849999999998</v>
      </c>
      <c r="D66" s="11">
        <v>5.6142580000000004</v>
      </c>
      <c r="E66" s="4"/>
      <c r="F66" s="4"/>
      <c r="G66" s="4"/>
      <c r="H66" s="4"/>
      <c r="I66" s="4"/>
      <c r="J66" s="4"/>
      <c r="K66" s="4"/>
      <c r="L66" s="4"/>
      <c r="M66" s="4"/>
      <c r="N66" s="4"/>
      <c r="O66" s="4"/>
      <c r="P66" s="4"/>
      <c r="Q66" s="4"/>
      <c r="R66" s="4"/>
      <c r="S66" s="4"/>
      <c r="T66" s="4"/>
      <c r="U66" s="4"/>
      <c r="V66" s="4"/>
      <c r="W66" s="4"/>
      <c r="X66" s="4"/>
      <c r="Y66" s="4"/>
      <c r="Z66" s="4"/>
    </row>
    <row r="67" spans="1:26">
      <c r="B67" s="10">
        <v>45170</v>
      </c>
      <c r="C67" s="11">
        <v>5.649241</v>
      </c>
      <c r="D67" s="11">
        <v>5.6646830000000001</v>
      </c>
      <c r="E67" s="4"/>
      <c r="F67" s="4"/>
      <c r="G67" s="4"/>
      <c r="H67" s="4"/>
      <c r="I67" s="4"/>
      <c r="J67" s="4"/>
      <c r="K67" s="4"/>
      <c r="L67" s="4"/>
      <c r="M67" s="4"/>
      <c r="N67" s="4"/>
      <c r="O67" s="4"/>
      <c r="P67" s="4"/>
      <c r="Q67" s="4"/>
      <c r="R67" s="4"/>
      <c r="S67" s="4"/>
      <c r="T67" s="4"/>
      <c r="U67" s="4"/>
      <c r="V67" s="4"/>
      <c r="W67" s="4"/>
      <c r="X67" s="4"/>
      <c r="Y67" s="4"/>
      <c r="Z67" s="4"/>
    </row>
    <row r="68" spans="1:26">
      <c r="A68" s="6"/>
      <c r="B68" s="96">
        <v>45261</v>
      </c>
      <c r="C68" s="98">
        <v>4.6550289999999999</v>
      </c>
      <c r="D68" s="11">
        <v>5.6457360000000003</v>
      </c>
      <c r="E68" s="4"/>
      <c r="F68" s="4"/>
      <c r="G68" s="4"/>
      <c r="H68" s="4"/>
      <c r="I68" s="4"/>
      <c r="J68" s="4"/>
      <c r="K68" s="4"/>
      <c r="L68" s="4"/>
      <c r="M68" s="4"/>
      <c r="N68" s="4"/>
      <c r="O68" s="4"/>
      <c r="P68" s="4"/>
      <c r="Q68" s="4"/>
      <c r="R68" s="4"/>
      <c r="S68" s="4"/>
      <c r="T68" s="4"/>
      <c r="U68" s="4"/>
      <c r="V68" s="4"/>
      <c r="W68" s="4"/>
      <c r="X68" s="4"/>
      <c r="Y68" s="4"/>
      <c r="Z68" s="4"/>
    </row>
    <row r="69" spans="1:26">
      <c r="A69" s="8" t="s">
        <v>2</v>
      </c>
      <c r="B69" s="10">
        <v>45352</v>
      </c>
      <c r="C69" s="11">
        <v>4.0139459999999998</v>
      </c>
      <c r="D69" s="98">
        <v>5.67</v>
      </c>
      <c r="E69" s="7"/>
      <c r="F69" s="4"/>
      <c r="G69" s="4"/>
      <c r="H69" s="4"/>
      <c r="I69" s="4"/>
      <c r="J69" s="4"/>
      <c r="K69" s="4"/>
      <c r="L69" s="4"/>
      <c r="M69" s="4"/>
      <c r="N69" s="4"/>
      <c r="O69" s="4"/>
      <c r="P69" s="4"/>
      <c r="Q69" s="4"/>
      <c r="R69" s="4"/>
      <c r="S69" s="4"/>
      <c r="T69" s="4"/>
      <c r="U69" s="4"/>
      <c r="V69" s="4"/>
      <c r="W69" s="4"/>
      <c r="X69" s="4"/>
      <c r="Y69" s="4"/>
      <c r="Z69" s="4"/>
    </row>
    <row r="70" spans="1:26">
      <c r="B70" s="10">
        <v>45444</v>
      </c>
      <c r="C70" s="11">
        <v>3.42672</v>
      </c>
      <c r="D70" s="11">
        <v>5.67</v>
      </c>
      <c r="E70" s="4" t="s">
        <v>2</v>
      </c>
      <c r="F70" s="4"/>
      <c r="G70" s="4"/>
      <c r="H70" s="4"/>
      <c r="I70" s="4"/>
      <c r="J70" s="4"/>
      <c r="K70" s="4"/>
      <c r="L70" s="4"/>
      <c r="M70" s="4"/>
      <c r="N70" s="4"/>
      <c r="O70" s="4"/>
      <c r="P70" s="4"/>
      <c r="Q70" s="4"/>
      <c r="R70" s="4"/>
      <c r="S70" s="4"/>
      <c r="T70" s="4"/>
      <c r="U70" s="4"/>
      <c r="V70" s="4"/>
      <c r="W70" s="4"/>
      <c r="X70" s="4"/>
      <c r="Y70" s="4"/>
      <c r="Z70" s="4"/>
    </row>
    <row r="71" spans="1:26">
      <c r="B71" s="10">
        <v>45536</v>
      </c>
      <c r="C71" s="11">
        <v>2.715554</v>
      </c>
      <c r="D71" s="11">
        <v>5.5</v>
      </c>
      <c r="E71" s="4"/>
      <c r="F71" s="4"/>
      <c r="G71" s="4"/>
      <c r="H71" s="4"/>
      <c r="I71" s="4"/>
      <c r="J71" s="4"/>
      <c r="K71" s="4"/>
      <c r="L71" s="4"/>
      <c r="M71" s="4"/>
      <c r="N71" s="4"/>
      <c r="O71" s="4"/>
      <c r="P71" s="4"/>
      <c r="Q71" s="4"/>
      <c r="R71" s="4"/>
      <c r="S71" s="4"/>
      <c r="T71" s="4"/>
      <c r="U71" s="4"/>
      <c r="V71" s="4"/>
      <c r="W71" s="4"/>
      <c r="X71" s="4"/>
      <c r="Y71" s="4"/>
      <c r="Z71" s="4"/>
    </row>
    <row r="72" spans="1:26">
      <c r="B72" s="10">
        <v>45627</v>
      </c>
      <c r="C72" s="11">
        <v>2.514151</v>
      </c>
      <c r="D72" s="11">
        <v>5.2018190000000004</v>
      </c>
      <c r="E72" s="4"/>
      <c r="F72" s="4"/>
      <c r="G72" s="4"/>
      <c r="H72" s="4"/>
      <c r="I72" s="4"/>
      <c r="J72" s="4"/>
      <c r="K72" s="4"/>
      <c r="L72" s="4"/>
      <c r="M72" s="4"/>
      <c r="N72" s="4"/>
      <c r="O72" s="4"/>
      <c r="P72" s="4"/>
      <c r="Q72" s="4"/>
      <c r="R72" s="4"/>
      <c r="S72" s="4"/>
      <c r="T72" s="4"/>
      <c r="U72" s="4"/>
      <c r="V72" s="4"/>
      <c r="W72" s="4"/>
      <c r="X72" s="4"/>
      <c r="Y72" s="4"/>
      <c r="Z72" s="4"/>
    </row>
    <row r="73" spans="1:26">
      <c r="B73" s="10">
        <v>45717</v>
      </c>
      <c r="C73" s="11">
        <v>2.389024</v>
      </c>
      <c r="D73" s="11">
        <v>4.8138240000000003</v>
      </c>
      <c r="E73" s="4"/>
      <c r="F73" s="4"/>
      <c r="G73" s="4"/>
      <c r="H73" s="4"/>
      <c r="I73" s="4"/>
      <c r="J73" s="4"/>
      <c r="K73" s="4"/>
      <c r="L73" s="4"/>
      <c r="M73" s="4"/>
      <c r="N73" s="4"/>
      <c r="O73" s="4"/>
      <c r="P73" s="4"/>
      <c r="Q73" s="4"/>
      <c r="R73" s="4"/>
      <c r="S73" s="4"/>
      <c r="T73" s="4"/>
      <c r="U73" s="4"/>
      <c r="V73" s="4"/>
      <c r="W73" s="4"/>
      <c r="X73" s="4"/>
      <c r="Y73" s="4"/>
      <c r="Z73" s="4"/>
    </row>
    <row r="74" spans="1:26">
      <c r="B74" s="10">
        <v>45809</v>
      </c>
      <c r="C74" s="11">
        <v>2.2391399999999999</v>
      </c>
      <c r="D74" s="11">
        <v>4.543094</v>
      </c>
      <c r="E74" s="4"/>
      <c r="F74" s="4"/>
      <c r="G74" s="4"/>
      <c r="H74" s="4"/>
      <c r="I74" s="4"/>
      <c r="J74" s="4"/>
      <c r="K74" s="4"/>
      <c r="L74" s="4"/>
      <c r="M74" s="4"/>
      <c r="N74" s="4"/>
      <c r="O74" s="4"/>
      <c r="P74" s="4"/>
      <c r="Q74" s="4"/>
      <c r="R74" s="4"/>
      <c r="S74" s="4"/>
      <c r="T74" s="4"/>
      <c r="U74" s="4"/>
      <c r="V74" s="4"/>
      <c r="W74" s="4"/>
      <c r="X74" s="4"/>
      <c r="Y74" s="4"/>
      <c r="Z74" s="4"/>
    </row>
    <row r="75" spans="1:26">
      <c r="B75" s="10">
        <v>45901</v>
      </c>
      <c r="C75" s="11">
        <v>2.1497480000000002</v>
      </c>
      <c r="D75" s="11">
        <v>4.2635759999999996</v>
      </c>
      <c r="E75" s="4"/>
      <c r="F75" s="4"/>
      <c r="G75" s="4"/>
      <c r="H75" s="4"/>
      <c r="I75" s="4"/>
      <c r="J75" s="4"/>
      <c r="K75" s="4"/>
      <c r="L75" s="4"/>
      <c r="M75" s="4"/>
      <c r="N75" s="4"/>
      <c r="O75" s="4"/>
      <c r="P75" s="4"/>
      <c r="Q75" s="4"/>
      <c r="R75" s="4"/>
      <c r="S75" s="4"/>
      <c r="T75" s="4"/>
      <c r="U75" s="4"/>
      <c r="V75" s="4"/>
      <c r="W75" s="4"/>
      <c r="X75" s="4"/>
      <c r="Y75" s="4"/>
      <c r="Z75" s="4"/>
    </row>
    <row r="76" spans="1:26">
      <c r="B76" s="10">
        <v>45992</v>
      </c>
      <c r="C76" s="11">
        <v>2.1002960000000002</v>
      </c>
      <c r="D76" s="11">
        <v>3.9949089999999998</v>
      </c>
      <c r="E76" s="4"/>
      <c r="F76" s="4"/>
      <c r="G76" s="4"/>
      <c r="H76" s="4"/>
      <c r="I76" s="4"/>
      <c r="J76" s="4"/>
      <c r="K76" s="4"/>
      <c r="L76" s="4"/>
      <c r="M76" s="4"/>
      <c r="N76" s="4"/>
      <c r="O76" s="4"/>
      <c r="P76" s="4"/>
      <c r="Q76" s="4"/>
      <c r="R76" s="4"/>
      <c r="S76" s="4"/>
      <c r="T76" s="4"/>
      <c r="U76" s="4"/>
      <c r="V76" s="4"/>
      <c r="W76" s="4"/>
      <c r="X76" s="4"/>
      <c r="Y76" s="4"/>
      <c r="Z76" s="4"/>
    </row>
    <row r="77" spans="1:26">
      <c r="B77" s="10">
        <v>46082</v>
      </c>
      <c r="C77" s="11">
        <v>2.0679110000000001</v>
      </c>
      <c r="D77" s="11">
        <v>3.7515209999999999</v>
      </c>
      <c r="E77" s="4"/>
      <c r="F77" s="4"/>
      <c r="G77" s="4"/>
      <c r="H77" s="4"/>
      <c r="I77" s="4"/>
      <c r="J77" s="4"/>
      <c r="K77" s="4"/>
      <c r="L77" s="4"/>
      <c r="M77" s="4"/>
      <c r="N77" s="4"/>
      <c r="O77" s="4"/>
      <c r="P77" s="4"/>
      <c r="Q77" s="4"/>
      <c r="R77" s="4"/>
      <c r="S77" s="4"/>
      <c r="T77" s="4"/>
      <c r="U77" s="4"/>
      <c r="V77" s="4"/>
      <c r="W77" s="4"/>
      <c r="X77" s="4"/>
      <c r="Y77" s="4"/>
      <c r="Z77" s="4"/>
    </row>
    <row r="78" spans="1:26">
      <c r="B78" s="10">
        <v>46174</v>
      </c>
      <c r="C78" s="11">
        <v>2.048457</v>
      </c>
      <c r="D78" s="11">
        <v>3.5351050000000002</v>
      </c>
      <c r="E78" s="4"/>
      <c r="F78" s="4"/>
      <c r="G78" s="4"/>
      <c r="H78" s="4"/>
      <c r="I78" s="4"/>
      <c r="J78" s="4"/>
      <c r="K78" s="4"/>
      <c r="L78" s="4"/>
      <c r="M78" s="4"/>
      <c r="N78" s="4"/>
      <c r="O78" s="4"/>
      <c r="P78" s="4"/>
      <c r="Q78" s="4"/>
      <c r="R78" s="4"/>
      <c r="S78" s="4"/>
      <c r="T78" s="4"/>
      <c r="U78" s="4"/>
      <c r="V78" s="4"/>
      <c r="W78" s="4"/>
      <c r="X78" s="4"/>
      <c r="Y78" s="4"/>
      <c r="Z78" s="4"/>
    </row>
    <row r="79" spans="1:26">
      <c r="B79" s="10">
        <v>46266</v>
      </c>
      <c r="C79" s="11">
        <v>2.0318999999999998</v>
      </c>
      <c r="D79" s="11">
        <v>3.343067</v>
      </c>
      <c r="E79" s="4"/>
      <c r="F79" s="4"/>
      <c r="G79" s="4"/>
      <c r="H79" s="4"/>
      <c r="I79" s="4"/>
      <c r="J79" s="4"/>
      <c r="K79" s="4"/>
      <c r="L79" s="4"/>
      <c r="M79" s="4"/>
      <c r="N79" s="4"/>
      <c r="O79" s="4"/>
      <c r="P79" s="4"/>
      <c r="Q79" s="4"/>
      <c r="R79" s="4"/>
      <c r="S79" s="4"/>
      <c r="T79" s="4"/>
      <c r="U79" s="4"/>
      <c r="V79" s="4"/>
      <c r="W79" s="4"/>
      <c r="X79" s="4"/>
      <c r="Y79" s="4"/>
      <c r="Z79" s="4"/>
    </row>
    <row r="80" spans="1:26">
      <c r="B80" s="10">
        <v>46357</v>
      </c>
      <c r="C80" s="11">
        <v>2.0221610000000001</v>
      </c>
      <c r="D80" s="11">
        <v>3.1722229999999998</v>
      </c>
      <c r="E80" s="4"/>
      <c r="F80" s="4"/>
      <c r="G80" s="4"/>
      <c r="H80" s="4"/>
      <c r="I80" s="4"/>
      <c r="J80" s="4"/>
      <c r="K80" s="4"/>
      <c r="L80" s="4"/>
      <c r="M80" s="4"/>
      <c r="N80" s="4"/>
      <c r="O80" s="4"/>
      <c r="P80" s="4"/>
      <c r="Q80" s="4"/>
      <c r="R80" s="4"/>
      <c r="S80" s="4"/>
      <c r="T80" s="4"/>
      <c r="U80" s="4"/>
      <c r="V80" s="4"/>
      <c r="W80" s="4"/>
      <c r="X80" s="4"/>
      <c r="Y80" s="4"/>
      <c r="Z80" s="4"/>
    </row>
    <row r="81" spans="2:26">
      <c r="B81" s="10">
        <v>46447</v>
      </c>
      <c r="C81" s="11">
        <v>2.014421</v>
      </c>
      <c r="D81" s="11">
        <v>3.022113</v>
      </c>
      <c r="E81" s="4"/>
      <c r="F81" s="4"/>
      <c r="G81" s="4"/>
      <c r="H81" s="4"/>
      <c r="I81" s="4"/>
      <c r="J81" s="4"/>
      <c r="K81" s="4"/>
      <c r="L81" s="4"/>
      <c r="M81" s="4"/>
      <c r="N81" s="4"/>
      <c r="O81" s="4"/>
      <c r="P81" s="4"/>
      <c r="Q81" s="4"/>
      <c r="R81" s="4"/>
      <c r="S81" s="4"/>
      <c r="T81" s="4"/>
      <c r="U81" s="4"/>
      <c r="V81" s="4"/>
      <c r="W81" s="4"/>
      <c r="X81" s="4"/>
      <c r="Y81" s="4"/>
      <c r="Z81" s="4"/>
    </row>
    <row r="82" spans="2:26">
      <c r="B82" s="10">
        <v>46539</v>
      </c>
      <c r="C82" s="11">
        <v>2.0082149999999999</v>
      </c>
      <c r="D82" s="11">
        <v>2.8924650000000001</v>
      </c>
      <c r="E82" s="4"/>
      <c r="F82" s="4"/>
      <c r="G82" s="4"/>
      <c r="H82" s="4"/>
      <c r="I82" s="4"/>
      <c r="J82" s="4"/>
      <c r="K82" s="4"/>
      <c r="L82" s="4"/>
      <c r="M82" s="4"/>
      <c r="N82" s="4"/>
      <c r="O82" s="4"/>
      <c r="P82" s="4"/>
      <c r="Q82" s="4"/>
      <c r="R82" s="4"/>
      <c r="S82" s="4"/>
      <c r="T82" s="4"/>
      <c r="U82" s="4"/>
      <c r="V82" s="4"/>
      <c r="W82" s="4"/>
      <c r="X82" s="4"/>
      <c r="Y82" s="4"/>
      <c r="Z82" s="4"/>
    </row>
    <row r="83" spans="2:26">
      <c r="B83" s="10">
        <v>46631</v>
      </c>
      <c r="C83" s="11">
        <v>2.0026920000000001</v>
      </c>
      <c r="D83" s="11">
        <v>2.7818209999999999</v>
      </c>
      <c r="E83" s="4"/>
      <c r="F83" s="4"/>
      <c r="G83" s="4"/>
      <c r="H83" s="4"/>
      <c r="I83" s="4"/>
      <c r="J83" s="4"/>
      <c r="K83" s="4"/>
      <c r="L83" s="4"/>
      <c r="M83" s="4"/>
      <c r="N83" s="4"/>
      <c r="O83" s="4"/>
      <c r="P83" s="4"/>
      <c r="Q83" s="4"/>
      <c r="R83" s="4"/>
      <c r="S83" s="4"/>
      <c r="T83" s="4"/>
      <c r="U83" s="4"/>
      <c r="V83" s="4"/>
      <c r="W83" s="4"/>
      <c r="X83" s="4"/>
      <c r="Y83" s="4"/>
      <c r="Z83" s="4"/>
    </row>
    <row r="84" spans="2:26">
      <c r="B84" s="10">
        <v>46722</v>
      </c>
      <c r="C84" s="11">
        <v>1.997825</v>
      </c>
      <c r="D84" s="11">
        <v>2.6884030000000001</v>
      </c>
      <c r="E84" s="4"/>
      <c r="F84" s="4"/>
      <c r="G84" s="4"/>
      <c r="H84" s="4"/>
      <c r="I84" s="4"/>
      <c r="J84" s="4"/>
      <c r="K84" s="4"/>
      <c r="L84" s="4"/>
      <c r="M84" s="4"/>
      <c r="N84" s="4"/>
      <c r="O84" s="4"/>
      <c r="P84" s="4"/>
      <c r="Q84" s="4"/>
      <c r="R84" s="4"/>
      <c r="S84" s="4"/>
      <c r="T84" s="4"/>
      <c r="U84" s="4"/>
      <c r="V84" s="4"/>
      <c r="W84" s="4"/>
      <c r="X84" s="4"/>
      <c r="Y84" s="4"/>
      <c r="Z84" s="4"/>
    </row>
    <row r="85" spans="2:26">
      <c r="B85" s="10">
        <v>46813</v>
      </c>
      <c r="C85" s="11">
        <v>1.9967459999999999</v>
      </c>
      <c r="D85" s="11">
        <v>2.6106340000000001</v>
      </c>
      <c r="E85" s="4"/>
      <c r="F85" s="4"/>
      <c r="G85" s="4"/>
      <c r="H85" s="4"/>
      <c r="I85" s="4"/>
      <c r="J85" s="4"/>
      <c r="K85" s="4"/>
      <c r="L85" s="4"/>
      <c r="M85" s="4"/>
      <c r="N85" s="4"/>
      <c r="O85" s="4"/>
      <c r="P85" s="4"/>
      <c r="Q85" s="4"/>
      <c r="R85" s="4"/>
      <c r="S85" s="4"/>
      <c r="T85" s="4"/>
      <c r="U85" s="4"/>
      <c r="V85" s="4"/>
      <c r="W85" s="4"/>
      <c r="X85" s="4"/>
      <c r="Y85" s="4"/>
      <c r="Z85" s="4"/>
    </row>
    <row r="86" spans="2:26">
      <c r="B86" s="10">
        <v>46905</v>
      </c>
      <c r="C86" s="11">
        <v>1.99759</v>
      </c>
      <c r="D86" s="11">
        <v>2.545512</v>
      </c>
      <c r="E86" s="4"/>
      <c r="F86" s="4"/>
      <c r="G86" s="4"/>
      <c r="H86" s="4"/>
      <c r="I86" s="4"/>
      <c r="J86" s="4"/>
      <c r="K86" s="4"/>
      <c r="L86" s="4"/>
      <c r="M86" s="4"/>
      <c r="N86" s="4"/>
      <c r="O86" s="4"/>
      <c r="P86" s="4"/>
      <c r="Q86" s="4"/>
      <c r="R86" s="4"/>
      <c r="S86" s="4"/>
      <c r="T86" s="4"/>
      <c r="U86" s="4"/>
      <c r="V86" s="4"/>
      <c r="W86" s="4"/>
      <c r="X86" s="4"/>
      <c r="Y86" s="4"/>
      <c r="Z86" s="4"/>
    </row>
    <row r="87" spans="2:26">
      <c r="B87" s="4"/>
      <c r="C87" s="4"/>
      <c r="D87" s="4"/>
      <c r="E87" s="4"/>
      <c r="F87" s="4"/>
      <c r="G87" s="4"/>
      <c r="H87" s="4"/>
      <c r="I87" s="4"/>
      <c r="J87" s="4"/>
      <c r="K87" s="4"/>
      <c r="L87" s="4"/>
      <c r="M87" s="4"/>
      <c r="N87" s="4"/>
      <c r="O87" s="4"/>
      <c r="P87" s="4"/>
      <c r="Q87" s="4"/>
      <c r="R87" s="4"/>
      <c r="S87" s="4"/>
      <c r="T87" s="4"/>
      <c r="U87" s="4"/>
      <c r="V87" s="4"/>
      <c r="W87" s="4"/>
      <c r="X87" s="4"/>
      <c r="Y87" s="4"/>
      <c r="Z87" s="4"/>
    </row>
    <row r="88" spans="2:26">
      <c r="B88" s="4"/>
      <c r="C88" s="4"/>
      <c r="D88" s="4"/>
      <c r="E88" s="4"/>
      <c r="F88" s="4"/>
      <c r="G88" s="4"/>
      <c r="H88" s="4"/>
      <c r="I88" s="4"/>
      <c r="J88" s="4"/>
      <c r="K88" s="4"/>
      <c r="L88" s="4"/>
      <c r="M88" s="4"/>
      <c r="N88" s="4"/>
      <c r="O88" s="4"/>
      <c r="P88" s="4"/>
      <c r="Q88" s="4"/>
      <c r="R88" s="4"/>
      <c r="S88" s="4"/>
      <c r="T88" s="4"/>
      <c r="U88" s="4"/>
      <c r="V88" s="4"/>
      <c r="W88" s="4"/>
      <c r="X88" s="4"/>
      <c r="Y88" s="4"/>
      <c r="Z88" s="4"/>
    </row>
    <row r="89" spans="2:26">
      <c r="B89" s="4"/>
      <c r="C89" s="4"/>
      <c r="D89" s="4"/>
      <c r="E89" s="4"/>
      <c r="F89" s="4"/>
      <c r="G89" s="4"/>
      <c r="H89" s="4"/>
      <c r="I89" s="4"/>
      <c r="J89" s="4"/>
      <c r="K89" s="4"/>
      <c r="L89" s="4"/>
      <c r="M89" s="4"/>
      <c r="N89" s="4"/>
      <c r="O89" s="4"/>
      <c r="P89" s="4"/>
      <c r="Q89" s="4"/>
      <c r="R89" s="4"/>
      <c r="S89" s="4"/>
      <c r="T89" s="4"/>
      <c r="U89" s="4"/>
      <c r="V89" s="4"/>
      <c r="W89" s="4"/>
      <c r="X89" s="4"/>
      <c r="Y89" s="4"/>
      <c r="Z89" s="4"/>
    </row>
    <row r="90" spans="2:26">
      <c r="B90" s="4"/>
      <c r="C90" s="4"/>
      <c r="D90" s="4"/>
      <c r="E90" s="4"/>
      <c r="F90" s="4"/>
      <c r="G90" s="4"/>
      <c r="H90" s="4"/>
      <c r="I90" s="4"/>
      <c r="J90" s="4"/>
      <c r="K90" s="4"/>
      <c r="L90" s="4"/>
      <c r="M90" s="4"/>
      <c r="N90" s="4"/>
      <c r="O90" s="4"/>
      <c r="P90" s="4"/>
      <c r="Q90" s="4"/>
      <c r="R90" s="4"/>
      <c r="S90" s="4"/>
      <c r="T90" s="4"/>
      <c r="U90" s="4"/>
      <c r="V90" s="4"/>
      <c r="W90" s="4"/>
      <c r="X90" s="4"/>
      <c r="Y90" s="4"/>
      <c r="Z90" s="4"/>
    </row>
    <row r="91" spans="2:26">
      <c r="B91" s="4"/>
      <c r="C91" s="4"/>
      <c r="D91" s="4"/>
      <c r="E91" s="4"/>
      <c r="F91" s="4"/>
      <c r="G91" s="4"/>
      <c r="H91" s="4"/>
      <c r="I91" s="4"/>
      <c r="J91" s="4"/>
      <c r="K91" s="4"/>
      <c r="L91" s="4"/>
      <c r="M91" s="4"/>
      <c r="N91" s="4"/>
      <c r="O91" s="4"/>
      <c r="P91" s="4"/>
      <c r="Q91" s="4"/>
      <c r="R91" s="4"/>
      <c r="S91" s="4"/>
      <c r="T91" s="4"/>
      <c r="U91" s="4"/>
      <c r="V91" s="4"/>
      <c r="W91" s="4"/>
      <c r="X91" s="4"/>
      <c r="Y91" s="4"/>
      <c r="Z91" s="4"/>
    </row>
    <row r="92" spans="2:26">
      <c r="B92" s="4"/>
      <c r="C92" s="4"/>
      <c r="D92" s="4"/>
      <c r="E92" s="4"/>
      <c r="F92" s="4"/>
      <c r="G92" s="4"/>
      <c r="H92" s="4"/>
      <c r="I92" s="4"/>
      <c r="J92" s="4"/>
      <c r="K92" s="4"/>
      <c r="L92" s="4"/>
      <c r="M92" s="4"/>
      <c r="N92" s="4"/>
      <c r="O92" s="4"/>
      <c r="P92" s="4"/>
      <c r="Q92" s="4"/>
      <c r="R92" s="4"/>
      <c r="S92" s="4"/>
      <c r="T92" s="4"/>
      <c r="U92" s="4"/>
      <c r="V92" s="4"/>
      <c r="W92" s="4"/>
      <c r="X92" s="4"/>
      <c r="Y92" s="4"/>
      <c r="Z92" s="4"/>
    </row>
    <row r="93" spans="2:26">
      <c r="B93" s="4"/>
      <c r="C93" s="4"/>
      <c r="D93" s="4"/>
      <c r="E93" s="4"/>
      <c r="F93" s="4"/>
      <c r="G93" s="4"/>
      <c r="H93" s="4"/>
      <c r="I93" s="4"/>
      <c r="J93" s="4"/>
      <c r="K93" s="4"/>
      <c r="L93" s="4"/>
      <c r="M93" s="4"/>
      <c r="N93" s="4"/>
      <c r="O93" s="4"/>
      <c r="P93" s="4"/>
      <c r="Q93" s="4"/>
      <c r="R93" s="4"/>
      <c r="S93" s="4"/>
      <c r="T93" s="4"/>
      <c r="U93" s="4"/>
      <c r="V93" s="4"/>
      <c r="W93" s="4"/>
      <c r="X93" s="4"/>
      <c r="Y93" s="4"/>
      <c r="Z93" s="4"/>
    </row>
    <row r="94" spans="2:26">
      <c r="B94" s="4"/>
      <c r="C94" s="4"/>
      <c r="D94" s="4"/>
      <c r="E94" s="4"/>
      <c r="F94" s="4"/>
      <c r="G94" s="4"/>
      <c r="H94" s="4"/>
      <c r="I94" s="4"/>
      <c r="J94" s="4"/>
      <c r="K94" s="4"/>
      <c r="L94" s="4"/>
      <c r="M94" s="4"/>
      <c r="N94" s="4"/>
      <c r="O94" s="4"/>
      <c r="P94" s="4"/>
      <c r="Q94" s="4"/>
      <c r="R94" s="4"/>
      <c r="S94" s="4"/>
      <c r="T94" s="4"/>
      <c r="U94" s="4"/>
      <c r="V94" s="4"/>
      <c r="W94" s="4"/>
      <c r="X94" s="4"/>
      <c r="Y94" s="4"/>
      <c r="Z94" s="4"/>
    </row>
    <row r="95" spans="2:26">
      <c r="B95" s="4"/>
      <c r="C95" s="4"/>
      <c r="D95" s="4"/>
      <c r="E95" s="4"/>
      <c r="F95" s="4"/>
      <c r="G95" s="4"/>
      <c r="H95" s="4"/>
      <c r="I95" s="4"/>
      <c r="J95" s="4"/>
      <c r="K95" s="4"/>
      <c r="L95" s="4"/>
      <c r="M95" s="4"/>
      <c r="N95" s="4"/>
      <c r="O95" s="4"/>
      <c r="P95" s="4"/>
      <c r="Q95" s="4"/>
      <c r="R95" s="4"/>
      <c r="S95" s="4"/>
      <c r="T95" s="4"/>
      <c r="U95" s="4"/>
      <c r="V95" s="4"/>
      <c r="W95" s="4"/>
      <c r="X95" s="4"/>
      <c r="Y95" s="4"/>
      <c r="Z95" s="4"/>
    </row>
    <row r="96" spans="2:26">
      <c r="B96" s="4"/>
      <c r="C96" s="4"/>
      <c r="D96" s="4"/>
      <c r="E96" s="4"/>
      <c r="F96" s="4"/>
      <c r="G96" s="4"/>
      <c r="H96" s="4"/>
      <c r="I96" s="4"/>
      <c r="J96" s="4"/>
      <c r="K96" s="4"/>
      <c r="L96" s="4"/>
      <c r="M96" s="4"/>
      <c r="N96" s="4"/>
      <c r="O96" s="4"/>
      <c r="P96" s="4"/>
      <c r="Q96" s="4"/>
      <c r="R96" s="4"/>
      <c r="S96" s="4"/>
      <c r="T96" s="4"/>
      <c r="U96" s="4"/>
      <c r="V96" s="4"/>
      <c r="W96" s="4"/>
      <c r="X96" s="4"/>
      <c r="Y96" s="4"/>
      <c r="Z96" s="4"/>
    </row>
    <row r="97" spans="2:26">
      <c r="B97" s="4"/>
      <c r="C97" s="4"/>
      <c r="D97" s="4"/>
      <c r="E97" s="4"/>
      <c r="F97" s="4"/>
      <c r="G97" s="4"/>
      <c r="H97" s="4"/>
      <c r="I97" s="4"/>
      <c r="J97" s="4"/>
      <c r="K97" s="4"/>
      <c r="L97" s="4"/>
      <c r="M97" s="4"/>
      <c r="N97" s="4"/>
      <c r="O97" s="4"/>
      <c r="P97" s="4"/>
      <c r="Q97" s="4"/>
      <c r="R97" s="4"/>
      <c r="S97" s="4"/>
      <c r="T97" s="4"/>
      <c r="U97" s="4"/>
      <c r="V97" s="4"/>
      <c r="W97" s="4"/>
      <c r="X97" s="4"/>
      <c r="Y97" s="4"/>
      <c r="Z97" s="4"/>
    </row>
    <row r="98" spans="2:26">
      <c r="B98" s="4"/>
      <c r="C98" s="4"/>
      <c r="D98" s="4"/>
      <c r="E98" s="4"/>
      <c r="F98" s="4"/>
      <c r="G98" s="4"/>
      <c r="H98" s="4"/>
      <c r="I98" s="4"/>
      <c r="J98" s="4"/>
      <c r="K98" s="4"/>
      <c r="L98" s="4"/>
      <c r="M98" s="4"/>
      <c r="N98" s="4"/>
      <c r="O98" s="4"/>
      <c r="P98" s="4"/>
      <c r="Q98" s="4"/>
      <c r="R98" s="4"/>
      <c r="S98" s="4"/>
      <c r="T98" s="4"/>
      <c r="U98" s="4"/>
      <c r="V98" s="4"/>
      <c r="W98" s="4"/>
      <c r="X98" s="4"/>
      <c r="Y98" s="4"/>
      <c r="Z98" s="4"/>
    </row>
    <row r="99" spans="2:26">
      <c r="B99" s="4"/>
      <c r="C99" s="4"/>
      <c r="D99" s="4"/>
      <c r="E99" s="4"/>
      <c r="F99" s="4"/>
      <c r="G99" s="4"/>
      <c r="H99" s="4"/>
      <c r="I99" s="4"/>
      <c r="J99" s="4"/>
      <c r="K99" s="4"/>
      <c r="L99" s="4"/>
      <c r="M99" s="4"/>
      <c r="N99" s="4"/>
      <c r="O99" s="4"/>
      <c r="P99" s="4"/>
      <c r="Q99" s="4"/>
      <c r="R99" s="4"/>
      <c r="S99" s="4"/>
      <c r="T99" s="4"/>
      <c r="U99" s="4"/>
      <c r="V99" s="4"/>
      <c r="W99" s="4"/>
      <c r="X99" s="4"/>
      <c r="Y99" s="4"/>
      <c r="Z99" s="4"/>
    </row>
    <row r="100" spans="2:26">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2:26">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2:26">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2:26">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2:26">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2:26">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2:26">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2:26">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2:26">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2:26">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2:26">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2:26">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2:26">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2:26">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2:26">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2:26">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2:26">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2:26">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2:26">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2:26">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2:26">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2:26">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2:26">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2:26">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2:26">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2:26">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2:26">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2:26">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2:26">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2:26">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2:26">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2:26">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2:26">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2:26">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2:26">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2:26">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2:26">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2:26">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2:26">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2:26">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2:26">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2:26">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2:26">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2:26">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2:26">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2:26">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2:26">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2:26">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2:26">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2:26">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2:26">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2:26">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2:26">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2:26">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2:26">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2:26">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2:26">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2:26">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2:26">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2:26">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2:26">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2:26">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2:26">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2:26">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2:26">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2:26">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2:26">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2:26">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2:26">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2:26">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2:26">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2:26">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2:26">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2:26">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2:26">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2:26">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2:26">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2:26">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2:26">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2:26">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2:26">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2:26">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2:26">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2:26">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2:26">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2:26">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2:26">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2:26">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2:26">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2:26">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2:26">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2:26">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2:26">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2:26">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2:26">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2:26">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2:26">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2:26">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2:26">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2:26">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2:26">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2:26">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2:26">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2:26">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2:26">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2:26">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2:26">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2:26">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2:26">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2:26">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2:26">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2:26">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2:26">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2:26">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2:26">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2:26">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2:26">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2:26">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2:26">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2:26">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2:26">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2:26">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2:26">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2:26">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2:26">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2:26">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2:26">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2:26">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2:26">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2:26">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2:26">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2:26">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2:26">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2:26">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2:26">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2:26">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2:26">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2:26">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2:26">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2:26">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2:26">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2:26">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2:26">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2:26">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2:26">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2:26">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2:26">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2:26">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2:26">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2:26">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2:26">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2:26">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2:26">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2:26">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2:26">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2:26">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2:26">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2:26">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2:26">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2:26">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2:26">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2:26">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2:26">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2:26">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2:26">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2:26">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2:26">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2:26">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2:26">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2:26">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2:26">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2:26">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2:26">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2:26">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2:26">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2:26">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2:26">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2:26">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2:26">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2:26">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2:26">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2:26">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2:26">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2:26">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2:26">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2:26">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2:26">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2:26">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2:26">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2:26">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2:26">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2:26">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2:26">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2:26">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2:26">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2:26">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2:26">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2:26">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2:26">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2:26">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2:26">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2:26">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2:26">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2:26">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2:26">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2:26">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2:26">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2:26">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2:26">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2:26">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2:26">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2:26">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2:26">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2:26">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2:26">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2:26">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2:26">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2:26">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2:26">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2:26">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2:26">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2:26">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2:26">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2:26">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2:26">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2:26">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2:26">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2:26">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2:26">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2:26">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2:26">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2:26">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2:26">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2:26">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2:26">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2:26">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2:26">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2:26">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2:26">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2:26">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2:26">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2:26">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2:26">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2:26">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2:26">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2:26">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2:26">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2:26">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2:26">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2:26">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2:26">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2:26">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2:26">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2:26">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2:26">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2:26">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2:26">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2:26">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2:26">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2:26">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2:26">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2:26">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2:26">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2:26">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2:26">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2:26">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2:26">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2:26">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2:26">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2:26">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2:26">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2:26">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2:26">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2:26">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2:26">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2:26">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2:26">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2:26">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2:26">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2:26">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2:26">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2:26">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2:26">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2:26">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2:26">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2:26">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2:26">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2:26">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2:26">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2:26">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2:26">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2:26">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2:26">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2:26">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2:26">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2:26">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2:26">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2:26">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2:26">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2:26">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2:26">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2:26">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2:26">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2:26">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2:26">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2:26">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2:26">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2:26">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2:26">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2:26">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2:26">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2:26">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2:26">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2:26">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2:26">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2:26">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2:26">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2:26">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2:26">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2:26">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2:26">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2:26">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2:26">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2:26">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2:26">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2:26">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2:26">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2:26">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2:26">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2:26">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2:26">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2:26">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2:26">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2:26">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2:26">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2:26">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2:26">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2:26">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2:26">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2:26">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2:26">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2:26">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2:26">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2:26">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2:26">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2:26">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2:26">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2:26">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2:26">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2:26">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2:26">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2:26">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2:26">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2:26">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2:26">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2:26">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2:26">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2:26">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2:26">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2:26">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2:26">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2:26">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2:26">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2:26">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2:26">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2:26">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2:26">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2:26">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2:26">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2:26">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2:26">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2:26">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2:26">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2:26">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2:26">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2:26">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2:26">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2:26">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2:26">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2:26">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2:26">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2:26">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2:26">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2:26">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2:26">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2:26">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2:26">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2:26">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2:26">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2:26">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2:26">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2:26">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2:26">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2:26">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2:26">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2:26">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2:26">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2:26">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2:26">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2:26">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2:26">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2:26">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2:26">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2:26">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2:26">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2:26">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2:26">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2:26">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2:26">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2:26">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2:26">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2:26">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2:26">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2:26">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2:26">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2:26">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2:26">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2:26">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2:26">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2:26">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2:26">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2:26">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2:26">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2:26">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2:26">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2:26">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2:26">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2:26">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2:26">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2:26">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2:26">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2:26">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2:26">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2:26">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2:26">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2:26">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2:26">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2:26">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2:26">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2:26">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2:26">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2:26">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2:26">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2:26">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2:26">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2:26">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2:26">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2:26">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2:26">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2:26">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2:26">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2:26">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2:26">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2:26">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2:26">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2:26">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2:26">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2:26">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2:26">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2:26">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2:26">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2:26">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2:26">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2:26">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2:26">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2:26">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2:26">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2:26">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2:26">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2:26">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2:26">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2:26">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2:26">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2:26">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2:26">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2:26">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2:26">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2:26">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2:26">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2:26">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2:26">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2:26">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2:26">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2:26">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2:26">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2:26">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2:26">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2:26">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2:26">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2:26">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2:26">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2:26">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2:26">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2:26">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2:26">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2:26">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2:26">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2:26">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2:26">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2:26">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2:26">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2:26">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2:26">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2:26">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2:26">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2:26">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2:26">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2:26">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2:26">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2:26">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2:26">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2:26">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2:26">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2:26">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2:26">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2:26">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2:26">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2:26">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2:26">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2:26">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2:26">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2:26">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2:26">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2:26">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2:26">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2:26">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2:26">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2:26">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2:26">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2:26">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2:26">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2:26">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2:26">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2:26">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2:26">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2:26">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2:26">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2:26">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2:26">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2:26">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2:26">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2:26">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2:26">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2:26">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2:26">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2:26">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2:26">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2:26">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2:26">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2:26">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2:26">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2:26">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2:26">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2:26">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2:26">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2:26">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2:26">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2:26">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2:26">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2:26">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2:26">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2:26">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2:26">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2:26">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2:26">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2:26">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2:26">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2:26">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2:26">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2:26">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2:26">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2:26">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2:26">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2:26">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2:26">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2:26">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2:26">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2:26">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2:26">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2:26">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2:26">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2:26">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2:26">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2:26">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2:26">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2:26">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2:26">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2:26">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2:26">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2:26">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2:26">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2:26">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2:26">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2:26">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2:26">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2:26">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2:26">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2:26">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2:26">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2:26">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2:26">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2:26">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2:26">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2:26">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2:26">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2:26">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2:26">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2:26">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2:26">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2:26">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2:26">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2:26">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2:26">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2:26">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2:26">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2:26">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2:26">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2:26">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2:26">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2:26">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2:26">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2:26">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2:26">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2:26">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2:26">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2:26">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2:26">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2:26">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2:26">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2:26">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2:26">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2:26">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2:26">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2:26">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2:26">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2:26">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2:26">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2:26">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2:26">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2:26">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2:26">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2:26">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2:26">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2:26">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2:26">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2:26">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2:26">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2:26">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2:26">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2:26">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2:26">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2:26">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2:26">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2:26">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2:26">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2:26">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2:26">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2:26">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2:26">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2:26">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2:26">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2:26">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2:26">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2:26">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2:26">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2:26">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2:26">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2:26">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2:26">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2:26">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2:26">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2:26">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2:26">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2:26">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2:26">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2:26">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2:26">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2:26">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2:26">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2:26">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2:26">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2:26">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2:26">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2:26">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2:26">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2:26">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2:26">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2:26">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2:26">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2:26">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2:26">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2:26">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2:26">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2:26">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2:26">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2:26">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2:26">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2:26">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2:26">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2:26">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2:26">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2:26">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2:26">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2:26">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2:26">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2:26">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2:26">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2:26">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2:26">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2:26">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2:26">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2:26">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2:26">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2:26">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2:26">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2:26">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2:26">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2:26">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2:26">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2:26">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2:26">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2:26">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2:26">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2:26">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2:26">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2:26">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2:26">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2:26">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2:26">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2:26">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2:26">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2:26">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2:26">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2:26">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2:26">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2:26">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2:26">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2:26">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2:26">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2:26">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2:26">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2:26">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2:26">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2:26">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2:26">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2:26">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2:26">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2:26">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2:26">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2:26">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2:26">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2:26">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2:26">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2:26">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2:26">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2:26">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2:26">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2:26">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2:26">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2:26">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2:26">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2:26">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2:26">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2:26">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2:26">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2:26">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2:26">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2:26">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2:26">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2:26">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2:26">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2:26">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2:26">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2:26">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2:26">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2:26">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2:26">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2:26">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2:26">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2:26">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2:26">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2:26">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2:26">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2:26">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2:26">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2:26">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2:26">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2:26">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2:26">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2:26">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2:26">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2:26">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2:26">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2:26">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2:26">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2:26">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2:26">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2:26">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2:26">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2:26">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2:26">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2:26">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2:26">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2:26">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2:26">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2:26">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2:26">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2:26">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2:26">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2:26">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2:26">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2:26">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2:26">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2:26">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2:26">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2:26">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2:26">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2:26">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2:26">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2:26">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2:26">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2:26">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2:26">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2:26">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2:26">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2:26">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2:26">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2:26">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2:26">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2:26">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2:26">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2:26">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2:26">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2:26">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2:26">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2:26">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2:26">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2:26">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2:26">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2:26">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2:26">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2:26">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2:26">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2:26">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2:26">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2:26">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2:26">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2:26">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2:26">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2:26">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2:26">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2:26">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2:26">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2:26">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2:26">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2:26">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2:26">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2:26">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2:26">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2:26">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2:26">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2:26">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2:26">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2:26">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2:26">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2:26">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2:26">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2:26">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2:26">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2:26">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2:26">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2:26">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2:26">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2:26">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2:26">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2:26">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2:26">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2:26">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2:26">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2:26">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2:26">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2:26">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2:26">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2:26">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2:26">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2:26">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2:26">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2:26">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2:26">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2:26">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2:26">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2:26">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2:26">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2:26">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2:26">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2:26">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2:26">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2:26">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2:26">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2:26">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2:26">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2:26">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sheetData>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81790-2D11-4FE3-8E27-816FB5995F8B}">
  <sheetPr>
    <tabColor rgb="FF92D050"/>
    <pageSetUpPr fitToPage="1"/>
  </sheetPr>
  <dimension ref="B1:I30"/>
  <sheetViews>
    <sheetView workbookViewId="0">
      <selection activeCell="F25" sqref="F25"/>
    </sheetView>
  </sheetViews>
  <sheetFormatPr defaultRowHeight="15.75" customHeight="1"/>
  <cols>
    <col min="1" max="1" width="3" style="235" customWidth="1"/>
    <col min="2" max="2" width="2.453125" style="235" customWidth="1"/>
    <col min="3" max="3" width="48.453125" style="235" customWidth="1"/>
    <col min="4" max="9" width="9" style="235" customWidth="1"/>
    <col min="10" max="208" width="8.7265625" style="235"/>
    <col min="209" max="209" width="1.1796875" style="235" customWidth="1"/>
    <col min="210" max="210" width="1.81640625" style="235" customWidth="1"/>
    <col min="211" max="211" width="2.453125" style="235" customWidth="1"/>
    <col min="212" max="212" width="42.453125" style="235" customWidth="1"/>
    <col min="213" max="213" width="10.453125" style="235" bestFit="1" customWidth="1"/>
    <col min="214" max="214" width="10.453125" style="235" customWidth="1"/>
    <col min="215" max="215" width="9.54296875" style="235" customWidth="1"/>
    <col min="216" max="218" width="9.26953125" style="235" customWidth="1"/>
    <col min="219" max="219" width="11" style="235" customWidth="1"/>
    <col min="220" max="464" width="8.7265625" style="235"/>
    <col min="465" max="465" width="1.1796875" style="235" customWidth="1"/>
    <col min="466" max="466" width="1.81640625" style="235" customWidth="1"/>
    <col min="467" max="467" width="2.453125" style="235" customWidth="1"/>
    <col min="468" max="468" width="42.453125" style="235" customWidth="1"/>
    <col min="469" max="469" width="10.453125" style="235" bestFit="1" customWidth="1"/>
    <col min="470" max="470" width="10.453125" style="235" customWidth="1"/>
    <col min="471" max="471" width="9.54296875" style="235" customWidth="1"/>
    <col min="472" max="474" width="9.26953125" style="235" customWidth="1"/>
    <col min="475" max="475" width="11" style="235" customWidth="1"/>
    <col min="476" max="720" width="8.7265625" style="235"/>
    <col min="721" max="721" width="1.1796875" style="235" customWidth="1"/>
    <col min="722" max="722" width="1.81640625" style="235" customWidth="1"/>
    <col min="723" max="723" width="2.453125" style="235" customWidth="1"/>
    <col min="724" max="724" width="42.453125" style="235" customWidth="1"/>
    <col min="725" max="725" width="10.453125" style="235" bestFit="1" customWidth="1"/>
    <col min="726" max="726" width="10.453125" style="235" customWidth="1"/>
    <col min="727" max="727" width="9.54296875" style="235" customWidth="1"/>
    <col min="728" max="730" width="9.26953125" style="235" customWidth="1"/>
    <col min="731" max="731" width="11" style="235" customWidth="1"/>
    <col min="732" max="976" width="8.7265625" style="235"/>
    <col min="977" max="977" width="1.1796875" style="235" customWidth="1"/>
    <col min="978" max="978" width="1.81640625" style="235" customWidth="1"/>
    <col min="979" max="979" width="2.453125" style="235" customWidth="1"/>
    <col min="980" max="980" width="42.453125" style="235" customWidth="1"/>
    <col min="981" max="981" width="10.453125" style="235" bestFit="1" customWidth="1"/>
    <col min="982" max="982" width="10.453125" style="235" customWidth="1"/>
    <col min="983" max="983" width="9.54296875" style="235" customWidth="1"/>
    <col min="984" max="986" width="9.26953125" style="235" customWidth="1"/>
    <col min="987" max="987" width="11" style="235" customWidth="1"/>
    <col min="988" max="1232" width="8.7265625" style="235"/>
    <col min="1233" max="1233" width="1.1796875" style="235" customWidth="1"/>
    <col min="1234" max="1234" width="1.81640625" style="235" customWidth="1"/>
    <col min="1235" max="1235" width="2.453125" style="235" customWidth="1"/>
    <col min="1236" max="1236" width="42.453125" style="235" customWidth="1"/>
    <col min="1237" max="1237" width="10.453125" style="235" bestFit="1" customWidth="1"/>
    <col min="1238" max="1238" width="10.453125" style="235" customWidth="1"/>
    <col min="1239" max="1239" width="9.54296875" style="235" customWidth="1"/>
    <col min="1240" max="1242" width="9.26953125" style="235" customWidth="1"/>
    <col min="1243" max="1243" width="11" style="235" customWidth="1"/>
    <col min="1244" max="1488" width="8.7265625" style="235"/>
    <col min="1489" max="1489" width="1.1796875" style="235" customWidth="1"/>
    <col min="1490" max="1490" width="1.81640625" style="235" customWidth="1"/>
    <col min="1491" max="1491" width="2.453125" style="235" customWidth="1"/>
    <col min="1492" max="1492" width="42.453125" style="235" customWidth="1"/>
    <col min="1493" max="1493" width="10.453125" style="235" bestFit="1" customWidth="1"/>
    <col min="1494" max="1494" width="10.453125" style="235" customWidth="1"/>
    <col min="1495" max="1495" width="9.54296875" style="235" customWidth="1"/>
    <col min="1496" max="1498" width="9.26953125" style="235" customWidth="1"/>
    <col min="1499" max="1499" width="11" style="235" customWidth="1"/>
    <col min="1500" max="1744" width="8.7265625" style="235"/>
    <col min="1745" max="1745" width="1.1796875" style="235" customWidth="1"/>
    <col min="1746" max="1746" width="1.81640625" style="235" customWidth="1"/>
    <col min="1747" max="1747" width="2.453125" style="235" customWidth="1"/>
    <col min="1748" max="1748" width="42.453125" style="235" customWidth="1"/>
    <col min="1749" max="1749" width="10.453125" style="235" bestFit="1" customWidth="1"/>
    <col min="1750" max="1750" width="10.453125" style="235" customWidth="1"/>
    <col min="1751" max="1751" width="9.54296875" style="235" customWidth="1"/>
    <col min="1752" max="1754" width="9.26953125" style="235" customWidth="1"/>
    <col min="1755" max="1755" width="11" style="235" customWidth="1"/>
    <col min="1756" max="2000" width="8.7265625" style="235"/>
    <col min="2001" max="2001" width="1.1796875" style="235" customWidth="1"/>
    <col min="2002" max="2002" width="1.81640625" style="235" customWidth="1"/>
    <col min="2003" max="2003" width="2.453125" style="235" customWidth="1"/>
    <col min="2004" max="2004" width="42.453125" style="235" customWidth="1"/>
    <col min="2005" max="2005" width="10.453125" style="235" bestFit="1" customWidth="1"/>
    <col min="2006" max="2006" width="10.453125" style="235" customWidth="1"/>
    <col min="2007" max="2007" width="9.54296875" style="235" customWidth="1"/>
    <col min="2008" max="2010" width="9.26953125" style="235" customWidth="1"/>
    <col min="2011" max="2011" width="11" style="235" customWidth="1"/>
    <col min="2012" max="2256" width="8.7265625" style="235"/>
    <col min="2257" max="2257" width="1.1796875" style="235" customWidth="1"/>
    <col min="2258" max="2258" width="1.81640625" style="235" customWidth="1"/>
    <col min="2259" max="2259" width="2.453125" style="235" customWidth="1"/>
    <col min="2260" max="2260" width="42.453125" style="235" customWidth="1"/>
    <col min="2261" max="2261" width="10.453125" style="235" bestFit="1" customWidth="1"/>
    <col min="2262" max="2262" width="10.453125" style="235" customWidth="1"/>
    <col min="2263" max="2263" width="9.54296875" style="235" customWidth="1"/>
    <col min="2264" max="2266" width="9.26953125" style="235" customWidth="1"/>
    <col min="2267" max="2267" width="11" style="235" customWidth="1"/>
    <col min="2268" max="2512" width="8.7265625" style="235"/>
    <col min="2513" max="2513" width="1.1796875" style="235" customWidth="1"/>
    <col min="2514" max="2514" width="1.81640625" style="235" customWidth="1"/>
    <col min="2515" max="2515" width="2.453125" style="235" customWidth="1"/>
    <col min="2516" max="2516" width="42.453125" style="235" customWidth="1"/>
    <col min="2517" max="2517" width="10.453125" style="235" bestFit="1" customWidth="1"/>
    <col min="2518" max="2518" width="10.453125" style="235" customWidth="1"/>
    <col min="2519" max="2519" width="9.54296875" style="235" customWidth="1"/>
    <col min="2520" max="2522" width="9.26953125" style="235" customWidth="1"/>
    <col min="2523" max="2523" width="11" style="235" customWidth="1"/>
    <col min="2524" max="2768" width="8.7265625" style="235"/>
    <col min="2769" max="2769" width="1.1796875" style="235" customWidth="1"/>
    <col min="2770" max="2770" width="1.81640625" style="235" customWidth="1"/>
    <col min="2771" max="2771" width="2.453125" style="235" customWidth="1"/>
    <col min="2772" max="2772" width="42.453125" style="235" customWidth="1"/>
    <col min="2773" max="2773" width="10.453125" style="235" bestFit="1" customWidth="1"/>
    <col min="2774" max="2774" width="10.453125" style="235" customWidth="1"/>
    <col min="2775" max="2775" width="9.54296875" style="235" customWidth="1"/>
    <col min="2776" max="2778" width="9.26953125" style="235" customWidth="1"/>
    <col min="2779" max="2779" width="11" style="235" customWidth="1"/>
    <col min="2780" max="3024" width="8.7265625" style="235"/>
    <col min="3025" max="3025" width="1.1796875" style="235" customWidth="1"/>
    <col min="3026" max="3026" width="1.81640625" style="235" customWidth="1"/>
    <col min="3027" max="3027" width="2.453125" style="235" customWidth="1"/>
    <col min="3028" max="3028" width="42.453125" style="235" customWidth="1"/>
    <col min="3029" max="3029" width="10.453125" style="235" bestFit="1" customWidth="1"/>
    <col min="3030" max="3030" width="10.453125" style="235" customWidth="1"/>
    <col min="3031" max="3031" width="9.54296875" style="235" customWidth="1"/>
    <col min="3032" max="3034" width="9.26953125" style="235" customWidth="1"/>
    <col min="3035" max="3035" width="11" style="235" customWidth="1"/>
    <col min="3036" max="3280" width="8.7265625" style="235"/>
    <col min="3281" max="3281" width="1.1796875" style="235" customWidth="1"/>
    <col min="3282" max="3282" width="1.81640625" style="235" customWidth="1"/>
    <col min="3283" max="3283" width="2.453125" style="235" customWidth="1"/>
    <col min="3284" max="3284" width="42.453125" style="235" customWidth="1"/>
    <col min="3285" max="3285" width="10.453125" style="235" bestFit="1" customWidth="1"/>
    <col min="3286" max="3286" width="10.453125" style="235" customWidth="1"/>
    <col min="3287" max="3287" width="9.54296875" style="235" customWidth="1"/>
    <col min="3288" max="3290" width="9.26953125" style="235" customWidth="1"/>
    <col min="3291" max="3291" width="11" style="235" customWidth="1"/>
    <col min="3292" max="3536" width="8.7265625" style="235"/>
    <col min="3537" max="3537" width="1.1796875" style="235" customWidth="1"/>
    <col min="3538" max="3538" width="1.81640625" style="235" customWidth="1"/>
    <col min="3539" max="3539" width="2.453125" style="235" customWidth="1"/>
    <col min="3540" max="3540" width="42.453125" style="235" customWidth="1"/>
    <col min="3541" max="3541" width="10.453125" style="235" bestFit="1" customWidth="1"/>
    <col min="3542" max="3542" width="10.453125" style="235" customWidth="1"/>
    <col min="3543" max="3543" width="9.54296875" style="235" customWidth="1"/>
    <col min="3544" max="3546" width="9.26953125" style="235" customWidth="1"/>
    <col min="3547" max="3547" width="11" style="235" customWidth="1"/>
    <col min="3548" max="3792" width="8.7265625" style="235"/>
    <col min="3793" max="3793" width="1.1796875" style="235" customWidth="1"/>
    <col min="3794" max="3794" width="1.81640625" style="235" customWidth="1"/>
    <col min="3795" max="3795" width="2.453125" style="235" customWidth="1"/>
    <col min="3796" max="3796" width="42.453125" style="235" customWidth="1"/>
    <col min="3797" max="3797" width="10.453125" style="235" bestFit="1" customWidth="1"/>
    <col min="3798" max="3798" width="10.453125" style="235" customWidth="1"/>
    <col min="3799" max="3799" width="9.54296875" style="235" customWidth="1"/>
    <col min="3800" max="3802" width="9.26953125" style="235" customWidth="1"/>
    <col min="3803" max="3803" width="11" style="235" customWidth="1"/>
    <col min="3804" max="4048" width="8.7265625" style="235"/>
    <col min="4049" max="4049" width="1.1796875" style="235" customWidth="1"/>
    <col min="4050" max="4050" width="1.81640625" style="235" customWidth="1"/>
    <col min="4051" max="4051" width="2.453125" style="235" customWidth="1"/>
    <col min="4052" max="4052" width="42.453125" style="235" customWidth="1"/>
    <col min="4053" max="4053" width="10.453125" style="235" bestFit="1" customWidth="1"/>
    <col min="4054" max="4054" width="10.453125" style="235" customWidth="1"/>
    <col min="4055" max="4055" width="9.54296875" style="235" customWidth="1"/>
    <col min="4056" max="4058" width="9.26953125" style="235" customWidth="1"/>
    <col min="4059" max="4059" width="11" style="235" customWidth="1"/>
    <col min="4060" max="4304" width="8.7265625" style="235"/>
    <col min="4305" max="4305" width="1.1796875" style="235" customWidth="1"/>
    <col min="4306" max="4306" width="1.81640625" style="235" customWidth="1"/>
    <col min="4307" max="4307" width="2.453125" style="235" customWidth="1"/>
    <col min="4308" max="4308" width="42.453125" style="235" customWidth="1"/>
    <col min="4309" max="4309" width="10.453125" style="235" bestFit="1" customWidth="1"/>
    <col min="4310" max="4310" width="10.453125" style="235" customWidth="1"/>
    <col min="4311" max="4311" width="9.54296875" style="235" customWidth="1"/>
    <col min="4312" max="4314" width="9.26953125" style="235" customWidth="1"/>
    <col min="4315" max="4315" width="11" style="235" customWidth="1"/>
    <col min="4316" max="4560" width="8.7265625" style="235"/>
    <col min="4561" max="4561" width="1.1796875" style="235" customWidth="1"/>
    <col min="4562" max="4562" width="1.81640625" style="235" customWidth="1"/>
    <col min="4563" max="4563" width="2.453125" style="235" customWidth="1"/>
    <col min="4564" max="4564" width="42.453125" style="235" customWidth="1"/>
    <col min="4565" max="4565" width="10.453125" style="235" bestFit="1" customWidth="1"/>
    <col min="4566" max="4566" width="10.453125" style="235" customWidth="1"/>
    <col min="4567" max="4567" width="9.54296875" style="235" customWidth="1"/>
    <col min="4568" max="4570" width="9.26953125" style="235" customWidth="1"/>
    <col min="4571" max="4571" width="11" style="235" customWidth="1"/>
    <col min="4572" max="4816" width="8.7265625" style="235"/>
    <col min="4817" max="4817" width="1.1796875" style="235" customWidth="1"/>
    <col min="4818" max="4818" width="1.81640625" style="235" customWidth="1"/>
    <col min="4819" max="4819" width="2.453125" style="235" customWidth="1"/>
    <col min="4820" max="4820" width="42.453125" style="235" customWidth="1"/>
    <col min="4821" max="4821" width="10.453125" style="235" bestFit="1" customWidth="1"/>
    <col min="4822" max="4822" width="10.453125" style="235" customWidth="1"/>
    <col min="4823" max="4823" width="9.54296875" style="235" customWidth="1"/>
    <col min="4824" max="4826" width="9.26953125" style="235" customWidth="1"/>
    <col min="4827" max="4827" width="11" style="235" customWidth="1"/>
    <col min="4828" max="5072" width="8.7265625" style="235"/>
    <col min="5073" max="5073" width="1.1796875" style="235" customWidth="1"/>
    <col min="5074" max="5074" width="1.81640625" style="235" customWidth="1"/>
    <col min="5075" max="5075" width="2.453125" style="235" customWidth="1"/>
    <col min="5076" max="5076" width="42.453125" style="235" customWidth="1"/>
    <col min="5077" max="5077" width="10.453125" style="235" bestFit="1" customWidth="1"/>
    <col min="5078" max="5078" width="10.453125" style="235" customWidth="1"/>
    <col min="5079" max="5079" width="9.54296875" style="235" customWidth="1"/>
    <col min="5080" max="5082" width="9.26953125" style="235" customWidth="1"/>
    <col min="5083" max="5083" width="11" style="235" customWidth="1"/>
    <col min="5084" max="5328" width="8.7265625" style="235"/>
    <col min="5329" max="5329" width="1.1796875" style="235" customWidth="1"/>
    <col min="5330" max="5330" width="1.81640625" style="235" customWidth="1"/>
    <col min="5331" max="5331" width="2.453125" style="235" customWidth="1"/>
    <col min="5332" max="5332" width="42.453125" style="235" customWidth="1"/>
    <col min="5333" max="5333" width="10.453125" style="235" bestFit="1" customWidth="1"/>
    <col min="5334" max="5334" width="10.453125" style="235" customWidth="1"/>
    <col min="5335" max="5335" width="9.54296875" style="235" customWidth="1"/>
    <col min="5336" max="5338" width="9.26953125" style="235" customWidth="1"/>
    <col min="5339" max="5339" width="11" style="235" customWidth="1"/>
    <col min="5340" max="5584" width="8.7265625" style="235"/>
    <col min="5585" max="5585" width="1.1796875" style="235" customWidth="1"/>
    <col min="5586" max="5586" width="1.81640625" style="235" customWidth="1"/>
    <col min="5587" max="5587" width="2.453125" style="235" customWidth="1"/>
    <col min="5588" max="5588" width="42.453125" style="235" customWidth="1"/>
    <col min="5589" max="5589" width="10.453125" style="235" bestFit="1" customWidth="1"/>
    <col min="5590" max="5590" width="10.453125" style="235" customWidth="1"/>
    <col min="5591" max="5591" width="9.54296875" style="235" customWidth="1"/>
    <col min="5592" max="5594" width="9.26953125" style="235" customWidth="1"/>
    <col min="5595" max="5595" width="11" style="235" customWidth="1"/>
    <col min="5596" max="5840" width="8.7265625" style="235"/>
    <col min="5841" max="5841" width="1.1796875" style="235" customWidth="1"/>
    <col min="5842" max="5842" width="1.81640625" style="235" customWidth="1"/>
    <col min="5843" max="5843" width="2.453125" style="235" customWidth="1"/>
    <col min="5844" max="5844" width="42.453125" style="235" customWidth="1"/>
    <col min="5845" max="5845" width="10.453125" style="235" bestFit="1" customWidth="1"/>
    <col min="5846" max="5846" width="10.453125" style="235" customWidth="1"/>
    <col min="5847" max="5847" width="9.54296875" style="235" customWidth="1"/>
    <col min="5848" max="5850" width="9.26953125" style="235" customWidth="1"/>
    <col min="5851" max="5851" width="11" style="235" customWidth="1"/>
    <col min="5852" max="6096" width="8.7265625" style="235"/>
    <col min="6097" max="6097" width="1.1796875" style="235" customWidth="1"/>
    <col min="6098" max="6098" width="1.81640625" style="235" customWidth="1"/>
    <col min="6099" max="6099" width="2.453125" style="235" customWidth="1"/>
    <col min="6100" max="6100" width="42.453125" style="235" customWidth="1"/>
    <col min="6101" max="6101" width="10.453125" style="235" bestFit="1" customWidth="1"/>
    <col min="6102" max="6102" width="10.453125" style="235" customWidth="1"/>
    <col min="6103" max="6103" width="9.54296875" style="235" customWidth="1"/>
    <col min="6104" max="6106" width="9.26953125" style="235" customWidth="1"/>
    <col min="6107" max="6107" width="11" style="235" customWidth="1"/>
    <col min="6108" max="6352" width="8.7265625" style="235"/>
    <col min="6353" max="6353" width="1.1796875" style="235" customWidth="1"/>
    <col min="6354" max="6354" width="1.81640625" style="235" customWidth="1"/>
    <col min="6355" max="6355" width="2.453125" style="235" customWidth="1"/>
    <col min="6356" max="6356" width="42.453125" style="235" customWidth="1"/>
    <col min="6357" max="6357" width="10.453125" style="235" bestFit="1" customWidth="1"/>
    <col min="6358" max="6358" width="10.453125" style="235" customWidth="1"/>
    <col min="6359" max="6359" width="9.54296875" style="235" customWidth="1"/>
    <col min="6360" max="6362" width="9.26953125" style="235" customWidth="1"/>
    <col min="6363" max="6363" width="11" style="235" customWidth="1"/>
    <col min="6364" max="6608" width="8.7265625" style="235"/>
    <col min="6609" max="6609" width="1.1796875" style="235" customWidth="1"/>
    <col min="6610" max="6610" width="1.81640625" style="235" customWidth="1"/>
    <col min="6611" max="6611" width="2.453125" style="235" customWidth="1"/>
    <col min="6612" max="6612" width="42.453125" style="235" customWidth="1"/>
    <col min="6613" max="6613" width="10.453125" style="235" bestFit="1" customWidth="1"/>
    <col min="6614" max="6614" width="10.453125" style="235" customWidth="1"/>
    <col min="6615" max="6615" width="9.54296875" style="235" customWidth="1"/>
    <col min="6616" max="6618" width="9.26953125" style="235" customWidth="1"/>
    <col min="6619" max="6619" width="11" style="235" customWidth="1"/>
    <col min="6620" max="6864" width="8.7265625" style="235"/>
    <col min="6865" max="6865" width="1.1796875" style="235" customWidth="1"/>
    <col min="6866" max="6866" width="1.81640625" style="235" customWidth="1"/>
    <col min="6867" max="6867" width="2.453125" style="235" customWidth="1"/>
    <col min="6868" max="6868" width="42.453125" style="235" customWidth="1"/>
    <col min="6869" max="6869" width="10.453125" style="235" bestFit="1" customWidth="1"/>
    <col min="6870" max="6870" width="10.453125" style="235" customWidth="1"/>
    <col min="6871" max="6871" width="9.54296875" style="235" customWidth="1"/>
    <col min="6872" max="6874" width="9.26953125" style="235" customWidth="1"/>
    <col min="6875" max="6875" width="11" style="235" customWidth="1"/>
    <col min="6876" max="7120" width="8.7265625" style="235"/>
    <col min="7121" max="7121" width="1.1796875" style="235" customWidth="1"/>
    <col min="7122" max="7122" width="1.81640625" style="235" customWidth="1"/>
    <col min="7123" max="7123" width="2.453125" style="235" customWidth="1"/>
    <col min="7124" max="7124" width="42.453125" style="235" customWidth="1"/>
    <col min="7125" max="7125" width="10.453125" style="235" bestFit="1" customWidth="1"/>
    <col min="7126" max="7126" width="10.453125" style="235" customWidth="1"/>
    <col min="7127" max="7127" width="9.54296875" style="235" customWidth="1"/>
    <col min="7128" max="7130" width="9.26953125" style="235" customWidth="1"/>
    <col min="7131" max="7131" width="11" style="235" customWidth="1"/>
    <col min="7132" max="7376" width="8.7265625" style="235"/>
    <col min="7377" max="7377" width="1.1796875" style="235" customWidth="1"/>
    <col min="7378" max="7378" width="1.81640625" style="235" customWidth="1"/>
    <col min="7379" max="7379" width="2.453125" style="235" customWidth="1"/>
    <col min="7380" max="7380" width="42.453125" style="235" customWidth="1"/>
    <col min="7381" max="7381" width="10.453125" style="235" bestFit="1" customWidth="1"/>
    <col min="7382" max="7382" width="10.453125" style="235" customWidth="1"/>
    <col min="7383" max="7383" width="9.54296875" style="235" customWidth="1"/>
    <col min="7384" max="7386" width="9.26953125" style="235" customWidth="1"/>
    <col min="7387" max="7387" width="11" style="235" customWidth="1"/>
    <col min="7388" max="7632" width="8.7265625" style="235"/>
    <col min="7633" max="7633" width="1.1796875" style="235" customWidth="1"/>
    <col min="7634" max="7634" width="1.81640625" style="235" customWidth="1"/>
    <col min="7635" max="7635" width="2.453125" style="235" customWidth="1"/>
    <col min="7636" max="7636" width="42.453125" style="235" customWidth="1"/>
    <col min="7637" max="7637" width="10.453125" style="235" bestFit="1" customWidth="1"/>
    <col min="7638" max="7638" width="10.453125" style="235" customWidth="1"/>
    <col min="7639" max="7639" width="9.54296875" style="235" customWidth="1"/>
    <col min="7640" max="7642" width="9.26953125" style="235" customWidth="1"/>
    <col min="7643" max="7643" width="11" style="235" customWidth="1"/>
    <col min="7644" max="7888" width="8.7265625" style="235"/>
    <col min="7889" max="7889" width="1.1796875" style="235" customWidth="1"/>
    <col min="7890" max="7890" width="1.81640625" style="235" customWidth="1"/>
    <col min="7891" max="7891" width="2.453125" style="235" customWidth="1"/>
    <col min="7892" max="7892" width="42.453125" style="235" customWidth="1"/>
    <col min="7893" max="7893" width="10.453125" style="235" bestFit="1" customWidth="1"/>
    <col min="7894" max="7894" width="10.453125" style="235" customWidth="1"/>
    <col min="7895" max="7895" width="9.54296875" style="235" customWidth="1"/>
    <col min="7896" max="7898" width="9.26953125" style="235" customWidth="1"/>
    <col min="7899" max="7899" width="11" style="235" customWidth="1"/>
    <col min="7900" max="8144" width="8.7265625" style="235"/>
    <col min="8145" max="8145" width="1.1796875" style="235" customWidth="1"/>
    <col min="8146" max="8146" width="1.81640625" style="235" customWidth="1"/>
    <col min="8147" max="8147" width="2.453125" style="235" customWidth="1"/>
    <col min="8148" max="8148" width="42.453125" style="235" customWidth="1"/>
    <col min="8149" max="8149" width="10.453125" style="235" bestFit="1" customWidth="1"/>
    <col min="8150" max="8150" width="10.453125" style="235" customWidth="1"/>
    <col min="8151" max="8151" width="9.54296875" style="235" customWidth="1"/>
    <col min="8152" max="8154" width="9.26953125" style="235" customWidth="1"/>
    <col min="8155" max="8155" width="11" style="235" customWidth="1"/>
    <col min="8156" max="8400" width="8.7265625" style="235"/>
    <col min="8401" max="8401" width="1.1796875" style="235" customWidth="1"/>
    <col min="8402" max="8402" width="1.81640625" style="235" customWidth="1"/>
    <col min="8403" max="8403" width="2.453125" style="235" customWidth="1"/>
    <col min="8404" max="8404" width="42.453125" style="235" customWidth="1"/>
    <col min="8405" max="8405" width="10.453125" style="235" bestFit="1" customWidth="1"/>
    <col min="8406" max="8406" width="10.453125" style="235" customWidth="1"/>
    <col min="8407" max="8407" width="9.54296875" style="235" customWidth="1"/>
    <col min="8408" max="8410" width="9.26953125" style="235" customWidth="1"/>
    <col min="8411" max="8411" width="11" style="235" customWidth="1"/>
    <col min="8412" max="8656" width="8.7265625" style="235"/>
    <col min="8657" max="8657" width="1.1796875" style="235" customWidth="1"/>
    <col min="8658" max="8658" width="1.81640625" style="235" customWidth="1"/>
    <col min="8659" max="8659" width="2.453125" style="235" customWidth="1"/>
    <col min="8660" max="8660" width="42.453125" style="235" customWidth="1"/>
    <col min="8661" max="8661" width="10.453125" style="235" bestFit="1" customWidth="1"/>
    <col min="8662" max="8662" width="10.453125" style="235" customWidth="1"/>
    <col min="8663" max="8663" width="9.54296875" style="235" customWidth="1"/>
    <col min="8664" max="8666" width="9.26953125" style="235" customWidth="1"/>
    <col min="8667" max="8667" width="11" style="235" customWidth="1"/>
    <col min="8668" max="8912" width="8.7265625" style="235"/>
    <col min="8913" max="8913" width="1.1796875" style="235" customWidth="1"/>
    <col min="8914" max="8914" width="1.81640625" style="235" customWidth="1"/>
    <col min="8915" max="8915" width="2.453125" style="235" customWidth="1"/>
    <col min="8916" max="8916" width="42.453125" style="235" customWidth="1"/>
    <col min="8917" max="8917" width="10.453125" style="235" bestFit="1" customWidth="1"/>
    <col min="8918" max="8918" width="10.453125" style="235" customWidth="1"/>
    <col min="8919" max="8919" width="9.54296875" style="235" customWidth="1"/>
    <col min="8920" max="8922" width="9.26953125" style="235" customWidth="1"/>
    <col min="8923" max="8923" width="11" style="235" customWidth="1"/>
    <col min="8924" max="9168" width="8.7265625" style="235"/>
    <col min="9169" max="9169" width="1.1796875" style="235" customWidth="1"/>
    <col min="9170" max="9170" width="1.81640625" style="235" customWidth="1"/>
    <col min="9171" max="9171" width="2.453125" style="235" customWidth="1"/>
    <col min="9172" max="9172" width="42.453125" style="235" customWidth="1"/>
    <col min="9173" max="9173" width="10.453125" style="235" bestFit="1" customWidth="1"/>
    <col min="9174" max="9174" width="10.453125" style="235" customWidth="1"/>
    <col min="9175" max="9175" width="9.54296875" style="235" customWidth="1"/>
    <col min="9176" max="9178" width="9.26953125" style="235" customWidth="1"/>
    <col min="9179" max="9179" width="11" style="235" customWidth="1"/>
    <col min="9180" max="9424" width="8.7265625" style="235"/>
    <col min="9425" max="9425" width="1.1796875" style="235" customWidth="1"/>
    <col min="9426" max="9426" width="1.81640625" style="235" customWidth="1"/>
    <col min="9427" max="9427" width="2.453125" style="235" customWidth="1"/>
    <col min="9428" max="9428" width="42.453125" style="235" customWidth="1"/>
    <col min="9429" max="9429" width="10.453125" style="235" bestFit="1" customWidth="1"/>
    <col min="9430" max="9430" width="10.453125" style="235" customWidth="1"/>
    <col min="9431" max="9431" width="9.54296875" style="235" customWidth="1"/>
    <col min="9432" max="9434" width="9.26953125" style="235" customWidth="1"/>
    <col min="9435" max="9435" width="11" style="235" customWidth="1"/>
    <col min="9436" max="9680" width="8.7265625" style="235"/>
    <col min="9681" max="9681" width="1.1796875" style="235" customWidth="1"/>
    <col min="9682" max="9682" width="1.81640625" style="235" customWidth="1"/>
    <col min="9683" max="9683" width="2.453125" style="235" customWidth="1"/>
    <col min="9684" max="9684" width="42.453125" style="235" customWidth="1"/>
    <col min="9685" max="9685" width="10.453125" style="235" bestFit="1" customWidth="1"/>
    <col min="9686" max="9686" width="10.453125" style="235" customWidth="1"/>
    <col min="9687" max="9687" width="9.54296875" style="235" customWidth="1"/>
    <col min="9688" max="9690" width="9.26953125" style="235" customWidth="1"/>
    <col min="9691" max="9691" width="11" style="235" customWidth="1"/>
    <col min="9692" max="9936" width="8.7265625" style="235"/>
    <col min="9937" max="9937" width="1.1796875" style="235" customWidth="1"/>
    <col min="9938" max="9938" width="1.81640625" style="235" customWidth="1"/>
    <col min="9939" max="9939" width="2.453125" style="235" customWidth="1"/>
    <col min="9940" max="9940" width="42.453125" style="235" customWidth="1"/>
    <col min="9941" max="9941" width="10.453125" style="235" bestFit="1" customWidth="1"/>
    <col min="9942" max="9942" width="10.453125" style="235" customWidth="1"/>
    <col min="9943" max="9943" width="9.54296875" style="235" customWidth="1"/>
    <col min="9944" max="9946" width="9.26953125" style="235" customWidth="1"/>
    <col min="9947" max="9947" width="11" style="235" customWidth="1"/>
    <col min="9948" max="10192" width="8.7265625" style="235"/>
    <col min="10193" max="10193" width="1.1796875" style="235" customWidth="1"/>
    <col min="10194" max="10194" width="1.81640625" style="235" customWidth="1"/>
    <col min="10195" max="10195" width="2.453125" style="235" customWidth="1"/>
    <col min="10196" max="10196" width="42.453125" style="235" customWidth="1"/>
    <col min="10197" max="10197" width="10.453125" style="235" bestFit="1" customWidth="1"/>
    <col min="10198" max="10198" width="10.453125" style="235" customWidth="1"/>
    <col min="10199" max="10199" width="9.54296875" style="235" customWidth="1"/>
    <col min="10200" max="10202" width="9.26953125" style="235" customWidth="1"/>
    <col min="10203" max="10203" width="11" style="235" customWidth="1"/>
    <col min="10204" max="10448" width="8.7265625" style="235"/>
    <col min="10449" max="10449" width="1.1796875" style="235" customWidth="1"/>
    <col min="10450" max="10450" width="1.81640625" style="235" customWidth="1"/>
    <col min="10451" max="10451" width="2.453125" style="235" customWidth="1"/>
    <col min="10452" max="10452" width="42.453125" style="235" customWidth="1"/>
    <col min="10453" max="10453" width="10.453125" style="235" bestFit="1" customWidth="1"/>
    <col min="10454" max="10454" width="10.453125" style="235" customWidth="1"/>
    <col min="10455" max="10455" width="9.54296875" style="235" customWidth="1"/>
    <col min="10456" max="10458" width="9.26953125" style="235" customWidth="1"/>
    <col min="10459" max="10459" width="11" style="235" customWidth="1"/>
    <col min="10460" max="10704" width="8.7265625" style="235"/>
    <col min="10705" max="10705" width="1.1796875" style="235" customWidth="1"/>
    <col min="10706" max="10706" width="1.81640625" style="235" customWidth="1"/>
    <col min="10707" max="10707" width="2.453125" style="235" customWidth="1"/>
    <col min="10708" max="10708" width="42.453125" style="235" customWidth="1"/>
    <col min="10709" max="10709" width="10.453125" style="235" bestFit="1" customWidth="1"/>
    <col min="10710" max="10710" width="10.453125" style="235" customWidth="1"/>
    <col min="10711" max="10711" width="9.54296875" style="235" customWidth="1"/>
    <col min="10712" max="10714" width="9.26953125" style="235" customWidth="1"/>
    <col min="10715" max="10715" width="11" style="235" customWidth="1"/>
    <col min="10716" max="10960" width="8.7265625" style="235"/>
    <col min="10961" max="10961" width="1.1796875" style="235" customWidth="1"/>
    <col min="10962" max="10962" width="1.81640625" style="235" customWidth="1"/>
    <col min="10963" max="10963" width="2.453125" style="235" customWidth="1"/>
    <col min="10964" max="10964" width="42.453125" style="235" customWidth="1"/>
    <col min="10965" max="10965" width="10.453125" style="235" bestFit="1" customWidth="1"/>
    <col min="10966" max="10966" width="10.453125" style="235" customWidth="1"/>
    <col min="10967" max="10967" width="9.54296875" style="235" customWidth="1"/>
    <col min="10968" max="10970" width="9.26953125" style="235" customWidth="1"/>
    <col min="10971" max="10971" width="11" style="235" customWidth="1"/>
    <col min="10972" max="11216" width="8.7265625" style="235"/>
    <col min="11217" max="11217" width="1.1796875" style="235" customWidth="1"/>
    <col min="11218" max="11218" width="1.81640625" style="235" customWidth="1"/>
    <col min="11219" max="11219" width="2.453125" style="235" customWidth="1"/>
    <col min="11220" max="11220" width="42.453125" style="235" customWidth="1"/>
    <col min="11221" max="11221" width="10.453125" style="235" bestFit="1" customWidth="1"/>
    <col min="11222" max="11222" width="10.453125" style="235" customWidth="1"/>
    <col min="11223" max="11223" width="9.54296875" style="235" customWidth="1"/>
    <col min="11224" max="11226" width="9.26953125" style="235" customWidth="1"/>
    <col min="11227" max="11227" width="11" style="235" customWidth="1"/>
    <col min="11228" max="11472" width="8.7265625" style="235"/>
    <col min="11473" max="11473" width="1.1796875" style="235" customWidth="1"/>
    <col min="11474" max="11474" width="1.81640625" style="235" customWidth="1"/>
    <col min="11475" max="11475" width="2.453125" style="235" customWidth="1"/>
    <col min="11476" max="11476" width="42.453125" style="235" customWidth="1"/>
    <col min="11477" max="11477" width="10.453125" style="235" bestFit="1" customWidth="1"/>
    <col min="11478" max="11478" width="10.453125" style="235" customWidth="1"/>
    <col min="11479" max="11479" width="9.54296875" style="235" customWidth="1"/>
    <col min="11480" max="11482" width="9.26953125" style="235" customWidth="1"/>
    <col min="11483" max="11483" width="11" style="235" customWidth="1"/>
    <col min="11484" max="11728" width="8.7265625" style="235"/>
    <col min="11729" max="11729" width="1.1796875" style="235" customWidth="1"/>
    <col min="11730" max="11730" width="1.81640625" style="235" customWidth="1"/>
    <col min="11731" max="11731" width="2.453125" style="235" customWidth="1"/>
    <col min="11732" max="11732" width="42.453125" style="235" customWidth="1"/>
    <col min="11733" max="11733" width="10.453125" style="235" bestFit="1" customWidth="1"/>
    <col min="11734" max="11734" width="10.453125" style="235" customWidth="1"/>
    <col min="11735" max="11735" width="9.54296875" style="235" customWidth="1"/>
    <col min="11736" max="11738" width="9.26953125" style="235" customWidth="1"/>
    <col min="11739" max="11739" width="11" style="235" customWidth="1"/>
    <col min="11740" max="11984" width="8.7265625" style="235"/>
    <col min="11985" max="11985" width="1.1796875" style="235" customWidth="1"/>
    <col min="11986" max="11986" width="1.81640625" style="235" customWidth="1"/>
    <col min="11987" max="11987" width="2.453125" style="235" customWidth="1"/>
    <col min="11988" max="11988" width="42.453125" style="235" customWidth="1"/>
    <col min="11989" max="11989" width="10.453125" style="235" bestFit="1" customWidth="1"/>
    <col min="11990" max="11990" width="10.453125" style="235" customWidth="1"/>
    <col min="11991" max="11991" width="9.54296875" style="235" customWidth="1"/>
    <col min="11992" max="11994" width="9.26953125" style="235" customWidth="1"/>
    <col min="11995" max="11995" width="11" style="235" customWidth="1"/>
    <col min="11996" max="12240" width="8.7265625" style="235"/>
    <col min="12241" max="12241" width="1.1796875" style="235" customWidth="1"/>
    <col min="12242" max="12242" width="1.81640625" style="235" customWidth="1"/>
    <col min="12243" max="12243" width="2.453125" style="235" customWidth="1"/>
    <col min="12244" max="12244" width="42.453125" style="235" customWidth="1"/>
    <col min="12245" max="12245" width="10.453125" style="235" bestFit="1" customWidth="1"/>
    <col min="12246" max="12246" width="10.453125" style="235" customWidth="1"/>
    <col min="12247" max="12247" width="9.54296875" style="235" customWidth="1"/>
    <col min="12248" max="12250" width="9.26953125" style="235" customWidth="1"/>
    <col min="12251" max="12251" width="11" style="235" customWidth="1"/>
    <col min="12252" max="12496" width="8.7265625" style="235"/>
    <col min="12497" max="12497" width="1.1796875" style="235" customWidth="1"/>
    <col min="12498" max="12498" width="1.81640625" style="235" customWidth="1"/>
    <col min="12499" max="12499" width="2.453125" style="235" customWidth="1"/>
    <col min="12500" max="12500" width="42.453125" style="235" customWidth="1"/>
    <col min="12501" max="12501" width="10.453125" style="235" bestFit="1" customWidth="1"/>
    <col min="12502" max="12502" width="10.453125" style="235" customWidth="1"/>
    <col min="12503" max="12503" width="9.54296875" style="235" customWidth="1"/>
    <col min="12504" max="12506" width="9.26953125" style="235" customWidth="1"/>
    <col min="12507" max="12507" width="11" style="235" customWidth="1"/>
    <col min="12508" max="12752" width="8.7265625" style="235"/>
    <col min="12753" max="12753" width="1.1796875" style="235" customWidth="1"/>
    <col min="12754" max="12754" width="1.81640625" style="235" customWidth="1"/>
    <col min="12755" max="12755" width="2.453125" style="235" customWidth="1"/>
    <col min="12756" max="12756" width="42.453125" style="235" customWidth="1"/>
    <col min="12757" max="12757" width="10.453125" style="235" bestFit="1" customWidth="1"/>
    <col min="12758" max="12758" width="10.453125" style="235" customWidth="1"/>
    <col min="12759" max="12759" width="9.54296875" style="235" customWidth="1"/>
    <col min="12760" max="12762" width="9.26953125" style="235" customWidth="1"/>
    <col min="12763" max="12763" width="11" style="235" customWidth="1"/>
    <col min="12764" max="13008" width="8.7265625" style="235"/>
    <col min="13009" max="13009" width="1.1796875" style="235" customWidth="1"/>
    <col min="13010" max="13010" width="1.81640625" style="235" customWidth="1"/>
    <col min="13011" max="13011" width="2.453125" style="235" customWidth="1"/>
    <col min="13012" max="13012" width="42.453125" style="235" customWidth="1"/>
    <col min="13013" max="13013" width="10.453125" style="235" bestFit="1" customWidth="1"/>
    <col min="13014" max="13014" width="10.453125" style="235" customWidth="1"/>
    <col min="13015" max="13015" width="9.54296875" style="235" customWidth="1"/>
    <col min="13016" max="13018" width="9.26953125" style="235" customWidth="1"/>
    <col min="13019" max="13019" width="11" style="235" customWidth="1"/>
    <col min="13020" max="13264" width="8.7265625" style="235"/>
    <col min="13265" max="13265" width="1.1796875" style="235" customWidth="1"/>
    <col min="13266" max="13266" width="1.81640625" style="235" customWidth="1"/>
    <col min="13267" max="13267" width="2.453125" style="235" customWidth="1"/>
    <col min="13268" max="13268" width="42.453125" style="235" customWidth="1"/>
    <col min="13269" max="13269" width="10.453125" style="235" bestFit="1" customWidth="1"/>
    <col min="13270" max="13270" width="10.453125" style="235" customWidth="1"/>
    <col min="13271" max="13271" width="9.54296875" style="235" customWidth="1"/>
    <col min="13272" max="13274" width="9.26953125" style="235" customWidth="1"/>
    <col min="13275" max="13275" width="11" style="235" customWidth="1"/>
    <col min="13276" max="13520" width="8.7265625" style="235"/>
    <col min="13521" max="13521" width="1.1796875" style="235" customWidth="1"/>
    <col min="13522" max="13522" width="1.81640625" style="235" customWidth="1"/>
    <col min="13523" max="13523" width="2.453125" style="235" customWidth="1"/>
    <col min="13524" max="13524" width="42.453125" style="235" customWidth="1"/>
    <col min="13525" max="13525" width="10.453125" style="235" bestFit="1" customWidth="1"/>
    <col min="13526" max="13526" width="10.453125" style="235" customWidth="1"/>
    <col min="13527" max="13527" width="9.54296875" style="235" customWidth="1"/>
    <col min="13528" max="13530" width="9.26953125" style="235" customWidth="1"/>
    <col min="13531" max="13531" width="11" style="235" customWidth="1"/>
    <col min="13532" max="13776" width="8.7265625" style="235"/>
    <col min="13777" max="13777" width="1.1796875" style="235" customWidth="1"/>
    <col min="13778" max="13778" width="1.81640625" style="235" customWidth="1"/>
    <col min="13779" max="13779" width="2.453125" style="235" customWidth="1"/>
    <col min="13780" max="13780" width="42.453125" style="235" customWidth="1"/>
    <col min="13781" max="13781" width="10.453125" style="235" bestFit="1" customWidth="1"/>
    <col min="13782" max="13782" width="10.453125" style="235" customWidth="1"/>
    <col min="13783" max="13783" width="9.54296875" style="235" customWidth="1"/>
    <col min="13784" max="13786" width="9.26953125" style="235" customWidth="1"/>
    <col min="13787" max="13787" width="11" style="235" customWidth="1"/>
    <col min="13788" max="14032" width="8.7265625" style="235"/>
    <col min="14033" max="14033" width="1.1796875" style="235" customWidth="1"/>
    <col min="14034" max="14034" width="1.81640625" style="235" customWidth="1"/>
    <col min="14035" max="14035" width="2.453125" style="235" customWidth="1"/>
    <col min="14036" max="14036" width="42.453125" style="235" customWidth="1"/>
    <col min="14037" max="14037" width="10.453125" style="235" bestFit="1" customWidth="1"/>
    <col min="14038" max="14038" width="10.453125" style="235" customWidth="1"/>
    <col min="14039" max="14039" width="9.54296875" style="235" customWidth="1"/>
    <col min="14040" max="14042" width="9.26953125" style="235" customWidth="1"/>
    <col min="14043" max="14043" width="11" style="235" customWidth="1"/>
    <col min="14044" max="14288" width="8.7265625" style="235"/>
    <col min="14289" max="14289" width="1.1796875" style="235" customWidth="1"/>
    <col min="14290" max="14290" width="1.81640625" style="235" customWidth="1"/>
    <col min="14291" max="14291" width="2.453125" style="235" customWidth="1"/>
    <col min="14292" max="14292" width="42.453125" style="235" customWidth="1"/>
    <col min="14293" max="14293" width="10.453125" style="235" bestFit="1" customWidth="1"/>
    <col min="14294" max="14294" width="10.453125" style="235" customWidth="1"/>
    <col min="14295" max="14295" width="9.54296875" style="235" customWidth="1"/>
    <col min="14296" max="14298" width="9.26953125" style="235" customWidth="1"/>
    <col min="14299" max="14299" width="11" style="235" customWidth="1"/>
    <col min="14300" max="14544" width="8.7265625" style="235"/>
    <col min="14545" max="14545" width="1.1796875" style="235" customWidth="1"/>
    <col min="14546" max="14546" width="1.81640625" style="235" customWidth="1"/>
    <col min="14547" max="14547" width="2.453125" style="235" customWidth="1"/>
    <col min="14548" max="14548" width="42.453125" style="235" customWidth="1"/>
    <col min="14549" max="14549" width="10.453125" style="235" bestFit="1" customWidth="1"/>
    <col min="14550" max="14550" width="10.453125" style="235" customWidth="1"/>
    <col min="14551" max="14551" width="9.54296875" style="235" customWidth="1"/>
    <col min="14552" max="14554" width="9.26953125" style="235" customWidth="1"/>
    <col min="14555" max="14555" width="11" style="235" customWidth="1"/>
    <col min="14556" max="14800" width="8.7265625" style="235"/>
    <col min="14801" max="14801" width="1.1796875" style="235" customWidth="1"/>
    <col min="14802" max="14802" width="1.81640625" style="235" customWidth="1"/>
    <col min="14803" max="14803" width="2.453125" style="235" customWidth="1"/>
    <col min="14804" max="14804" width="42.453125" style="235" customWidth="1"/>
    <col min="14805" max="14805" width="10.453125" style="235" bestFit="1" customWidth="1"/>
    <col min="14806" max="14806" width="10.453125" style="235" customWidth="1"/>
    <col min="14807" max="14807" width="9.54296875" style="235" customWidth="1"/>
    <col min="14808" max="14810" width="9.26953125" style="235" customWidth="1"/>
    <col min="14811" max="14811" width="11" style="235" customWidth="1"/>
    <col min="14812" max="15056" width="8.7265625" style="235"/>
    <col min="15057" max="15057" width="1.1796875" style="235" customWidth="1"/>
    <col min="15058" max="15058" width="1.81640625" style="235" customWidth="1"/>
    <col min="15059" max="15059" width="2.453125" style="235" customWidth="1"/>
    <col min="15060" max="15060" width="42.453125" style="235" customWidth="1"/>
    <col min="15061" max="15061" width="10.453125" style="235" bestFit="1" customWidth="1"/>
    <col min="15062" max="15062" width="10.453125" style="235" customWidth="1"/>
    <col min="15063" max="15063" width="9.54296875" style="235" customWidth="1"/>
    <col min="15064" max="15066" width="9.26953125" style="235" customWidth="1"/>
    <col min="15067" max="15067" width="11" style="235" customWidth="1"/>
    <col min="15068" max="15312" width="8.7265625" style="235"/>
    <col min="15313" max="15313" width="1.1796875" style="235" customWidth="1"/>
    <col min="15314" max="15314" width="1.81640625" style="235" customWidth="1"/>
    <col min="15315" max="15315" width="2.453125" style="235" customWidth="1"/>
    <col min="15316" max="15316" width="42.453125" style="235" customWidth="1"/>
    <col min="15317" max="15317" width="10.453125" style="235" bestFit="1" customWidth="1"/>
    <col min="15318" max="15318" width="10.453125" style="235" customWidth="1"/>
    <col min="15319" max="15319" width="9.54296875" style="235" customWidth="1"/>
    <col min="15320" max="15322" width="9.26953125" style="235" customWidth="1"/>
    <col min="15323" max="15323" width="11" style="235" customWidth="1"/>
    <col min="15324" max="15568" width="8.7265625" style="235"/>
    <col min="15569" max="15569" width="1.1796875" style="235" customWidth="1"/>
    <col min="15570" max="15570" width="1.81640625" style="235" customWidth="1"/>
    <col min="15571" max="15571" width="2.453125" style="235" customWidth="1"/>
    <col min="15572" max="15572" width="42.453125" style="235" customWidth="1"/>
    <col min="15573" max="15573" width="10.453125" style="235" bestFit="1" customWidth="1"/>
    <col min="15574" max="15574" width="10.453125" style="235" customWidth="1"/>
    <col min="15575" max="15575" width="9.54296875" style="235" customWidth="1"/>
    <col min="15576" max="15578" width="9.26953125" style="235" customWidth="1"/>
    <col min="15579" max="15579" width="11" style="235" customWidth="1"/>
    <col min="15580" max="15824" width="8.7265625" style="235"/>
    <col min="15825" max="15825" width="1.1796875" style="235" customWidth="1"/>
    <col min="15826" max="15826" width="1.81640625" style="235" customWidth="1"/>
    <col min="15827" max="15827" width="2.453125" style="235" customWidth="1"/>
    <col min="15828" max="15828" width="42.453125" style="235" customWidth="1"/>
    <col min="15829" max="15829" width="10.453125" style="235" bestFit="1" customWidth="1"/>
    <col min="15830" max="15830" width="10.453125" style="235" customWidth="1"/>
    <col min="15831" max="15831" width="9.54296875" style="235" customWidth="1"/>
    <col min="15832" max="15834" width="9.26953125" style="235" customWidth="1"/>
    <col min="15835" max="15835" width="11" style="235" customWidth="1"/>
    <col min="15836" max="16080" width="8.7265625" style="235"/>
    <col min="16081" max="16081" width="1.1796875" style="235" customWidth="1"/>
    <col min="16082" max="16082" width="1.81640625" style="235" customWidth="1"/>
    <col min="16083" max="16083" width="2.453125" style="235" customWidth="1"/>
    <col min="16084" max="16084" width="42.453125" style="235" customWidth="1"/>
    <col min="16085" max="16085" width="10.453125" style="235" bestFit="1" customWidth="1"/>
    <col min="16086" max="16086" width="10.453125" style="235" customWidth="1"/>
    <col min="16087" max="16087" width="9.54296875" style="235" customWidth="1"/>
    <col min="16088" max="16090" width="9.26953125" style="235" customWidth="1"/>
    <col min="16091" max="16091" width="11" style="235" customWidth="1"/>
    <col min="16092" max="16336" width="8.7265625" style="235"/>
    <col min="16337" max="16342" width="9.1796875" style="235" customWidth="1"/>
    <col min="16343" max="16384" width="8.7265625" style="235"/>
  </cols>
  <sheetData>
    <row r="1" spans="2:9" s="124" customFormat="1" ht="15.75" customHeight="1">
      <c r="B1" s="233" t="s">
        <v>367</v>
      </c>
      <c r="C1" s="122"/>
      <c r="D1" s="122"/>
      <c r="E1" s="122"/>
      <c r="F1" s="122"/>
      <c r="G1" s="122"/>
      <c r="H1" s="122"/>
      <c r="I1" s="122"/>
    </row>
    <row r="2" spans="2:9" s="124" customFormat="1" ht="15.75" customHeight="1">
      <c r="B2" s="234" t="s">
        <v>275</v>
      </c>
      <c r="C2" s="122"/>
      <c r="D2" s="122"/>
      <c r="E2" s="122"/>
      <c r="F2" s="122"/>
      <c r="G2" s="122"/>
      <c r="H2" s="122"/>
      <c r="I2" s="122"/>
    </row>
    <row r="3" spans="2:9" s="124" customFormat="1" ht="15.75" customHeight="1">
      <c r="B3" s="126"/>
      <c r="C3" s="123"/>
      <c r="D3" s="123"/>
      <c r="E3" s="123"/>
      <c r="F3" s="123"/>
      <c r="G3" s="123"/>
      <c r="H3" s="123"/>
      <c r="I3" s="123"/>
    </row>
    <row r="4" spans="2:9" ht="15.75" customHeight="1">
      <c r="B4" s="236" t="s">
        <v>127</v>
      </c>
      <c r="C4" s="236"/>
      <c r="D4" s="237">
        <v>2023</v>
      </c>
      <c r="E4" s="237">
        <v>2024</v>
      </c>
      <c r="F4" s="237">
        <v>2025</v>
      </c>
      <c r="G4" s="237">
        <v>2026</v>
      </c>
      <c r="H4" s="237">
        <v>2027</v>
      </c>
      <c r="I4" s="237">
        <v>2028</v>
      </c>
    </row>
    <row r="5" spans="2:9" ht="11.25" customHeight="1">
      <c r="B5" s="359" t="s">
        <v>120</v>
      </c>
      <c r="C5" s="359"/>
      <c r="D5" s="338" t="s">
        <v>3</v>
      </c>
      <c r="E5" s="338" t="s">
        <v>2</v>
      </c>
      <c r="F5" s="338" t="s">
        <v>2</v>
      </c>
      <c r="G5" s="338" t="s">
        <v>2</v>
      </c>
      <c r="H5" s="338" t="s">
        <v>2</v>
      </c>
      <c r="I5" s="338" t="s">
        <v>2</v>
      </c>
    </row>
    <row r="6" spans="2:9" ht="5.5" customHeight="1">
      <c r="B6" s="239"/>
      <c r="C6" s="239"/>
      <c r="D6" s="240"/>
      <c r="E6" s="240"/>
      <c r="F6" s="240"/>
      <c r="G6" s="240"/>
      <c r="H6" s="240"/>
      <c r="I6" s="240"/>
    </row>
    <row r="7" spans="2:9" ht="3" customHeight="1">
      <c r="B7" s="236"/>
      <c r="C7" s="236"/>
      <c r="D7" s="242"/>
      <c r="E7" s="242"/>
      <c r="F7" s="242"/>
      <c r="G7" s="242"/>
      <c r="H7" s="242"/>
      <c r="I7" s="242" t="s">
        <v>181</v>
      </c>
    </row>
    <row r="8" spans="2:9" ht="15.75" customHeight="1">
      <c r="B8" s="546" t="s">
        <v>368</v>
      </c>
      <c r="C8" s="546"/>
      <c r="D8" s="258">
        <v>8.4</v>
      </c>
      <c r="E8" s="258">
        <v>5.5</v>
      </c>
      <c r="F8" s="258">
        <v>-1.7</v>
      </c>
      <c r="G8" s="258">
        <v>-3.7</v>
      </c>
      <c r="H8" s="258">
        <v>0.2</v>
      </c>
      <c r="I8" s="258">
        <v>9.1999999999999993</v>
      </c>
    </row>
    <row r="9" spans="2:9" ht="15.75" customHeight="1">
      <c r="B9" s="547" t="s">
        <v>369</v>
      </c>
      <c r="C9" s="547"/>
      <c r="D9" s="258">
        <v>174.6</v>
      </c>
      <c r="E9" s="258">
        <v>174.4</v>
      </c>
      <c r="F9" s="258">
        <v>174.4</v>
      </c>
      <c r="G9" s="258">
        <v>174.4</v>
      </c>
      <c r="H9" s="258">
        <v>174.4</v>
      </c>
      <c r="I9" s="258">
        <v>174.4</v>
      </c>
    </row>
    <row r="10" spans="2:9" ht="15.75" customHeight="1">
      <c r="B10" s="546" t="s">
        <v>370</v>
      </c>
      <c r="C10" s="546"/>
      <c r="D10" s="360">
        <v>0.5</v>
      </c>
      <c r="E10" s="360">
        <v>0.9</v>
      </c>
      <c r="F10" s="360">
        <v>0.9</v>
      </c>
      <c r="G10" s="360">
        <v>1</v>
      </c>
      <c r="H10" s="360">
        <v>1.1000000000000001</v>
      </c>
      <c r="I10" s="360">
        <v>1.2</v>
      </c>
    </row>
    <row r="11" spans="2:9" ht="15.75" customHeight="1">
      <c r="B11" s="543" t="s">
        <v>371</v>
      </c>
      <c r="C11" s="543"/>
      <c r="D11" s="361">
        <v>183.5</v>
      </c>
      <c r="E11" s="361">
        <v>180.8</v>
      </c>
      <c r="F11" s="361">
        <v>173.60000000000002</v>
      </c>
      <c r="G11" s="361">
        <v>171.70000000000002</v>
      </c>
      <c r="H11" s="361">
        <v>175.7</v>
      </c>
      <c r="I11" s="361">
        <v>184.79999999999998</v>
      </c>
    </row>
    <row r="12" spans="2:9" ht="15.75" customHeight="1">
      <c r="B12" s="546" t="s">
        <v>372</v>
      </c>
      <c r="C12" s="546"/>
      <c r="D12" s="360">
        <v>8</v>
      </c>
      <c r="E12" s="360">
        <v>8.4</v>
      </c>
      <c r="F12" s="360">
        <v>8.4</v>
      </c>
      <c r="G12" s="360">
        <v>8.4</v>
      </c>
      <c r="H12" s="360">
        <v>8.5</v>
      </c>
      <c r="I12" s="360">
        <v>8.6</v>
      </c>
    </row>
    <row r="13" spans="2:9" ht="15.75" customHeight="1">
      <c r="B13" s="543" t="s">
        <v>373</v>
      </c>
      <c r="C13" s="543"/>
      <c r="D13" s="362">
        <v>191.5</v>
      </c>
      <c r="E13" s="362">
        <v>189.20000000000002</v>
      </c>
      <c r="F13" s="362">
        <v>182.00000000000003</v>
      </c>
      <c r="G13" s="362">
        <v>180.10000000000002</v>
      </c>
      <c r="H13" s="362">
        <v>184.2</v>
      </c>
      <c r="I13" s="362">
        <v>193.39999999999998</v>
      </c>
    </row>
    <row r="14" spans="2:9" ht="15.75" customHeight="1">
      <c r="B14" s="235" t="s">
        <v>374</v>
      </c>
      <c r="C14" s="249"/>
      <c r="D14" s="258">
        <v>48.404931704937013</v>
      </c>
      <c r="E14" s="258">
        <v>45.812249269115952</v>
      </c>
      <c r="F14" s="258">
        <v>42.259573701752295</v>
      </c>
      <c r="G14" s="258">
        <v>39.633222016985869</v>
      </c>
      <c r="H14" s="258">
        <v>38.487480400355089</v>
      </c>
      <c r="I14" s="258">
        <v>38.483981451526077</v>
      </c>
    </row>
    <row r="15" spans="2:9" ht="6" customHeight="1">
      <c r="B15" s="253"/>
      <c r="C15" s="254"/>
      <c r="D15" s="255"/>
      <c r="E15" s="255"/>
      <c r="F15" s="255"/>
      <c r="G15" s="255"/>
      <c r="H15" s="255"/>
      <c r="I15" s="255"/>
    </row>
    <row r="16" spans="2:9" ht="15.75" customHeight="1">
      <c r="B16" s="236"/>
      <c r="C16" s="236"/>
      <c r="D16" s="242"/>
      <c r="E16" s="242"/>
      <c r="F16" s="242"/>
      <c r="G16" s="242"/>
      <c r="H16" s="242"/>
      <c r="I16" s="242"/>
    </row>
    <row r="17" spans="2:9" ht="15.75" customHeight="1">
      <c r="B17" s="257"/>
      <c r="D17" s="258"/>
    </row>
    <row r="18" spans="2:9" ht="15.75" customHeight="1">
      <c r="D18" s="258"/>
      <c r="E18" s="258"/>
      <c r="F18" s="258"/>
      <c r="G18" s="258"/>
      <c r="H18" s="258"/>
      <c r="I18" s="258"/>
    </row>
    <row r="19" spans="2:9" ht="15.75" customHeight="1">
      <c r="D19" s="258"/>
      <c r="E19" s="258"/>
      <c r="F19" s="258"/>
      <c r="G19" s="258"/>
      <c r="H19" s="258"/>
      <c r="I19" s="258"/>
    </row>
    <row r="20" spans="2:9" ht="15.75" customHeight="1">
      <c r="D20" s="258"/>
      <c r="E20" s="258"/>
      <c r="F20" s="258"/>
      <c r="G20" s="258"/>
      <c r="H20" s="258"/>
      <c r="I20" s="258"/>
    </row>
    <row r="21" spans="2:9" ht="15.75" customHeight="1">
      <c r="C21" s="363"/>
      <c r="D21" s="363"/>
      <c r="E21" s="363"/>
      <c r="F21" s="363"/>
      <c r="G21" s="363"/>
      <c r="H21" s="363"/>
      <c r="I21" s="258"/>
    </row>
    <row r="22" spans="2:9" ht="15.75" customHeight="1">
      <c r="C22" s="363"/>
      <c r="E22" s="364"/>
      <c r="F22" s="364"/>
      <c r="G22" s="364"/>
      <c r="H22" s="364"/>
      <c r="I22" s="364"/>
    </row>
    <row r="24" spans="2:9" ht="15.75" customHeight="1">
      <c r="E24" s="364"/>
      <c r="F24" s="364"/>
      <c r="G24" s="364"/>
      <c r="H24" s="364"/>
      <c r="I24" s="364"/>
    </row>
    <row r="25" spans="2:9" ht="15.75" customHeight="1">
      <c r="E25" s="364"/>
      <c r="F25" s="364"/>
      <c r="G25" s="364"/>
      <c r="H25" s="364"/>
      <c r="I25" s="364"/>
    </row>
    <row r="26" spans="2:9" ht="15.75" customHeight="1">
      <c r="E26" s="364"/>
      <c r="F26" s="364"/>
      <c r="G26" s="364"/>
      <c r="H26" s="364"/>
      <c r="I26" s="364"/>
    </row>
    <row r="27" spans="2:9" ht="15.75" customHeight="1">
      <c r="E27" s="364"/>
      <c r="F27" s="364"/>
      <c r="G27" s="364"/>
      <c r="H27" s="364"/>
      <c r="I27" s="364"/>
    </row>
    <row r="28" spans="2:9" ht="15.75" customHeight="1">
      <c r="E28" s="364"/>
      <c r="F28" s="364"/>
      <c r="G28" s="364"/>
      <c r="H28" s="364"/>
      <c r="I28" s="364"/>
    </row>
    <row r="30" spans="2:9" ht="15.75" customHeight="1">
      <c r="E30" s="364"/>
      <c r="F30" s="364"/>
      <c r="G30" s="364"/>
      <c r="H30" s="364"/>
      <c r="I30" s="364"/>
    </row>
  </sheetData>
  <mergeCells count="6">
    <mergeCell ref="B13:C13"/>
    <mergeCell ref="B8:C8"/>
    <mergeCell ref="B9:C9"/>
    <mergeCell ref="B10:C10"/>
    <mergeCell ref="B11:C11"/>
    <mergeCell ref="B12:C12"/>
  </mergeCells>
  <pageMargins left="0.70866141732283472" right="0.70866141732283472" top="0.74803149606299213" bottom="0.74803149606299213" header="0.31496062992125984" footer="0.31496062992125984"/>
  <pageSetup paperSize="9" scale="48"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5977B-56DF-4DD0-9237-BD5054BBEBF7}">
  <sheetPr>
    <tabColor rgb="FF92D050"/>
    <pageSetUpPr fitToPage="1"/>
  </sheetPr>
  <dimension ref="B1:J37"/>
  <sheetViews>
    <sheetView workbookViewId="0">
      <selection activeCell="F25" sqref="F25"/>
    </sheetView>
  </sheetViews>
  <sheetFormatPr defaultRowHeight="15.75" customHeight="1"/>
  <cols>
    <col min="1" max="1" width="3.54296875" style="235" customWidth="1"/>
    <col min="2" max="2" width="2.453125" style="235" customWidth="1"/>
    <col min="3" max="3" width="48.453125" style="235" customWidth="1"/>
    <col min="4" max="10" width="9" style="235" customWidth="1"/>
    <col min="11" max="208" width="8.7265625" style="235"/>
    <col min="209" max="209" width="1.1796875" style="235" customWidth="1"/>
    <col min="210" max="210" width="1.81640625" style="235" customWidth="1"/>
    <col min="211" max="211" width="2.453125" style="235" customWidth="1"/>
    <col min="212" max="212" width="42.453125" style="235" customWidth="1"/>
    <col min="213" max="213" width="10.453125" style="235" bestFit="1" customWidth="1"/>
    <col min="214" max="214" width="10.453125" style="235" customWidth="1"/>
    <col min="215" max="215" width="9.54296875" style="235" customWidth="1"/>
    <col min="216" max="218" width="9.26953125" style="235" customWidth="1"/>
    <col min="219" max="219" width="11" style="235" customWidth="1"/>
    <col min="220" max="464" width="8.7265625" style="235"/>
    <col min="465" max="465" width="1.1796875" style="235" customWidth="1"/>
    <col min="466" max="466" width="1.81640625" style="235" customWidth="1"/>
    <col min="467" max="467" width="2.453125" style="235" customWidth="1"/>
    <col min="468" max="468" width="42.453125" style="235" customWidth="1"/>
    <col min="469" max="469" width="10.453125" style="235" bestFit="1" customWidth="1"/>
    <col min="470" max="470" width="10.453125" style="235" customWidth="1"/>
    <col min="471" max="471" width="9.54296875" style="235" customWidth="1"/>
    <col min="472" max="474" width="9.26953125" style="235" customWidth="1"/>
    <col min="475" max="475" width="11" style="235" customWidth="1"/>
    <col min="476" max="720" width="8.7265625" style="235"/>
    <col min="721" max="721" width="1.1796875" style="235" customWidth="1"/>
    <col min="722" max="722" width="1.81640625" style="235" customWidth="1"/>
    <col min="723" max="723" width="2.453125" style="235" customWidth="1"/>
    <col min="724" max="724" width="42.453125" style="235" customWidth="1"/>
    <col min="725" max="725" width="10.453125" style="235" bestFit="1" customWidth="1"/>
    <col min="726" max="726" width="10.453125" style="235" customWidth="1"/>
    <col min="727" max="727" width="9.54296875" style="235" customWidth="1"/>
    <col min="728" max="730" width="9.26953125" style="235" customWidth="1"/>
    <col min="731" max="731" width="11" style="235" customWidth="1"/>
    <col min="732" max="976" width="8.7265625" style="235"/>
    <col min="977" max="977" width="1.1796875" style="235" customWidth="1"/>
    <col min="978" max="978" width="1.81640625" style="235" customWidth="1"/>
    <col min="979" max="979" width="2.453125" style="235" customWidth="1"/>
    <col min="980" max="980" width="42.453125" style="235" customWidth="1"/>
    <col min="981" max="981" width="10.453125" style="235" bestFit="1" customWidth="1"/>
    <col min="982" max="982" width="10.453125" style="235" customWidth="1"/>
    <col min="983" max="983" width="9.54296875" style="235" customWidth="1"/>
    <col min="984" max="986" width="9.26953125" style="235" customWidth="1"/>
    <col min="987" max="987" width="11" style="235" customWidth="1"/>
    <col min="988" max="1232" width="8.7265625" style="235"/>
    <col min="1233" max="1233" width="1.1796875" style="235" customWidth="1"/>
    <col min="1234" max="1234" width="1.81640625" style="235" customWidth="1"/>
    <col min="1235" max="1235" width="2.453125" style="235" customWidth="1"/>
    <col min="1236" max="1236" width="42.453125" style="235" customWidth="1"/>
    <col min="1237" max="1237" width="10.453125" style="235" bestFit="1" customWidth="1"/>
    <col min="1238" max="1238" width="10.453125" style="235" customWidth="1"/>
    <col min="1239" max="1239" width="9.54296875" style="235" customWidth="1"/>
    <col min="1240" max="1242" width="9.26953125" style="235" customWidth="1"/>
    <col min="1243" max="1243" width="11" style="235" customWidth="1"/>
    <col min="1244" max="1488" width="8.7265625" style="235"/>
    <col min="1489" max="1489" width="1.1796875" style="235" customWidth="1"/>
    <col min="1490" max="1490" width="1.81640625" style="235" customWidth="1"/>
    <col min="1491" max="1491" width="2.453125" style="235" customWidth="1"/>
    <col min="1492" max="1492" width="42.453125" style="235" customWidth="1"/>
    <col min="1493" max="1493" width="10.453125" style="235" bestFit="1" customWidth="1"/>
    <col min="1494" max="1494" width="10.453125" style="235" customWidth="1"/>
    <col min="1495" max="1495" width="9.54296875" style="235" customWidth="1"/>
    <col min="1496" max="1498" width="9.26953125" style="235" customWidth="1"/>
    <col min="1499" max="1499" width="11" style="235" customWidth="1"/>
    <col min="1500" max="1744" width="8.7265625" style="235"/>
    <col min="1745" max="1745" width="1.1796875" style="235" customWidth="1"/>
    <col min="1746" max="1746" width="1.81640625" style="235" customWidth="1"/>
    <col min="1747" max="1747" width="2.453125" style="235" customWidth="1"/>
    <col min="1748" max="1748" width="42.453125" style="235" customWidth="1"/>
    <col min="1749" max="1749" width="10.453125" style="235" bestFit="1" customWidth="1"/>
    <col min="1750" max="1750" width="10.453125" style="235" customWidth="1"/>
    <col min="1751" max="1751" width="9.54296875" style="235" customWidth="1"/>
    <col min="1752" max="1754" width="9.26953125" style="235" customWidth="1"/>
    <col min="1755" max="1755" width="11" style="235" customWidth="1"/>
    <col min="1756" max="2000" width="8.7265625" style="235"/>
    <col min="2001" max="2001" width="1.1796875" style="235" customWidth="1"/>
    <col min="2002" max="2002" width="1.81640625" style="235" customWidth="1"/>
    <col min="2003" max="2003" width="2.453125" style="235" customWidth="1"/>
    <col min="2004" max="2004" width="42.453125" style="235" customWidth="1"/>
    <col min="2005" max="2005" width="10.453125" style="235" bestFit="1" customWidth="1"/>
    <col min="2006" max="2006" width="10.453125" style="235" customWidth="1"/>
    <col min="2007" max="2007" width="9.54296875" style="235" customWidth="1"/>
    <col min="2008" max="2010" width="9.26953125" style="235" customWidth="1"/>
    <col min="2011" max="2011" width="11" style="235" customWidth="1"/>
    <col min="2012" max="2256" width="8.7265625" style="235"/>
    <col min="2257" max="2257" width="1.1796875" style="235" customWidth="1"/>
    <col min="2258" max="2258" width="1.81640625" style="235" customWidth="1"/>
    <col min="2259" max="2259" width="2.453125" style="235" customWidth="1"/>
    <col min="2260" max="2260" width="42.453125" style="235" customWidth="1"/>
    <col min="2261" max="2261" width="10.453125" style="235" bestFit="1" customWidth="1"/>
    <col min="2262" max="2262" width="10.453125" style="235" customWidth="1"/>
    <col min="2263" max="2263" width="9.54296875" style="235" customWidth="1"/>
    <col min="2264" max="2266" width="9.26953125" style="235" customWidth="1"/>
    <col min="2267" max="2267" width="11" style="235" customWidth="1"/>
    <col min="2268" max="2512" width="8.7265625" style="235"/>
    <col min="2513" max="2513" width="1.1796875" style="235" customWidth="1"/>
    <col min="2514" max="2514" width="1.81640625" style="235" customWidth="1"/>
    <col min="2515" max="2515" width="2.453125" style="235" customWidth="1"/>
    <col min="2516" max="2516" width="42.453125" style="235" customWidth="1"/>
    <col min="2517" max="2517" width="10.453125" style="235" bestFit="1" customWidth="1"/>
    <col min="2518" max="2518" width="10.453125" style="235" customWidth="1"/>
    <col min="2519" max="2519" width="9.54296875" style="235" customWidth="1"/>
    <col min="2520" max="2522" width="9.26953125" style="235" customWidth="1"/>
    <col min="2523" max="2523" width="11" style="235" customWidth="1"/>
    <col min="2524" max="2768" width="8.7265625" style="235"/>
    <col min="2769" max="2769" width="1.1796875" style="235" customWidth="1"/>
    <col min="2770" max="2770" width="1.81640625" style="235" customWidth="1"/>
    <col min="2771" max="2771" width="2.453125" style="235" customWidth="1"/>
    <col min="2772" max="2772" width="42.453125" style="235" customWidth="1"/>
    <col min="2773" max="2773" width="10.453125" style="235" bestFit="1" customWidth="1"/>
    <col min="2774" max="2774" width="10.453125" style="235" customWidth="1"/>
    <col min="2775" max="2775" width="9.54296875" style="235" customWidth="1"/>
    <col min="2776" max="2778" width="9.26953125" style="235" customWidth="1"/>
    <col min="2779" max="2779" width="11" style="235" customWidth="1"/>
    <col min="2780" max="3024" width="8.7265625" style="235"/>
    <col min="3025" max="3025" width="1.1796875" style="235" customWidth="1"/>
    <col min="3026" max="3026" width="1.81640625" style="235" customWidth="1"/>
    <col min="3027" max="3027" width="2.453125" style="235" customWidth="1"/>
    <col min="3028" max="3028" width="42.453125" style="235" customWidth="1"/>
    <col min="3029" max="3029" width="10.453125" style="235" bestFit="1" customWidth="1"/>
    <col min="3030" max="3030" width="10.453125" style="235" customWidth="1"/>
    <col min="3031" max="3031" width="9.54296875" style="235" customWidth="1"/>
    <col min="3032" max="3034" width="9.26953125" style="235" customWidth="1"/>
    <col min="3035" max="3035" width="11" style="235" customWidth="1"/>
    <col min="3036" max="3280" width="8.7265625" style="235"/>
    <col min="3281" max="3281" width="1.1796875" style="235" customWidth="1"/>
    <col min="3282" max="3282" width="1.81640625" style="235" customWidth="1"/>
    <col min="3283" max="3283" width="2.453125" style="235" customWidth="1"/>
    <col min="3284" max="3284" width="42.453125" style="235" customWidth="1"/>
    <col min="3285" max="3285" width="10.453125" style="235" bestFit="1" customWidth="1"/>
    <col min="3286" max="3286" width="10.453125" style="235" customWidth="1"/>
    <col min="3287" max="3287" width="9.54296875" style="235" customWidth="1"/>
    <col min="3288" max="3290" width="9.26953125" style="235" customWidth="1"/>
    <col min="3291" max="3291" width="11" style="235" customWidth="1"/>
    <col min="3292" max="3536" width="8.7265625" style="235"/>
    <col min="3537" max="3537" width="1.1796875" style="235" customWidth="1"/>
    <col min="3538" max="3538" width="1.81640625" style="235" customWidth="1"/>
    <col min="3539" max="3539" width="2.453125" style="235" customWidth="1"/>
    <col min="3540" max="3540" width="42.453125" style="235" customWidth="1"/>
    <col min="3541" max="3541" width="10.453125" style="235" bestFit="1" customWidth="1"/>
    <col min="3542" max="3542" width="10.453125" style="235" customWidth="1"/>
    <col min="3543" max="3543" width="9.54296875" style="235" customWidth="1"/>
    <col min="3544" max="3546" width="9.26953125" style="235" customWidth="1"/>
    <col min="3547" max="3547" width="11" style="235" customWidth="1"/>
    <col min="3548" max="3792" width="8.7265625" style="235"/>
    <col min="3793" max="3793" width="1.1796875" style="235" customWidth="1"/>
    <col min="3794" max="3794" width="1.81640625" style="235" customWidth="1"/>
    <col min="3795" max="3795" width="2.453125" style="235" customWidth="1"/>
    <col min="3796" max="3796" width="42.453125" style="235" customWidth="1"/>
    <col min="3797" max="3797" width="10.453125" style="235" bestFit="1" customWidth="1"/>
    <col min="3798" max="3798" width="10.453125" style="235" customWidth="1"/>
    <col min="3799" max="3799" width="9.54296875" style="235" customWidth="1"/>
    <col min="3800" max="3802" width="9.26953125" style="235" customWidth="1"/>
    <col min="3803" max="3803" width="11" style="235" customWidth="1"/>
    <col min="3804" max="4048" width="8.7265625" style="235"/>
    <col min="4049" max="4049" width="1.1796875" style="235" customWidth="1"/>
    <col min="4050" max="4050" width="1.81640625" style="235" customWidth="1"/>
    <col min="4051" max="4051" width="2.453125" style="235" customWidth="1"/>
    <col min="4052" max="4052" width="42.453125" style="235" customWidth="1"/>
    <col min="4053" max="4053" width="10.453125" style="235" bestFit="1" customWidth="1"/>
    <col min="4054" max="4054" width="10.453125" style="235" customWidth="1"/>
    <col min="4055" max="4055" width="9.54296875" style="235" customWidth="1"/>
    <col min="4056" max="4058" width="9.26953125" style="235" customWidth="1"/>
    <col min="4059" max="4059" width="11" style="235" customWidth="1"/>
    <col min="4060" max="4304" width="8.7265625" style="235"/>
    <col min="4305" max="4305" width="1.1796875" style="235" customWidth="1"/>
    <col min="4306" max="4306" width="1.81640625" style="235" customWidth="1"/>
    <col min="4307" max="4307" width="2.453125" style="235" customWidth="1"/>
    <col min="4308" max="4308" width="42.453125" style="235" customWidth="1"/>
    <col min="4309" max="4309" width="10.453125" style="235" bestFit="1" customWidth="1"/>
    <col min="4310" max="4310" width="10.453125" style="235" customWidth="1"/>
    <col min="4311" max="4311" width="9.54296875" style="235" customWidth="1"/>
    <col min="4312" max="4314" width="9.26953125" style="235" customWidth="1"/>
    <col min="4315" max="4315" width="11" style="235" customWidth="1"/>
    <col min="4316" max="4560" width="8.7265625" style="235"/>
    <col min="4561" max="4561" width="1.1796875" style="235" customWidth="1"/>
    <col min="4562" max="4562" width="1.81640625" style="235" customWidth="1"/>
    <col min="4563" max="4563" width="2.453125" style="235" customWidth="1"/>
    <col min="4564" max="4564" width="42.453125" style="235" customWidth="1"/>
    <col min="4565" max="4565" width="10.453125" style="235" bestFit="1" customWidth="1"/>
    <col min="4566" max="4566" width="10.453125" style="235" customWidth="1"/>
    <col min="4567" max="4567" width="9.54296875" style="235" customWidth="1"/>
    <col min="4568" max="4570" width="9.26953125" style="235" customWidth="1"/>
    <col min="4571" max="4571" width="11" style="235" customWidth="1"/>
    <col min="4572" max="4816" width="8.7265625" style="235"/>
    <col min="4817" max="4817" width="1.1796875" style="235" customWidth="1"/>
    <col min="4818" max="4818" width="1.81640625" style="235" customWidth="1"/>
    <col min="4819" max="4819" width="2.453125" style="235" customWidth="1"/>
    <col min="4820" max="4820" width="42.453125" style="235" customWidth="1"/>
    <col min="4821" max="4821" width="10.453125" style="235" bestFit="1" customWidth="1"/>
    <col min="4822" max="4822" width="10.453125" style="235" customWidth="1"/>
    <col min="4823" max="4823" width="9.54296875" style="235" customWidth="1"/>
    <col min="4824" max="4826" width="9.26953125" style="235" customWidth="1"/>
    <col min="4827" max="4827" width="11" style="235" customWidth="1"/>
    <col min="4828" max="5072" width="8.7265625" style="235"/>
    <col min="5073" max="5073" width="1.1796875" style="235" customWidth="1"/>
    <col min="5074" max="5074" width="1.81640625" style="235" customWidth="1"/>
    <col min="5075" max="5075" width="2.453125" style="235" customWidth="1"/>
    <col min="5076" max="5076" width="42.453125" style="235" customWidth="1"/>
    <col min="5077" max="5077" width="10.453125" style="235" bestFit="1" customWidth="1"/>
    <col min="5078" max="5078" width="10.453125" style="235" customWidth="1"/>
    <col min="5079" max="5079" width="9.54296875" style="235" customWidth="1"/>
    <col min="5080" max="5082" width="9.26953125" style="235" customWidth="1"/>
    <col min="5083" max="5083" width="11" style="235" customWidth="1"/>
    <col min="5084" max="5328" width="8.7265625" style="235"/>
    <col min="5329" max="5329" width="1.1796875" style="235" customWidth="1"/>
    <col min="5330" max="5330" width="1.81640625" style="235" customWidth="1"/>
    <col min="5331" max="5331" width="2.453125" style="235" customWidth="1"/>
    <col min="5332" max="5332" width="42.453125" style="235" customWidth="1"/>
    <col min="5333" max="5333" width="10.453125" style="235" bestFit="1" customWidth="1"/>
    <col min="5334" max="5334" width="10.453125" style="235" customWidth="1"/>
    <col min="5335" max="5335" width="9.54296875" style="235" customWidth="1"/>
    <col min="5336" max="5338" width="9.26953125" style="235" customWidth="1"/>
    <col min="5339" max="5339" width="11" style="235" customWidth="1"/>
    <col min="5340" max="5584" width="8.7265625" style="235"/>
    <col min="5585" max="5585" width="1.1796875" style="235" customWidth="1"/>
    <col min="5586" max="5586" width="1.81640625" style="235" customWidth="1"/>
    <col min="5587" max="5587" width="2.453125" style="235" customWidth="1"/>
    <col min="5588" max="5588" width="42.453125" style="235" customWidth="1"/>
    <col min="5589" max="5589" width="10.453125" style="235" bestFit="1" customWidth="1"/>
    <col min="5590" max="5590" width="10.453125" style="235" customWidth="1"/>
    <col min="5591" max="5591" width="9.54296875" style="235" customWidth="1"/>
    <col min="5592" max="5594" width="9.26953125" style="235" customWidth="1"/>
    <col min="5595" max="5595" width="11" style="235" customWidth="1"/>
    <col min="5596" max="5840" width="8.7265625" style="235"/>
    <col min="5841" max="5841" width="1.1796875" style="235" customWidth="1"/>
    <col min="5842" max="5842" width="1.81640625" style="235" customWidth="1"/>
    <col min="5843" max="5843" width="2.453125" style="235" customWidth="1"/>
    <col min="5844" max="5844" width="42.453125" style="235" customWidth="1"/>
    <col min="5845" max="5845" width="10.453125" style="235" bestFit="1" customWidth="1"/>
    <col min="5846" max="5846" width="10.453125" style="235" customWidth="1"/>
    <col min="5847" max="5847" width="9.54296875" style="235" customWidth="1"/>
    <col min="5848" max="5850" width="9.26953125" style="235" customWidth="1"/>
    <col min="5851" max="5851" width="11" style="235" customWidth="1"/>
    <col min="5852" max="6096" width="8.7265625" style="235"/>
    <col min="6097" max="6097" width="1.1796875" style="235" customWidth="1"/>
    <col min="6098" max="6098" width="1.81640625" style="235" customWidth="1"/>
    <col min="6099" max="6099" width="2.453125" style="235" customWidth="1"/>
    <col min="6100" max="6100" width="42.453125" style="235" customWidth="1"/>
    <col min="6101" max="6101" width="10.453125" style="235" bestFit="1" customWidth="1"/>
    <col min="6102" max="6102" width="10.453125" style="235" customWidth="1"/>
    <col min="6103" max="6103" width="9.54296875" style="235" customWidth="1"/>
    <col min="6104" max="6106" width="9.26953125" style="235" customWidth="1"/>
    <col min="6107" max="6107" width="11" style="235" customWidth="1"/>
    <col min="6108" max="6352" width="8.7265625" style="235"/>
    <col min="6353" max="6353" width="1.1796875" style="235" customWidth="1"/>
    <col min="6354" max="6354" width="1.81640625" style="235" customWidth="1"/>
    <col min="6355" max="6355" width="2.453125" style="235" customWidth="1"/>
    <col min="6356" max="6356" width="42.453125" style="235" customWidth="1"/>
    <col min="6357" max="6357" width="10.453125" style="235" bestFit="1" customWidth="1"/>
    <col min="6358" max="6358" width="10.453125" style="235" customWidth="1"/>
    <col min="6359" max="6359" width="9.54296875" style="235" customWidth="1"/>
    <col min="6360" max="6362" width="9.26953125" style="235" customWidth="1"/>
    <col min="6363" max="6363" width="11" style="235" customWidth="1"/>
    <col min="6364" max="6608" width="8.7265625" style="235"/>
    <col min="6609" max="6609" width="1.1796875" style="235" customWidth="1"/>
    <col min="6610" max="6610" width="1.81640625" style="235" customWidth="1"/>
    <col min="6611" max="6611" width="2.453125" style="235" customWidth="1"/>
    <col min="6612" max="6612" width="42.453125" style="235" customWidth="1"/>
    <col min="6613" max="6613" width="10.453125" style="235" bestFit="1" customWidth="1"/>
    <col min="6614" max="6614" width="10.453125" style="235" customWidth="1"/>
    <col min="6615" max="6615" width="9.54296875" style="235" customWidth="1"/>
    <col min="6616" max="6618" width="9.26953125" style="235" customWidth="1"/>
    <col min="6619" max="6619" width="11" style="235" customWidth="1"/>
    <col min="6620" max="6864" width="8.7265625" style="235"/>
    <col min="6865" max="6865" width="1.1796875" style="235" customWidth="1"/>
    <col min="6866" max="6866" width="1.81640625" style="235" customWidth="1"/>
    <col min="6867" max="6867" width="2.453125" style="235" customWidth="1"/>
    <col min="6868" max="6868" width="42.453125" style="235" customWidth="1"/>
    <col min="6869" max="6869" width="10.453125" style="235" bestFit="1" customWidth="1"/>
    <col min="6870" max="6870" width="10.453125" style="235" customWidth="1"/>
    <col min="6871" max="6871" width="9.54296875" style="235" customWidth="1"/>
    <col min="6872" max="6874" width="9.26953125" style="235" customWidth="1"/>
    <col min="6875" max="6875" width="11" style="235" customWidth="1"/>
    <col min="6876" max="7120" width="8.7265625" style="235"/>
    <col min="7121" max="7121" width="1.1796875" style="235" customWidth="1"/>
    <col min="7122" max="7122" width="1.81640625" style="235" customWidth="1"/>
    <col min="7123" max="7123" width="2.453125" style="235" customWidth="1"/>
    <col min="7124" max="7124" width="42.453125" style="235" customWidth="1"/>
    <col min="7125" max="7125" width="10.453125" style="235" bestFit="1" customWidth="1"/>
    <col min="7126" max="7126" width="10.453125" style="235" customWidth="1"/>
    <col min="7127" max="7127" width="9.54296875" style="235" customWidth="1"/>
    <col min="7128" max="7130" width="9.26953125" style="235" customWidth="1"/>
    <col min="7131" max="7131" width="11" style="235" customWidth="1"/>
    <col min="7132" max="7376" width="8.7265625" style="235"/>
    <col min="7377" max="7377" width="1.1796875" style="235" customWidth="1"/>
    <col min="7378" max="7378" width="1.81640625" style="235" customWidth="1"/>
    <col min="7379" max="7379" width="2.453125" style="235" customWidth="1"/>
    <col min="7380" max="7380" width="42.453125" style="235" customWidth="1"/>
    <col min="7381" max="7381" width="10.453125" style="235" bestFit="1" customWidth="1"/>
    <col min="7382" max="7382" width="10.453125" style="235" customWidth="1"/>
    <col min="7383" max="7383" width="9.54296875" style="235" customWidth="1"/>
    <col min="7384" max="7386" width="9.26953125" style="235" customWidth="1"/>
    <col min="7387" max="7387" width="11" style="235" customWidth="1"/>
    <col min="7388" max="7632" width="8.7265625" style="235"/>
    <col min="7633" max="7633" width="1.1796875" style="235" customWidth="1"/>
    <col min="7634" max="7634" width="1.81640625" style="235" customWidth="1"/>
    <col min="7635" max="7635" width="2.453125" style="235" customWidth="1"/>
    <col min="7636" max="7636" width="42.453125" style="235" customWidth="1"/>
    <col min="7637" max="7637" width="10.453125" style="235" bestFit="1" customWidth="1"/>
    <col min="7638" max="7638" width="10.453125" style="235" customWidth="1"/>
    <col min="7639" max="7639" width="9.54296875" style="235" customWidth="1"/>
    <col min="7640" max="7642" width="9.26953125" style="235" customWidth="1"/>
    <col min="7643" max="7643" width="11" style="235" customWidth="1"/>
    <col min="7644" max="7888" width="8.7265625" style="235"/>
    <col min="7889" max="7889" width="1.1796875" style="235" customWidth="1"/>
    <col min="7890" max="7890" width="1.81640625" style="235" customWidth="1"/>
    <col min="7891" max="7891" width="2.453125" style="235" customWidth="1"/>
    <col min="7892" max="7892" width="42.453125" style="235" customWidth="1"/>
    <col min="7893" max="7893" width="10.453125" style="235" bestFit="1" customWidth="1"/>
    <col min="7894" max="7894" width="10.453125" style="235" customWidth="1"/>
    <col min="7895" max="7895" width="9.54296875" style="235" customWidth="1"/>
    <col min="7896" max="7898" width="9.26953125" style="235" customWidth="1"/>
    <col min="7899" max="7899" width="11" style="235" customWidth="1"/>
    <col min="7900" max="8144" width="8.7265625" style="235"/>
    <col min="8145" max="8145" width="1.1796875" style="235" customWidth="1"/>
    <col min="8146" max="8146" width="1.81640625" style="235" customWidth="1"/>
    <col min="8147" max="8147" width="2.453125" style="235" customWidth="1"/>
    <col min="8148" max="8148" width="42.453125" style="235" customWidth="1"/>
    <col min="8149" max="8149" width="10.453125" style="235" bestFit="1" customWidth="1"/>
    <col min="8150" max="8150" width="10.453125" style="235" customWidth="1"/>
    <col min="8151" max="8151" width="9.54296875" style="235" customWidth="1"/>
    <col min="8152" max="8154" width="9.26953125" style="235" customWidth="1"/>
    <col min="8155" max="8155" width="11" style="235" customWidth="1"/>
    <col min="8156" max="8400" width="8.7265625" style="235"/>
    <col min="8401" max="8401" width="1.1796875" style="235" customWidth="1"/>
    <col min="8402" max="8402" width="1.81640625" style="235" customWidth="1"/>
    <col min="8403" max="8403" width="2.453125" style="235" customWidth="1"/>
    <col min="8404" max="8404" width="42.453125" style="235" customWidth="1"/>
    <col min="8405" max="8405" width="10.453125" style="235" bestFit="1" customWidth="1"/>
    <col min="8406" max="8406" width="10.453125" style="235" customWidth="1"/>
    <col min="8407" max="8407" width="9.54296875" style="235" customWidth="1"/>
    <col min="8408" max="8410" width="9.26953125" style="235" customWidth="1"/>
    <col min="8411" max="8411" width="11" style="235" customWidth="1"/>
    <col min="8412" max="8656" width="8.7265625" style="235"/>
    <col min="8657" max="8657" width="1.1796875" style="235" customWidth="1"/>
    <col min="8658" max="8658" width="1.81640625" style="235" customWidth="1"/>
    <col min="8659" max="8659" width="2.453125" style="235" customWidth="1"/>
    <col min="8660" max="8660" width="42.453125" style="235" customWidth="1"/>
    <col min="8661" max="8661" width="10.453125" style="235" bestFit="1" customWidth="1"/>
    <col min="8662" max="8662" width="10.453125" style="235" customWidth="1"/>
    <col min="8663" max="8663" width="9.54296875" style="235" customWidth="1"/>
    <col min="8664" max="8666" width="9.26953125" style="235" customWidth="1"/>
    <col min="8667" max="8667" width="11" style="235" customWidth="1"/>
    <col min="8668" max="8912" width="8.7265625" style="235"/>
    <col min="8913" max="8913" width="1.1796875" style="235" customWidth="1"/>
    <col min="8914" max="8914" width="1.81640625" style="235" customWidth="1"/>
    <col min="8915" max="8915" width="2.453125" style="235" customWidth="1"/>
    <col min="8916" max="8916" width="42.453125" style="235" customWidth="1"/>
    <col min="8917" max="8917" width="10.453125" style="235" bestFit="1" customWidth="1"/>
    <col min="8918" max="8918" width="10.453125" style="235" customWidth="1"/>
    <col min="8919" max="8919" width="9.54296875" style="235" customWidth="1"/>
    <col min="8920" max="8922" width="9.26953125" style="235" customWidth="1"/>
    <col min="8923" max="8923" width="11" style="235" customWidth="1"/>
    <col min="8924" max="9168" width="8.7265625" style="235"/>
    <col min="9169" max="9169" width="1.1796875" style="235" customWidth="1"/>
    <col min="9170" max="9170" width="1.81640625" style="235" customWidth="1"/>
    <col min="9171" max="9171" width="2.453125" style="235" customWidth="1"/>
    <col min="9172" max="9172" width="42.453125" style="235" customWidth="1"/>
    <col min="9173" max="9173" width="10.453125" style="235" bestFit="1" customWidth="1"/>
    <col min="9174" max="9174" width="10.453125" style="235" customWidth="1"/>
    <col min="9175" max="9175" width="9.54296875" style="235" customWidth="1"/>
    <col min="9176" max="9178" width="9.26953125" style="235" customWidth="1"/>
    <col min="9179" max="9179" width="11" style="235" customWidth="1"/>
    <col min="9180" max="9424" width="8.7265625" style="235"/>
    <col min="9425" max="9425" width="1.1796875" style="235" customWidth="1"/>
    <col min="9426" max="9426" width="1.81640625" style="235" customWidth="1"/>
    <col min="9427" max="9427" width="2.453125" style="235" customWidth="1"/>
    <col min="9428" max="9428" width="42.453125" style="235" customWidth="1"/>
    <col min="9429" max="9429" width="10.453125" style="235" bestFit="1" customWidth="1"/>
    <col min="9430" max="9430" width="10.453125" style="235" customWidth="1"/>
    <col min="9431" max="9431" width="9.54296875" style="235" customWidth="1"/>
    <col min="9432" max="9434" width="9.26953125" style="235" customWidth="1"/>
    <col min="9435" max="9435" width="11" style="235" customWidth="1"/>
    <col min="9436" max="9680" width="8.7265625" style="235"/>
    <col min="9681" max="9681" width="1.1796875" style="235" customWidth="1"/>
    <col min="9682" max="9682" width="1.81640625" style="235" customWidth="1"/>
    <col min="9683" max="9683" width="2.453125" style="235" customWidth="1"/>
    <col min="9684" max="9684" width="42.453125" style="235" customWidth="1"/>
    <col min="9685" max="9685" width="10.453125" style="235" bestFit="1" customWidth="1"/>
    <col min="9686" max="9686" width="10.453125" style="235" customWidth="1"/>
    <col min="9687" max="9687" width="9.54296875" style="235" customWidth="1"/>
    <col min="9688" max="9690" width="9.26953125" style="235" customWidth="1"/>
    <col min="9691" max="9691" width="11" style="235" customWidth="1"/>
    <col min="9692" max="9936" width="8.7265625" style="235"/>
    <col min="9937" max="9937" width="1.1796875" style="235" customWidth="1"/>
    <col min="9938" max="9938" width="1.81640625" style="235" customWidth="1"/>
    <col min="9939" max="9939" width="2.453125" style="235" customWidth="1"/>
    <col min="9940" max="9940" width="42.453125" style="235" customWidth="1"/>
    <col min="9941" max="9941" width="10.453125" style="235" bestFit="1" customWidth="1"/>
    <col min="9942" max="9942" width="10.453125" style="235" customWidth="1"/>
    <col min="9943" max="9943" width="9.54296875" style="235" customWidth="1"/>
    <col min="9944" max="9946" width="9.26953125" style="235" customWidth="1"/>
    <col min="9947" max="9947" width="11" style="235" customWidth="1"/>
    <col min="9948" max="10192" width="8.7265625" style="235"/>
    <col min="10193" max="10193" width="1.1796875" style="235" customWidth="1"/>
    <col min="10194" max="10194" width="1.81640625" style="235" customWidth="1"/>
    <col min="10195" max="10195" width="2.453125" style="235" customWidth="1"/>
    <col min="10196" max="10196" width="42.453125" style="235" customWidth="1"/>
    <col min="10197" max="10197" width="10.453125" style="235" bestFit="1" customWidth="1"/>
    <col min="10198" max="10198" width="10.453125" style="235" customWidth="1"/>
    <col min="10199" max="10199" width="9.54296875" style="235" customWidth="1"/>
    <col min="10200" max="10202" width="9.26953125" style="235" customWidth="1"/>
    <col min="10203" max="10203" width="11" style="235" customWidth="1"/>
    <col min="10204" max="10448" width="8.7265625" style="235"/>
    <col min="10449" max="10449" width="1.1796875" style="235" customWidth="1"/>
    <col min="10450" max="10450" width="1.81640625" style="235" customWidth="1"/>
    <col min="10451" max="10451" width="2.453125" style="235" customWidth="1"/>
    <col min="10452" max="10452" width="42.453125" style="235" customWidth="1"/>
    <col min="10453" max="10453" width="10.453125" style="235" bestFit="1" customWidth="1"/>
    <col min="10454" max="10454" width="10.453125" style="235" customWidth="1"/>
    <col min="10455" max="10455" width="9.54296875" style="235" customWidth="1"/>
    <col min="10456" max="10458" width="9.26953125" style="235" customWidth="1"/>
    <col min="10459" max="10459" width="11" style="235" customWidth="1"/>
    <col min="10460" max="10704" width="8.7265625" style="235"/>
    <col min="10705" max="10705" width="1.1796875" style="235" customWidth="1"/>
    <col min="10706" max="10706" width="1.81640625" style="235" customWidth="1"/>
    <col min="10707" max="10707" width="2.453125" style="235" customWidth="1"/>
    <col min="10708" max="10708" width="42.453125" style="235" customWidth="1"/>
    <col min="10709" max="10709" width="10.453125" style="235" bestFit="1" customWidth="1"/>
    <col min="10710" max="10710" width="10.453125" style="235" customWidth="1"/>
    <col min="10711" max="10711" width="9.54296875" style="235" customWidth="1"/>
    <col min="10712" max="10714" width="9.26953125" style="235" customWidth="1"/>
    <col min="10715" max="10715" width="11" style="235" customWidth="1"/>
    <col min="10716" max="10960" width="8.7265625" style="235"/>
    <col min="10961" max="10961" width="1.1796875" style="235" customWidth="1"/>
    <col min="10962" max="10962" width="1.81640625" style="235" customWidth="1"/>
    <col min="10963" max="10963" width="2.453125" style="235" customWidth="1"/>
    <col min="10964" max="10964" width="42.453125" style="235" customWidth="1"/>
    <col min="10965" max="10965" width="10.453125" style="235" bestFit="1" customWidth="1"/>
    <col min="10966" max="10966" width="10.453125" style="235" customWidth="1"/>
    <col min="10967" max="10967" width="9.54296875" style="235" customWidth="1"/>
    <col min="10968" max="10970" width="9.26953125" style="235" customWidth="1"/>
    <col min="10971" max="10971" width="11" style="235" customWidth="1"/>
    <col min="10972" max="11216" width="8.7265625" style="235"/>
    <col min="11217" max="11217" width="1.1796875" style="235" customWidth="1"/>
    <col min="11218" max="11218" width="1.81640625" style="235" customWidth="1"/>
    <col min="11219" max="11219" width="2.453125" style="235" customWidth="1"/>
    <col min="11220" max="11220" width="42.453125" style="235" customWidth="1"/>
    <col min="11221" max="11221" width="10.453125" style="235" bestFit="1" customWidth="1"/>
    <col min="11222" max="11222" width="10.453125" style="235" customWidth="1"/>
    <col min="11223" max="11223" width="9.54296875" style="235" customWidth="1"/>
    <col min="11224" max="11226" width="9.26953125" style="235" customWidth="1"/>
    <col min="11227" max="11227" width="11" style="235" customWidth="1"/>
    <col min="11228" max="11472" width="8.7265625" style="235"/>
    <col min="11473" max="11473" width="1.1796875" style="235" customWidth="1"/>
    <col min="11474" max="11474" width="1.81640625" style="235" customWidth="1"/>
    <col min="11475" max="11475" width="2.453125" style="235" customWidth="1"/>
    <col min="11476" max="11476" width="42.453125" style="235" customWidth="1"/>
    <col min="11477" max="11477" width="10.453125" style="235" bestFit="1" customWidth="1"/>
    <col min="11478" max="11478" width="10.453125" style="235" customWidth="1"/>
    <col min="11479" max="11479" width="9.54296875" style="235" customWidth="1"/>
    <col min="11480" max="11482" width="9.26953125" style="235" customWidth="1"/>
    <col min="11483" max="11483" width="11" style="235" customWidth="1"/>
    <col min="11484" max="11728" width="8.7265625" style="235"/>
    <col min="11729" max="11729" width="1.1796875" style="235" customWidth="1"/>
    <col min="11730" max="11730" width="1.81640625" style="235" customWidth="1"/>
    <col min="11731" max="11731" width="2.453125" style="235" customWidth="1"/>
    <col min="11732" max="11732" width="42.453125" style="235" customWidth="1"/>
    <col min="11733" max="11733" width="10.453125" style="235" bestFit="1" customWidth="1"/>
    <col min="11734" max="11734" width="10.453125" style="235" customWidth="1"/>
    <col min="11735" max="11735" width="9.54296875" style="235" customWidth="1"/>
    <col min="11736" max="11738" width="9.26953125" style="235" customWidth="1"/>
    <col min="11739" max="11739" width="11" style="235" customWidth="1"/>
    <col min="11740" max="11984" width="8.7265625" style="235"/>
    <col min="11985" max="11985" width="1.1796875" style="235" customWidth="1"/>
    <col min="11986" max="11986" width="1.81640625" style="235" customWidth="1"/>
    <col min="11987" max="11987" width="2.453125" style="235" customWidth="1"/>
    <col min="11988" max="11988" width="42.453125" style="235" customWidth="1"/>
    <col min="11989" max="11989" width="10.453125" style="235" bestFit="1" customWidth="1"/>
    <col min="11990" max="11990" width="10.453125" style="235" customWidth="1"/>
    <col min="11991" max="11991" width="9.54296875" style="235" customWidth="1"/>
    <col min="11992" max="11994" width="9.26953125" style="235" customWidth="1"/>
    <col min="11995" max="11995" width="11" style="235" customWidth="1"/>
    <col min="11996" max="12240" width="8.7265625" style="235"/>
    <col min="12241" max="12241" width="1.1796875" style="235" customWidth="1"/>
    <col min="12242" max="12242" width="1.81640625" style="235" customWidth="1"/>
    <col min="12243" max="12243" width="2.453125" style="235" customWidth="1"/>
    <col min="12244" max="12244" width="42.453125" style="235" customWidth="1"/>
    <col min="12245" max="12245" width="10.453125" style="235" bestFit="1" customWidth="1"/>
    <col min="12246" max="12246" width="10.453125" style="235" customWidth="1"/>
    <col min="12247" max="12247" width="9.54296875" style="235" customWidth="1"/>
    <col min="12248" max="12250" width="9.26953125" style="235" customWidth="1"/>
    <col min="12251" max="12251" width="11" style="235" customWidth="1"/>
    <col min="12252" max="12496" width="8.7265625" style="235"/>
    <col min="12497" max="12497" width="1.1796875" style="235" customWidth="1"/>
    <col min="12498" max="12498" width="1.81640625" style="235" customWidth="1"/>
    <col min="12499" max="12499" width="2.453125" style="235" customWidth="1"/>
    <col min="12500" max="12500" width="42.453125" style="235" customWidth="1"/>
    <col min="12501" max="12501" width="10.453125" style="235" bestFit="1" customWidth="1"/>
    <col min="12502" max="12502" width="10.453125" style="235" customWidth="1"/>
    <col min="12503" max="12503" width="9.54296875" style="235" customWidth="1"/>
    <col min="12504" max="12506" width="9.26953125" style="235" customWidth="1"/>
    <col min="12507" max="12507" width="11" style="235" customWidth="1"/>
    <col min="12508" max="12752" width="8.7265625" style="235"/>
    <col min="12753" max="12753" width="1.1796875" style="235" customWidth="1"/>
    <col min="12754" max="12754" width="1.81640625" style="235" customWidth="1"/>
    <col min="12755" max="12755" width="2.453125" style="235" customWidth="1"/>
    <col min="12756" max="12756" width="42.453125" style="235" customWidth="1"/>
    <col min="12757" max="12757" width="10.453125" style="235" bestFit="1" customWidth="1"/>
    <col min="12758" max="12758" width="10.453125" style="235" customWidth="1"/>
    <col min="12759" max="12759" width="9.54296875" style="235" customWidth="1"/>
    <col min="12760" max="12762" width="9.26953125" style="235" customWidth="1"/>
    <col min="12763" max="12763" width="11" style="235" customWidth="1"/>
    <col min="12764" max="13008" width="8.7265625" style="235"/>
    <col min="13009" max="13009" width="1.1796875" style="235" customWidth="1"/>
    <col min="13010" max="13010" width="1.81640625" style="235" customWidth="1"/>
    <col min="13011" max="13011" width="2.453125" style="235" customWidth="1"/>
    <col min="13012" max="13012" width="42.453125" style="235" customWidth="1"/>
    <col min="13013" max="13013" width="10.453125" style="235" bestFit="1" customWidth="1"/>
    <col min="13014" max="13014" width="10.453125" style="235" customWidth="1"/>
    <col min="13015" max="13015" width="9.54296875" style="235" customWidth="1"/>
    <col min="13016" max="13018" width="9.26953125" style="235" customWidth="1"/>
    <col min="13019" max="13019" width="11" style="235" customWidth="1"/>
    <col min="13020" max="13264" width="8.7265625" style="235"/>
    <col min="13265" max="13265" width="1.1796875" style="235" customWidth="1"/>
    <col min="13266" max="13266" width="1.81640625" style="235" customWidth="1"/>
    <col min="13267" max="13267" width="2.453125" style="235" customWidth="1"/>
    <col min="13268" max="13268" width="42.453125" style="235" customWidth="1"/>
    <col min="13269" max="13269" width="10.453125" style="235" bestFit="1" customWidth="1"/>
    <col min="13270" max="13270" width="10.453125" style="235" customWidth="1"/>
    <col min="13271" max="13271" width="9.54296875" style="235" customWidth="1"/>
    <col min="13272" max="13274" width="9.26953125" style="235" customWidth="1"/>
    <col min="13275" max="13275" width="11" style="235" customWidth="1"/>
    <col min="13276" max="13520" width="8.7265625" style="235"/>
    <col min="13521" max="13521" width="1.1796875" style="235" customWidth="1"/>
    <col min="13522" max="13522" width="1.81640625" style="235" customWidth="1"/>
    <col min="13523" max="13523" width="2.453125" style="235" customWidth="1"/>
    <col min="13524" max="13524" width="42.453125" style="235" customWidth="1"/>
    <col min="13525" max="13525" width="10.453125" style="235" bestFit="1" customWidth="1"/>
    <col min="13526" max="13526" width="10.453125" style="235" customWidth="1"/>
    <col min="13527" max="13527" width="9.54296875" style="235" customWidth="1"/>
    <col min="13528" max="13530" width="9.26953125" style="235" customWidth="1"/>
    <col min="13531" max="13531" width="11" style="235" customWidth="1"/>
    <col min="13532" max="13776" width="8.7265625" style="235"/>
    <col min="13777" max="13777" width="1.1796875" style="235" customWidth="1"/>
    <col min="13778" max="13778" width="1.81640625" style="235" customWidth="1"/>
    <col min="13779" max="13779" width="2.453125" style="235" customWidth="1"/>
    <col min="13780" max="13780" width="42.453125" style="235" customWidth="1"/>
    <col min="13781" max="13781" width="10.453125" style="235" bestFit="1" customWidth="1"/>
    <col min="13782" max="13782" width="10.453125" style="235" customWidth="1"/>
    <col min="13783" max="13783" width="9.54296875" style="235" customWidth="1"/>
    <col min="13784" max="13786" width="9.26953125" style="235" customWidth="1"/>
    <col min="13787" max="13787" width="11" style="235" customWidth="1"/>
    <col min="13788" max="14032" width="8.7265625" style="235"/>
    <col min="14033" max="14033" width="1.1796875" style="235" customWidth="1"/>
    <col min="14034" max="14034" width="1.81640625" style="235" customWidth="1"/>
    <col min="14035" max="14035" width="2.453125" style="235" customWidth="1"/>
    <col min="14036" max="14036" width="42.453125" style="235" customWidth="1"/>
    <col min="14037" max="14037" width="10.453125" style="235" bestFit="1" customWidth="1"/>
    <col min="14038" max="14038" width="10.453125" style="235" customWidth="1"/>
    <col min="14039" max="14039" width="9.54296875" style="235" customWidth="1"/>
    <col min="14040" max="14042" width="9.26953125" style="235" customWidth="1"/>
    <col min="14043" max="14043" width="11" style="235" customWidth="1"/>
    <col min="14044" max="14288" width="8.7265625" style="235"/>
    <col min="14289" max="14289" width="1.1796875" style="235" customWidth="1"/>
    <col min="14290" max="14290" width="1.81640625" style="235" customWidth="1"/>
    <col min="14291" max="14291" width="2.453125" style="235" customWidth="1"/>
    <col min="14292" max="14292" width="42.453125" style="235" customWidth="1"/>
    <col min="14293" max="14293" width="10.453125" style="235" bestFit="1" customWidth="1"/>
    <col min="14294" max="14294" width="10.453125" style="235" customWidth="1"/>
    <col min="14295" max="14295" width="9.54296875" style="235" customWidth="1"/>
    <col min="14296" max="14298" width="9.26953125" style="235" customWidth="1"/>
    <col min="14299" max="14299" width="11" style="235" customWidth="1"/>
    <col min="14300" max="14544" width="8.7265625" style="235"/>
    <col min="14545" max="14545" width="1.1796875" style="235" customWidth="1"/>
    <col min="14546" max="14546" width="1.81640625" style="235" customWidth="1"/>
    <col min="14547" max="14547" width="2.453125" style="235" customWidth="1"/>
    <col min="14548" max="14548" width="42.453125" style="235" customWidth="1"/>
    <col min="14549" max="14549" width="10.453125" style="235" bestFit="1" customWidth="1"/>
    <col min="14550" max="14550" width="10.453125" style="235" customWidth="1"/>
    <col min="14551" max="14551" width="9.54296875" style="235" customWidth="1"/>
    <col min="14552" max="14554" width="9.26953125" style="235" customWidth="1"/>
    <col min="14555" max="14555" width="11" style="235" customWidth="1"/>
    <col min="14556" max="14800" width="8.7265625" style="235"/>
    <col min="14801" max="14801" width="1.1796875" style="235" customWidth="1"/>
    <col min="14802" max="14802" width="1.81640625" style="235" customWidth="1"/>
    <col min="14803" max="14803" width="2.453125" style="235" customWidth="1"/>
    <col min="14804" max="14804" width="42.453125" style="235" customWidth="1"/>
    <col min="14805" max="14805" width="10.453125" style="235" bestFit="1" customWidth="1"/>
    <col min="14806" max="14806" width="10.453125" style="235" customWidth="1"/>
    <col min="14807" max="14807" width="9.54296875" style="235" customWidth="1"/>
    <col min="14808" max="14810" width="9.26953125" style="235" customWidth="1"/>
    <col min="14811" max="14811" width="11" style="235" customWidth="1"/>
    <col min="14812" max="15056" width="8.7265625" style="235"/>
    <col min="15057" max="15057" width="1.1796875" style="235" customWidth="1"/>
    <col min="15058" max="15058" width="1.81640625" style="235" customWidth="1"/>
    <col min="15059" max="15059" width="2.453125" style="235" customWidth="1"/>
    <col min="15060" max="15060" width="42.453125" style="235" customWidth="1"/>
    <col min="15061" max="15061" width="10.453125" style="235" bestFit="1" customWidth="1"/>
    <col min="15062" max="15062" width="10.453125" style="235" customWidth="1"/>
    <col min="15063" max="15063" width="9.54296875" style="235" customWidth="1"/>
    <col min="15064" max="15066" width="9.26953125" style="235" customWidth="1"/>
    <col min="15067" max="15067" width="11" style="235" customWidth="1"/>
    <col min="15068" max="15312" width="8.7265625" style="235"/>
    <col min="15313" max="15313" width="1.1796875" style="235" customWidth="1"/>
    <col min="15314" max="15314" width="1.81640625" style="235" customWidth="1"/>
    <col min="15315" max="15315" width="2.453125" style="235" customWidth="1"/>
    <col min="15316" max="15316" width="42.453125" style="235" customWidth="1"/>
    <col min="15317" max="15317" width="10.453125" style="235" bestFit="1" customWidth="1"/>
    <col min="15318" max="15318" width="10.453125" style="235" customWidth="1"/>
    <col min="15319" max="15319" width="9.54296875" style="235" customWidth="1"/>
    <col min="15320" max="15322" width="9.26953125" style="235" customWidth="1"/>
    <col min="15323" max="15323" width="11" style="235" customWidth="1"/>
    <col min="15324" max="15568" width="8.7265625" style="235"/>
    <col min="15569" max="15569" width="1.1796875" style="235" customWidth="1"/>
    <col min="15570" max="15570" width="1.81640625" style="235" customWidth="1"/>
    <col min="15571" max="15571" width="2.453125" style="235" customWidth="1"/>
    <col min="15572" max="15572" width="42.453125" style="235" customWidth="1"/>
    <col min="15573" max="15573" width="10.453125" style="235" bestFit="1" customWidth="1"/>
    <col min="15574" max="15574" width="10.453125" style="235" customWidth="1"/>
    <col min="15575" max="15575" width="9.54296875" style="235" customWidth="1"/>
    <col min="15576" max="15578" width="9.26953125" style="235" customWidth="1"/>
    <col min="15579" max="15579" width="11" style="235" customWidth="1"/>
    <col min="15580" max="15824" width="8.7265625" style="235"/>
    <col min="15825" max="15825" width="1.1796875" style="235" customWidth="1"/>
    <col min="15826" max="15826" width="1.81640625" style="235" customWidth="1"/>
    <col min="15827" max="15827" width="2.453125" style="235" customWidth="1"/>
    <col min="15828" max="15828" width="42.453125" style="235" customWidth="1"/>
    <col min="15829" max="15829" width="10.453125" style="235" bestFit="1" customWidth="1"/>
    <col min="15830" max="15830" width="10.453125" style="235" customWidth="1"/>
    <col min="15831" max="15831" width="9.54296875" style="235" customWidth="1"/>
    <col min="15832" max="15834" width="9.26953125" style="235" customWidth="1"/>
    <col min="15835" max="15835" width="11" style="235" customWidth="1"/>
    <col min="15836" max="16080" width="8.7265625" style="235"/>
    <col min="16081" max="16081" width="1.1796875" style="235" customWidth="1"/>
    <col min="16082" max="16082" width="1.81640625" style="235" customWidth="1"/>
    <col min="16083" max="16083" width="2.453125" style="235" customWidth="1"/>
    <col min="16084" max="16084" width="42.453125" style="235" customWidth="1"/>
    <col min="16085" max="16085" width="10.453125" style="235" bestFit="1" customWidth="1"/>
    <col min="16086" max="16086" width="10.453125" style="235" customWidth="1"/>
    <col min="16087" max="16087" width="9.54296875" style="235" customWidth="1"/>
    <col min="16088" max="16090" width="9.26953125" style="235" customWidth="1"/>
    <col min="16091" max="16091" width="11" style="235" customWidth="1"/>
    <col min="16092" max="16336" width="8.7265625" style="235"/>
    <col min="16337" max="16340" width="9.1796875" style="235" customWidth="1"/>
    <col min="16341" max="16384" width="8.7265625" style="235"/>
  </cols>
  <sheetData>
    <row r="1" spans="2:10" s="124" customFormat="1" ht="15.75" customHeight="1">
      <c r="B1" s="233" t="s">
        <v>375</v>
      </c>
      <c r="C1" s="122"/>
      <c r="D1" s="122"/>
      <c r="E1" s="122"/>
      <c r="F1" s="122"/>
      <c r="G1" s="122"/>
      <c r="H1" s="122"/>
      <c r="I1" s="122"/>
      <c r="J1" s="123"/>
    </row>
    <row r="2" spans="2:10" s="124" customFormat="1" ht="15.75" customHeight="1">
      <c r="B2" s="234" t="s">
        <v>275</v>
      </c>
      <c r="C2" s="122"/>
      <c r="D2" s="122"/>
      <c r="E2" s="122"/>
      <c r="F2" s="122"/>
      <c r="G2" s="122"/>
      <c r="H2" s="122"/>
      <c r="I2" s="122"/>
      <c r="J2" s="123"/>
    </row>
    <row r="3" spans="2:10" s="124" customFormat="1" ht="15.75" customHeight="1">
      <c r="B3" s="126"/>
      <c r="C3" s="123"/>
      <c r="D3" s="123"/>
      <c r="E3" s="123"/>
      <c r="F3" s="123"/>
      <c r="G3" s="123"/>
      <c r="H3" s="123"/>
      <c r="I3" s="123"/>
      <c r="J3" s="123"/>
    </row>
    <row r="4" spans="2:10" ht="15.75" customHeight="1">
      <c r="B4" s="236" t="s">
        <v>127</v>
      </c>
      <c r="C4" s="236"/>
      <c r="D4" s="237">
        <v>2023</v>
      </c>
      <c r="E4" s="237">
        <v>2024</v>
      </c>
      <c r="F4" s="237">
        <v>2025</v>
      </c>
      <c r="G4" s="237">
        <v>2026</v>
      </c>
      <c r="H4" s="237">
        <v>2027</v>
      </c>
      <c r="I4" s="237">
        <v>2028</v>
      </c>
      <c r="J4" s="237"/>
    </row>
    <row r="5" spans="2:10" ht="15.75" customHeight="1">
      <c r="B5" s="359" t="s">
        <v>120</v>
      </c>
      <c r="C5" s="359"/>
      <c r="D5" s="338" t="s">
        <v>3</v>
      </c>
      <c r="E5" s="338" t="s">
        <v>2</v>
      </c>
      <c r="F5" s="338" t="s">
        <v>2</v>
      </c>
      <c r="G5" s="338" t="s">
        <v>2</v>
      </c>
      <c r="H5" s="338" t="s">
        <v>2</v>
      </c>
      <c r="I5" s="338" t="s">
        <v>2</v>
      </c>
      <c r="J5" s="338"/>
    </row>
    <row r="6" spans="2:10" ht="2.5" customHeight="1">
      <c r="B6" s="239"/>
      <c r="C6" s="239"/>
      <c r="D6" s="240"/>
      <c r="E6" s="240"/>
      <c r="F6" s="240"/>
      <c r="G6" s="240"/>
      <c r="H6" s="240"/>
      <c r="I6" s="240"/>
      <c r="J6" s="338"/>
    </row>
    <row r="7" spans="2:10" ht="3" customHeight="1">
      <c r="B7" s="236"/>
      <c r="C7" s="236"/>
      <c r="D7" s="242"/>
      <c r="E7" s="242"/>
      <c r="F7" s="242"/>
      <c r="G7" s="242"/>
      <c r="H7" s="242"/>
      <c r="I7" s="242" t="s">
        <v>181</v>
      </c>
      <c r="J7" s="242"/>
    </row>
    <row r="8" spans="2:10" ht="15.75" customHeight="1">
      <c r="B8" s="547" t="s">
        <v>376</v>
      </c>
      <c r="C8" s="547"/>
      <c r="D8" s="258">
        <v>267.39999999999998</v>
      </c>
      <c r="E8" s="258">
        <v>279.10000000000002</v>
      </c>
      <c r="F8" s="258">
        <v>288.89999999999998</v>
      </c>
      <c r="G8" s="258">
        <v>295.39999999999998</v>
      </c>
      <c r="H8" s="258">
        <v>300.89999999999998</v>
      </c>
      <c r="I8" s="258">
        <v>302.89999999999998</v>
      </c>
      <c r="J8" s="258"/>
    </row>
    <row r="9" spans="2:10" ht="15.75" customHeight="1">
      <c r="B9" s="546" t="s">
        <v>377</v>
      </c>
      <c r="C9" s="546"/>
      <c r="D9" s="258">
        <v>240.7</v>
      </c>
      <c r="E9" s="258">
        <v>262.2</v>
      </c>
      <c r="F9" s="258">
        <v>262.5</v>
      </c>
      <c r="G9" s="258">
        <v>275.89999999999998</v>
      </c>
      <c r="H9" s="258">
        <v>288.3</v>
      </c>
      <c r="I9" s="258">
        <v>303.8</v>
      </c>
      <c r="J9" s="258"/>
    </row>
    <row r="10" spans="2:10" ht="15.75" customHeight="1">
      <c r="B10" s="546" t="s">
        <v>378</v>
      </c>
      <c r="C10" s="546"/>
      <c r="D10" s="360">
        <v>28.6</v>
      </c>
      <c r="E10" s="360">
        <v>28.2</v>
      </c>
      <c r="F10" s="360">
        <v>29</v>
      </c>
      <c r="G10" s="360">
        <v>31.3</v>
      </c>
      <c r="H10" s="360">
        <v>34.700000000000003</v>
      </c>
      <c r="I10" s="360">
        <v>37.199999999999996</v>
      </c>
      <c r="J10" s="258"/>
    </row>
    <row r="11" spans="2:10" s="249" customFormat="1" ht="15.75" customHeight="1">
      <c r="B11" s="543" t="s">
        <v>379</v>
      </c>
      <c r="C11" s="543"/>
      <c r="D11" s="362">
        <v>536.69999999999993</v>
      </c>
      <c r="E11" s="362">
        <v>569.5</v>
      </c>
      <c r="F11" s="362">
        <v>580.4</v>
      </c>
      <c r="G11" s="362">
        <v>602.59999999999991</v>
      </c>
      <c r="H11" s="362">
        <v>623.90000000000009</v>
      </c>
      <c r="I11" s="362">
        <v>643.90000000000009</v>
      </c>
      <c r="J11" s="362"/>
    </row>
    <row r="12" spans="2:10" ht="15.75" customHeight="1">
      <c r="B12" s="249"/>
      <c r="C12" s="249"/>
      <c r="D12" s="362"/>
      <c r="E12" s="362"/>
      <c r="F12" s="362"/>
      <c r="G12" s="362"/>
      <c r="H12" s="362"/>
      <c r="I12" s="362"/>
      <c r="J12" s="362"/>
    </row>
    <row r="13" spans="2:10" ht="15.75" customHeight="1">
      <c r="B13" s="546" t="s">
        <v>380</v>
      </c>
      <c r="C13" s="546"/>
      <c r="D13" s="258">
        <v>226.8</v>
      </c>
      <c r="E13" s="258">
        <v>260</v>
      </c>
      <c r="F13" s="258">
        <v>278.89999999999998</v>
      </c>
      <c r="G13" s="258">
        <v>299.89999999999998</v>
      </c>
      <c r="H13" s="258">
        <v>316.10000000000002</v>
      </c>
      <c r="I13" s="258">
        <v>323.60000000000002</v>
      </c>
      <c r="J13" s="258"/>
    </row>
    <row r="14" spans="2:10" ht="15.75" customHeight="1">
      <c r="B14" s="546" t="s">
        <v>381</v>
      </c>
      <c r="C14" s="546"/>
      <c r="D14" s="258">
        <v>57.5</v>
      </c>
      <c r="E14" s="258">
        <v>59.7</v>
      </c>
      <c r="F14" s="258">
        <v>62.8</v>
      </c>
      <c r="G14" s="258">
        <v>65.900000000000006</v>
      </c>
      <c r="H14" s="258">
        <v>69.2</v>
      </c>
      <c r="I14" s="258">
        <v>72.5</v>
      </c>
      <c r="J14" s="258"/>
    </row>
    <row r="15" spans="2:10" ht="15.75" customHeight="1">
      <c r="B15" s="546" t="s">
        <v>382</v>
      </c>
      <c r="C15" s="546"/>
      <c r="D15" s="360">
        <v>60.9</v>
      </c>
      <c r="E15" s="360">
        <v>60.6</v>
      </c>
      <c r="F15" s="360">
        <v>56.7</v>
      </c>
      <c r="G15" s="360">
        <v>56.7</v>
      </c>
      <c r="H15" s="360">
        <v>54.4</v>
      </c>
      <c r="I15" s="360">
        <v>54.4</v>
      </c>
      <c r="J15" s="258"/>
    </row>
    <row r="16" spans="2:10" s="249" customFormat="1" ht="15.75" customHeight="1">
      <c r="B16" s="543" t="s">
        <v>383</v>
      </c>
      <c r="C16" s="543"/>
      <c r="D16" s="365">
        <v>345.2</v>
      </c>
      <c r="E16" s="365">
        <v>380.3</v>
      </c>
      <c r="F16" s="366">
        <v>398.4</v>
      </c>
      <c r="G16" s="365">
        <v>422.49999999999994</v>
      </c>
      <c r="H16" s="365">
        <v>439.7</v>
      </c>
      <c r="I16" s="365">
        <v>450.5</v>
      </c>
      <c r="J16" s="362"/>
    </row>
    <row r="17" spans="2:10" s="249" customFormat="1" ht="15.75" customHeight="1">
      <c r="B17" s="543" t="s">
        <v>373</v>
      </c>
      <c r="C17" s="543"/>
      <c r="D17" s="362">
        <v>191.49999999999994</v>
      </c>
      <c r="E17" s="362">
        <v>189.2</v>
      </c>
      <c r="F17" s="362">
        <v>182</v>
      </c>
      <c r="G17" s="362">
        <v>180.09999999999997</v>
      </c>
      <c r="H17" s="362">
        <v>184.2000000000001</v>
      </c>
      <c r="I17" s="362">
        <v>193.40000000000009</v>
      </c>
      <c r="J17" s="362"/>
    </row>
    <row r="18" spans="2:10" ht="3" customHeight="1">
      <c r="B18" s="253"/>
      <c r="C18" s="254"/>
      <c r="D18" s="255"/>
      <c r="E18" s="255"/>
      <c r="F18" s="255"/>
      <c r="G18" s="255"/>
      <c r="H18" s="255"/>
      <c r="I18" s="255"/>
      <c r="J18" s="367"/>
    </row>
    <row r="19" spans="2:10" ht="15.75" customHeight="1">
      <c r="B19" s="236"/>
      <c r="C19" s="236"/>
      <c r="D19" s="242"/>
      <c r="E19" s="242"/>
      <c r="F19" s="242"/>
      <c r="G19" s="242"/>
      <c r="H19" s="242"/>
      <c r="I19" s="242"/>
      <c r="J19" s="242"/>
    </row>
    <row r="36" spans="3:3" ht="15.75" customHeight="1">
      <c r="C36" s="364"/>
    </row>
    <row r="37" spans="3:3" ht="15.75" customHeight="1">
      <c r="C37" s="364"/>
    </row>
  </sheetData>
  <mergeCells count="9">
    <mergeCell ref="B15:C15"/>
    <mergeCell ref="B16:C16"/>
    <mergeCell ref="B17:C17"/>
    <mergeCell ref="B8:C8"/>
    <mergeCell ref="B9:C9"/>
    <mergeCell ref="B10:C10"/>
    <mergeCell ref="B11:C11"/>
    <mergeCell ref="B13:C13"/>
    <mergeCell ref="B14:C14"/>
  </mergeCells>
  <pageMargins left="0.70866141732283472" right="0.70866141732283472" top="0.74803149606299213" bottom="0.74803149606299213" header="0.31496062992125984" footer="0.31496062992125984"/>
  <pageSetup paperSize="9" scale="49"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D0578-DB78-4872-9EB1-7D2BEA7C59A0}">
  <sheetPr>
    <tabColor rgb="FF92D050"/>
    <pageSetUpPr fitToPage="1"/>
  </sheetPr>
  <dimension ref="B1:K24"/>
  <sheetViews>
    <sheetView workbookViewId="0">
      <selection activeCell="I12" sqref="I12"/>
    </sheetView>
  </sheetViews>
  <sheetFormatPr defaultRowHeight="15.75" customHeight="1"/>
  <cols>
    <col min="1" max="1" width="2.26953125" style="369" customWidth="1"/>
    <col min="2" max="3" width="4.7265625" style="369" customWidth="1"/>
    <col min="4" max="4" width="40.26953125" style="369" customWidth="1"/>
    <col min="5" max="11" width="9" style="369" customWidth="1"/>
    <col min="12" max="215" width="8.7265625" style="369"/>
    <col min="216" max="216" width="5.453125" style="369" customWidth="1"/>
    <col min="217" max="218" width="4.7265625" style="369" customWidth="1"/>
    <col min="219" max="219" width="44.81640625" style="369" customWidth="1"/>
    <col min="220" max="222" width="9.7265625" style="369" customWidth="1"/>
    <col min="223" max="471" width="8.7265625" style="369"/>
    <col min="472" max="472" width="5.453125" style="369" customWidth="1"/>
    <col min="473" max="474" width="4.7265625" style="369" customWidth="1"/>
    <col min="475" max="475" width="44.81640625" style="369" customWidth="1"/>
    <col min="476" max="478" width="9.7265625" style="369" customWidth="1"/>
    <col min="479" max="727" width="8.7265625" style="369"/>
    <col min="728" max="728" width="5.453125" style="369" customWidth="1"/>
    <col min="729" max="730" width="4.7265625" style="369" customWidth="1"/>
    <col min="731" max="731" width="44.81640625" style="369" customWidth="1"/>
    <col min="732" max="734" width="9.7265625" style="369" customWidth="1"/>
    <col min="735" max="983" width="8.7265625" style="369"/>
    <col min="984" max="984" width="5.453125" style="369" customWidth="1"/>
    <col min="985" max="986" width="4.7265625" style="369" customWidth="1"/>
    <col min="987" max="987" width="44.81640625" style="369" customWidth="1"/>
    <col min="988" max="990" width="9.7265625" style="369" customWidth="1"/>
    <col min="991" max="1239" width="8.7265625" style="369"/>
    <col min="1240" max="1240" width="5.453125" style="369" customWidth="1"/>
    <col min="1241" max="1242" width="4.7265625" style="369" customWidth="1"/>
    <col min="1243" max="1243" width="44.81640625" style="369" customWidth="1"/>
    <col min="1244" max="1246" width="9.7265625" style="369" customWidth="1"/>
    <col min="1247" max="1495" width="8.7265625" style="369"/>
    <col min="1496" max="1496" width="5.453125" style="369" customWidth="1"/>
    <col min="1497" max="1498" width="4.7265625" style="369" customWidth="1"/>
    <col min="1499" max="1499" width="44.81640625" style="369" customWidth="1"/>
    <col min="1500" max="1502" width="9.7265625" style="369" customWidth="1"/>
    <col min="1503" max="1751" width="8.7265625" style="369"/>
    <col min="1752" max="1752" width="5.453125" style="369" customWidth="1"/>
    <col min="1753" max="1754" width="4.7265625" style="369" customWidth="1"/>
    <col min="1755" max="1755" width="44.81640625" style="369" customWidth="1"/>
    <col min="1756" max="1758" width="9.7265625" style="369" customWidth="1"/>
    <col min="1759" max="2007" width="8.7265625" style="369"/>
    <col min="2008" max="2008" width="5.453125" style="369" customWidth="1"/>
    <col min="2009" max="2010" width="4.7265625" style="369" customWidth="1"/>
    <col min="2011" max="2011" width="44.81640625" style="369" customWidth="1"/>
    <col min="2012" max="2014" width="9.7265625" style="369" customWidth="1"/>
    <col min="2015" max="2263" width="8.7265625" style="369"/>
    <col min="2264" max="2264" width="5.453125" style="369" customWidth="1"/>
    <col min="2265" max="2266" width="4.7265625" style="369" customWidth="1"/>
    <col min="2267" max="2267" width="44.81640625" style="369" customWidth="1"/>
    <col min="2268" max="2270" width="9.7265625" style="369" customWidth="1"/>
    <col min="2271" max="2519" width="8.7265625" style="369"/>
    <col min="2520" max="2520" width="5.453125" style="369" customWidth="1"/>
    <col min="2521" max="2522" width="4.7265625" style="369" customWidth="1"/>
    <col min="2523" max="2523" width="44.81640625" style="369" customWidth="1"/>
    <col min="2524" max="2526" width="9.7265625" style="369" customWidth="1"/>
    <col min="2527" max="2775" width="8.7265625" style="369"/>
    <col min="2776" max="2776" width="5.453125" style="369" customWidth="1"/>
    <col min="2777" max="2778" width="4.7265625" style="369" customWidth="1"/>
    <col min="2779" max="2779" width="44.81640625" style="369" customWidth="1"/>
    <col min="2780" max="2782" width="9.7265625" style="369" customWidth="1"/>
    <col min="2783" max="3031" width="8.7265625" style="369"/>
    <col min="3032" max="3032" width="5.453125" style="369" customWidth="1"/>
    <col min="3033" max="3034" width="4.7265625" style="369" customWidth="1"/>
    <col min="3035" max="3035" width="44.81640625" style="369" customWidth="1"/>
    <col min="3036" max="3038" width="9.7265625" style="369" customWidth="1"/>
    <col min="3039" max="3287" width="8.7265625" style="369"/>
    <col min="3288" max="3288" width="5.453125" style="369" customWidth="1"/>
    <col min="3289" max="3290" width="4.7265625" style="369" customWidth="1"/>
    <col min="3291" max="3291" width="44.81640625" style="369" customWidth="1"/>
    <col min="3292" max="3294" width="9.7265625" style="369" customWidth="1"/>
    <col min="3295" max="3543" width="8.7265625" style="369"/>
    <col min="3544" max="3544" width="5.453125" style="369" customWidth="1"/>
    <col min="3545" max="3546" width="4.7265625" style="369" customWidth="1"/>
    <col min="3547" max="3547" width="44.81640625" style="369" customWidth="1"/>
    <col min="3548" max="3550" width="9.7265625" style="369" customWidth="1"/>
    <col min="3551" max="3799" width="8.7265625" style="369"/>
    <col min="3800" max="3800" width="5.453125" style="369" customWidth="1"/>
    <col min="3801" max="3802" width="4.7265625" style="369" customWidth="1"/>
    <col min="3803" max="3803" width="44.81640625" style="369" customWidth="1"/>
    <col min="3804" max="3806" width="9.7265625" style="369" customWidth="1"/>
    <col min="3807" max="4055" width="8.7265625" style="369"/>
    <col min="4056" max="4056" width="5.453125" style="369" customWidth="1"/>
    <col min="4057" max="4058" width="4.7265625" style="369" customWidth="1"/>
    <col min="4059" max="4059" width="44.81640625" style="369" customWidth="1"/>
    <col min="4060" max="4062" width="9.7265625" style="369" customWidth="1"/>
    <col min="4063" max="4311" width="8.7265625" style="369"/>
    <col min="4312" max="4312" width="5.453125" style="369" customWidth="1"/>
    <col min="4313" max="4314" width="4.7265625" style="369" customWidth="1"/>
    <col min="4315" max="4315" width="44.81640625" style="369" customWidth="1"/>
    <col min="4316" max="4318" width="9.7265625" style="369" customWidth="1"/>
    <col min="4319" max="4567" width="8.7265625" style="369"/>
    <col min="4568" max="4568" width="5.453125" style="369" customWidth="1"/>
    <col min="4569" max="4570" width="4.7265625" style="369" customWidth="1"/>
    <col min="4571" max="4571" width="44.81640625" style="369" customWidth="1"/>
    <col min="4572" max="4574" width="9.7265625" style="369" customWidth="1"/>
    <col min="4575" max="4823" width="8.7265625" style="369"/>
    <col min="4824" max="4824" width="5.453125" style="369" customWidth="1"/>
    <col min="4825" max="4826" width="4.7265625" style="369" customWidth="1"/>
    <col min="4827" max="4827" width="44.81640625" style="369" customWidth="1"/>
    <col min="4828" max="4830" width="9.7265625" style="369" customWidth="1"/>
    <col min="4831" max="5079" width="8.7265625" style="369"/>
    <col min="5080" max="5080" width="5.453125" style="369" customWidth="1"/>
    <col min="5081" max="5082" width="4.7265625" style="369" customWidth="1"/>
    <col min="5083" max="5083" width="44.81640625" style="369" customWidth="1"/>
    <col min="5084" max="5086" width="9.7265625" style="369" customWidth="1"/>
    <col min="5087" max="5335" width="8.7265625" style="369"/>
    <col min="5336" max="5336" width="5.453125" style="369" customWidth="1"/>
    <col min="5337" max="5338" width="4.7265625" style="369" customWidth="1"/>
    <col min="5339" max="5339" width="44.81640625" style="369" customWidth="1"/>
    <col min="5340" max="5342" width="9.7265625" style="369" customWidth="1"/>
    <col min="5343" max="5591" width="8.7265625" style="369"/>
    <col min="5592" max="5592" width="5.453125" style="369" customWidth="1"/>
    <col min="5593" max="5594" width="4.7265625" style="369" customWidth="1"/>
    <col min="5595" max="5595" width="44.81640625" style="369" customWidth="1"/>
    <col min="5596" max="5598" width="9.7265625" style="369" customWidth="1"/>
    <col min="5599" max="5847" width="8.7265625" style="369"/>
    <col min="5848" max="5848" width="5.453125" style="369" customWidth="1"/>
    <col min="5849" max="5850" width="4.7265625" style="369" customWidth="1"/>
    <col min="5851" max="5851" width="44.81640625" style="369" customWidth="1"/>
    <col min="5852" max="5854" width="9.7265625" style="369" customWidth="1"/>
    <col min="5855" max="6103" width="8.7265625" style="369"/>
    <col min="6104" max="6104" width="5.453125" style="369" customWidth="1"/>
    <col min="6105" max="6106" width="4.7265625" style="369" customWidth="1"/>
    <col min="6107" max="6107" width="44.81640625" style="369" customWidth="1"/>
    <col min="6108" max="6110" width="9.7265625" style="369" customWidth="1"/>
    <col min="6111" max="6359" width="8.7265625" style="369"/>
    <col min="6360" max="6360" width="5.453125" style="369" customWidth="1"/>
    <col min="6361" max="6362" width="4.7265625" style="369" customWidth="1"/>
    <col min="6363" max="6363" width="44.81640625" style="369" customWidth="1"/>
    <col min="6364" max="6366" width="9.7265625" style="369" customWidth="1"/>
    <col min="6367" max="6615" width="8.7265625" style="369"/>
    <col min="6616" max="6616" width="5.453125" style="369" customWidth="1"/>
    <col min="6617" max="6618" width="4.7265625" style="369" customWidth="1"/>
    <col min="6619" max="6619" width="44.81640625" style="369" customWidth="1"/>
    <col min="6620" max="6622" width="9.7265625" style="369" customWidth="1"/>
    <col min="6623" max="6871" width="8.7265625" style="369"/>
    <col min="6872" max="6872" width="5.453125" style="369" customWidth="1"/>
    <col min="6873" max="6874" width="4.7265625" style="369" customWidth="1"/>
    <col min="6875" max="6875" width="44.81640625" style="369" customWidth="1"/>
    <col min="6876" max="6878" width="9.7265625" style="369" customWidth="1"/>
    <col min="6879" max="7127" width="8.7265625" style="369"/>
    <col min="7128" max="7128" width="5.453125" style="369" customWidth="1"/>
    <col min="7129" max="7130" width="4.7265625" style="369" customWidth="1"/>
    <col min="7131" max="7131" width="44.81640625" style="369" customWidth="1"/>
    <col min="7132" max="7134" width="9.7265625" style="369" customWidth="1"/>
    <col min="7135" max="7383" width="8.7265625" style="369"/>
    <col min="7384" max="7384" width="5.453125" style="369" customWidth="1"/>
    <col min="7385" max="7386" width="4.7265625" style="369" customWidth="1"/>
    <col min="7387" max="7387" width="44.81640625" style="369" customWidth="1"/>
    <col min="7388" max="7390" width="9.7265625" style="369" customWidth="1"/>
    <col min="7391" max="7639" width="8.7265625" style="369"/>
    <col min="7640" max="7640" width="5.453125" style="369" customWidth="1"/>
    <col min="7641" max="7642" width="4.7265625" style="369" customWidth="1"/>
    <col min="7643" max="7643" width="44.81640625" style="369" customWidth="1"/>
    <col min="7644" max="7646" width="9.7265625" style="369" customWidth="1"/>
    <col min="7647" max="7895" width="8.7265625" style="369"/>
    <col min="7896" max="7896" width="5.453125" style="369" customWidth="1"/>
    <col min="7897" max="7898" width="4.7265625" style="369" customWidth="1"/>
    <col min="7899" max="7899" width="44.81640625" style="369" customWidth="1"/>
    <col min="7900" max="7902" width="9.7265625" style="369" customWidth="1"/>
    <col min="7903" max="8151" width="8.7265625" style="369"/>
    <col min="8152" max="8152" width="5.453125" style="369" customWidth="1"/>
    <col min="8153" max="8154" width="4.7265625" style="369" customWidth="1"/>
    <col min="8155" max="8155" width="44.81640625" style="369" customWidth="1"/>
    <col min="8156" max="8158" width="9.7265625" style="369" customWidth="1"/>
    <col min="8159" max="8407" width="8.7265625" style="369"/>
    <col min="8408" max="8408" width="5.453125" style="369" customWidth="1"/>
    <col min="8409" max="8410" width="4.7265625" style="369" customWidth="1"/>
    <col min="8411" max="8411" width="44.81640625" style="369" customWidth="1"/>
    <col min="8412" max="8414" width="9.7265625" style="369" customWidth="1"/>
    <col min="8415" max="8663" width="8.7265625" style="369"/>
    <col min="8664" max="8664" width="5.453125" style="369" customWidth="1"/>
    <col min="8665" max="8666" width="4.7265625" style="369" customWidth="1"/>
    <col min="8667" max="8667" width="44.81640625" style="369" customWidth="1"/>
    <col min="8668" max="8670" width="9.7265625" style="369" customWidth="1"/>
    <col min="8671" max="8919" width="8.7265625" style="369"/>
    <col min="8920" max="8920" width="5.453125" style="369" customWidth="1"/>
    <col min="8921" max="8922" width="4.7265625" style="369" customWidth="1"/>
    <col min="8923" max="8923" width="44.81640625" style="369" customWidth="1"/>
    <col min="8924" max="8926" width="9.7265625" style="369" customWidth="1"/>
    <col min="8927" max="9175" width="8.7265625" style="369"/>
    <col min="9176" max="9176" width="5.453125" style="369" customWidth="1"/>
    <col min="9177" max="9178" width="4.7265625" style="369" customWidth="1"/>
    <col min="9179" max="9179" width="44.81640625" style="369" customWidth="1"/>
    <col min="9180" max="9182" width="9.7265625" style="369" customWidth="1"/>
    <col min="9183" max="9431" width="8.7265625" style="369"/>
    <col min="9432" max="9432" width="5.453125" style="369" customWidth="1"/>
    <col min="9433" max="9434" width="4.7265625" style="369" customWidth="1"/>
    <col min="9435" max="9435" width="44.81640625" style="369" customWidth="1"/>
    <col min="9436" max="9438" width="9.7265625" style="369" customWidth="1"/>
    <col min="9439" max="9687" width="8.7265625" style="369"/>
    <col min="9688" max="9688" width="5.453125" style="369" customWidth="1"/>
    <col min="9689" max="9690" width="4.7265625" style="369" customWidth="1"/>
    <col min="9691" max="9691" width="44.81640625" style="369" customWidth="1"/>
    <col min="9692" max="9694" width="9.7265625" style="369" customWidth="1"/>
    <col min="9695" max="9943" width="8.7265625" style="369"/>
    <col min="9944" max="9944" width="5.453125" style="369" customWidth="1"/>
    <col min="9945" max="9946" width="4.7265625" style="369" customWidth="1"/>
    <col min="9947" max="9947" width="44.81640625" style="369" customWidth="1"/>
    <col min="9948" max="9950" width="9.7265625" style="369" customWidth="1"/>
    <col min="9951" max="10199" width="8.7265625" style="369"/>
    <col min="10200" max="10200" width="5.453125" style="369" customWidth="1"/>
    <col min="10201" max="10202" width="4.7265625" style="369" customWidth="1"/>
    <col min="10203" max="10203" width="44.81640625" style="369" customWidth="1"/>
    <col min="10204" max="10206" width="9.7265625" style="369" customWidth="1"/>
    <col min="10207" max="10455" width="8.7265625" style="369"/>
    <col min="10456" max="10456" width="5.453125" style="369" customWidth="1"/>
    <col min="10457" max="10458" width="4.7265625" style="369" customWidth="1"/>
    <col min="10459" max="10459" width="44.81640625" style="369" customWidth="1"/>
    <col min="10460" max="10462" width="9.7265625" style="369" customWidth="1"/>
    <col min="10463" max="10711" width="8.7265625" style="369"/>
    <col min="10712" max="10712" width="5.453125" style="369" customWidth="1"/>
    <col min="10713" max="10714" width="4.7265625" style="369" customWidth="1"/>
    <col min="10715" max="10715" width="44.81640625" style="369" customWidth="1"/>
    <col min="10716" max="10718" width="9.7265625" style="369" customWidth="1"/>
    <col min="10719" max="10967" width="8.7265625" style="369"/>
    <col min="10968" max="10968" width="5.453125" style="369" customWidth="1"/>
    <col min="10969" max="10970" width="4.7265625" style="369" customWidth="1"/>
    <col min="10971" max="10971" width="44.81640625" style="369" customWidth="1"/>
    <col min="10972" max="10974" width="9.7265625" style="369" customWidth="1"/>
    <col min="10975" max="11223" width="8.7265625" style="369"/>
    <col min="11224" max="11224" width="5.453125" style="369" customWidth="1"/>
    <col min="11225" max="11226" width="4.7265625" style="369" customWidth="1"/>
    <col min="11227" max="11227" width="44.81640625" style="369" customWidth="1"/>
    <col min="11228" max="11230" width="9.7265625" style="369" customWidth="1"/>
    <col min="11231" max="11479" width="8.7265625" style="369"/>
    <col min="11480" max="11480" width="5.453125" style="369" customWidth="1"/>
    <col min="11481" max="11482" width="4.7265625" style="369" customWidth="1"/>
    <col min="11483" max="11483" width="44.81640625" style="369" customWidth="1"/>
    <col min="11484" max="11486" width="9.7265625" style="369" customWidth="1"/>
    <col min="11487" max="11735" width="8.7265625" style="369"/>
    <col min="11736" max="11736" width="5.453125" style="369" customWidth="1"/>
    <col min="11737" max="11738" width="4.7265625" style="369" customWidth="1"/>
    <col min="11739" max="11739" width="44.81640625" style="369" customWidth="1"/>
    <col min="11740" max="11742" width="9.7265625" style="369" customWidth="1"/>
    <col min="11743" max="11991" width="8.7265625" style="369"/>
    <col min="11992" max="11992" width="5.453125" style="369" customWidth="1"/>
    <col min="11993" max="11994" width="4.7265625" style="369" customWidth="1"/>
    <col min="11995" max="11995" width="44.81640625" style="369" customWidth="1"/>
    <col min="11996" max="11998" width="9.7265625" style="369" customWidth="1"/>
    <col min="11999" max="12247" width="8.7265625" style="369"/>
    <col min="12248" max="12248" width="5.453125" style="369" customWidth="1"/>
    <col min="12249" max="12250" width="4.7265625" style="369" customWidth="1"/>
    <col min="12251" max="12251" width="44.81640625" style="369" customWidth="1"/>
    <col min="12252" max="12254" width="9.7265625" style="369" customWidth="1"/>
    <col min="12255" max="12503" width="8.7265625" style="369"/>
    <col min="12504" max="12504" width="5.453125" style="369" customWidth="1"/>
    <col min="12505" max="12506" width="4.7265625" style="369" customWidth="1"/>
    <col min="12507" max="12507" width="44.81640625" style="369" customWidth="1"/>
    <col min="12508" max="12510" width="9.7265625" style="369" customWidth="1"/>
    <col min="12511" max="12759" width="8.7265625" style="369"/>
    <col min="12760" max="12760" width="5.453125" style="369" customWidth="1"/>
    <col min="12761" max="12762" width="4.7265625" style="369" customWidth="1"/>
    <col min="12763" max="12763" width="44.81640625" style="369" customWidth="1"/>
    <col min="12764" max="12766" width="9.7265625" style="369" customWidth="1"/>
    <col min="12767" max="13015" width="8.7265625" style="369"/>
    <col min="13016" max="13016" width="5.453125" style="369" customWidth="1"/>
    <col min="13017" max="13018" width="4.7265625" style="369" customWidth="1"/>
    <col min="13019" max="13019" width="44.81640625" style="369" customWidth="1"/>
    <col min="13020" max="13022" width="9.7265625" style="369" customWidth="1"/>
    <col min="13023" max="13271" width="8.7265625" style="369"/>
    <col min="13272" max="13272" width="5.453125" style="369" customWidth="1"/>
    <col min="13273" max="13274" width="4.7265625" style="369" customWidth="1"/>
    <col min="13275" max="13275" width="44.81640625" style="369" customWidth="1"/>
    <col min="13276" max="13278" width="9.7265625" style="369" customWidth="1"/>
    <col min="13279" max="13527" width="8.7265625" style="369"/>
    <col min="13528" max="13528" width="5.453125" style="369" customWidth="1"/>
    <col min="13529" max="13530" width="4.7265625" style="369" customWidth="1"/>
    <col min="13531" max="13531" width="44.81640625" style="369" customWidth="1"/>
    <col min="13532" max="13534" width="9.7265625" style="369" customWidth="1"/>
    <col min="13535" max="13783" width="8.7265625" style="369"/>
    <col min="13784" max="13784" width="5.453125" style="369" customWidth="1"/>
    <col min="13785" max="13786" width="4.7265625" style="369" customWidth="1"/>
    <col min="13787" max="13787" width="44.81640625" style="369" customWidth="1"/>
    <col min="13788" max="13790" width="9.7265625" style="369" customWidth="1"/>
    <col min="13791" max="14039" width="8.7265625" style="369"/>
    <col min="14040" max="14040" width="5.453125" style="369" customWidth="1"/>
    <col min="14041" max="14042" width="4.7265625" style="369" customWidth="1"/>
    <col min="14043" max="14043" width="44.81640625" style="369" customWidth="1"/>
    <col min="14044" max="14046" width="9.7265625" style="369" customWidth="1"/>
    <col min="14047" max="14295" width="8.7265625" style="369"/>
    <col min="14296" max="14296" width="5.453125" style="369" customWidth="1"/>
    <col min="14297" max="14298" width="4.7265625" style="369" customWidth="1"/>
    <col min="14299" max="14299" width="44.81640625" style="369" customWidth="1"/>
    <col min="14300" max="14302" width="9.7265625" style="369" customWidth="1"/>
    <col min="14303" max="14551" width="8.7265625" style="369"/>
    <col min="14552" max="14552" width="5.453125" style="369" customWidth="1"/>
    <col min="14553" max="14554" width="4.7265625" style="369" customWidth="1"/>
    <col min="14555" max="14555" width="44.81640625" style="369" customWidth="1"/>
    <col min="14556" max="14558" width="9.7265625" style="369" customWidth="1"/>
    <col min="14559" max="14807" width="8.7265625" style="369"/>
    <col min="14808" max="14808" width="5.453125" style="369" customWidth="1"/>
    <col min="14809" max="14810" width="4.7265625" style="369" customWidth="1"/>
    <col min="14811" max="14811" width="44.81640625" style="369" customWidth="1"/>
    <col min="14812" max="14814" width="9.7265625" style="369" customWidth="1"/>
    <col min="14815" max="15063" width="8.7265625" style="369"/>
    <col min="15064" max="15064" width="5.453125" style="369" customWidth="1"/>
    <col min="15065" max="15066" width="4.7265625" style="369" customWidth="1"/>
    <col min="15067" max="15067" width="44.81640625" style="369" customWidth="1"/>
    <col min="15068" max="15070" width="9.7265625" style="369" customWidth="1"/>
    <col min="15071" max="15319" width="8.7265625" style="369"/>
    <col min="15320" max="15320" width="5.453125" style="369" customWidth="1"/>
    <col min="15321" max="15322" width="4.7265625" style="369" customWidth="1"/>
    <col min="15323" max="15323" width="44.81640625" style="369" customWidth="1"/>
    <col min="15324" max="15326" width="9.7265625" style="369" customWidth="1"/>
    <col min="15327" max="15575" width="8.7265625" style="369"/>
    <col min="15576" max="15576" width="5.453125" style="369" customWidth="1"/>
    <col min="15577" max="15578" width="4.7265625" style="369" customWidth="1"/>
    <col min="15579" max="15579" width="44.81640625" style="369" customWidth="1"/>
    <col min="15580" max="15582" width="9.7265625" style="369" customWidth="1"/>
    <col min="15583" max="15831" width="8.7265625" style="369"/>
    <col min="15832" max="15832" width="5.453125" style="369" customWidth="1"/>
    <col min="15833" max="15834" width="4.7265625" style="369" customWidth="1"/>
    <col min="15835" max="15835" width="44.81640625" style="369" customWidth="1"/>
    <col min="15836" max="15838" width="9.7265625" style="369" customWidth="1"/>
    <col min="15839" max="16087" width="8.7265625" style="369"/>
    <col min="16088" max="16088" width="5.453125" style="369" customWidth="1"/>
    <col min="16089" max="16090" width="4.7265625" style="369" customWidth="1"/>
    <col min="16091" max="16091" width="44.81640625" style="369" customWidth="1"/>
    <col min="16092" max="16094" width="9.7265625" style="369" customWidth="1"/>
    <col min="16095" max="16384" width="8.7265625" style="369"/>
  </cols>
  <sheetData>
    <row r="1" spans="2:11" s="124" customFormat="1" ht="15.75" customHeight="1">
      <c r="B1" s="233" t="s">
        <v>384</v>
      </c>
      <c r="C1" s="121"/>
      <c r="D1" s="122"/>
      <c r="E1" s="122"/>
      <c r="F1" s="122"/>
      <c r="G1" s="122"/>
      <c r="H1" s="122"/>
      <c r="I1" s="122"/>
      <c r="J1" s="368"/>
      <c r="K1" s="368"/>
    </row>
    <row r="2" spans="2:11" s="124" customFormat="1" ht="15.75" customHeight="1">
      <c r="B2" s="234" t="s">
        <v>275</v>
      </c>
      <c r="C2" s="121"/>
      <c r="D2" s="122"/>
      <c r="E2" s="122"/>
      <c r="F2" s="122"/>
      <c r="G2" s="122"/>
      <c r="H2" s="122"/>
      <c r="I2" s="122"/>
      <c r="J2" s="368"/>
      <c r="K2" s="368"/>
    </row>
    <row r="3" spans="2:11" s="124" customFormat="1" ht="15.75" customHeight="1">
      <c r="C3" s="126"/>
      <c r="D3" s="123"/>
      <c r="E3" s="123"/>
      <c r="F3" s="123"/>
      <c r="G3" s="123"/>
      <c r="H3" s="123"/>
      <c r="I3" s="123"/>
    </row>
    <row r="5" spans="2:11" ht="15.75" customHeight="1">
      <c r="B5" s="236" t="s">
        <v>127</v>
      </c>
      <c r="E5" s="237">
        <v>2024</v>
      </c>
      <c r="F5" s="237">
        <v>2025</v>
      </c>
      <c r="G5" s="237">
        <v>2026</v>
      </c>
      <c r="H5" s="237">
        <v>2027</v>
      </c>
      <c r="I5" s="237">
        <v>2028</v>
      </c>
      <c r="J5" s="238"/>
    </row>
    <row r="6" spans="2:11" ht="15.75" customHeight="1">
      <c r="B6" s="370" t="s">
        <v>120</v>
      </c>
      <c r="C6" s="240"/>
      <c r="D6" s="240"/>
      <c r="E6" s="240" t="s">
        <v>2</v>
      </c>
      <c r="F6" s="240" t="s">
        <v>2</v>
      </c>
      <c r="G6" s="240" t="s">
        <v>2</v>
      </c>
      <c r="H6" s="240" t="s">
        <v>2</v>
      </c>
      <c r="I6" s="240" t="s">
        <v>2</v>
      </c>
      <c r="J6" s="241" t="s">
        <v>276</v>
      </c>
    </row>
    <row r="7" spans="2:11" ht="3" customHeight="1">
      <c r="B7" s="371"/>
      <c r="J7" s="372"/>
    </row>
    <row r="8" spans="2:11" ht="15.75" customHeight="1">
      <c r="B8" s="373" t="s">
        <v>385</v>
      </c>
      <c r="C8" s="373"/>
      <c r="D8" s="373"/>
      <c r="E8" s="373">
        <v>38</v>
      </c>
      <c r="F8" s="373">
        <v>38</v>
      </c>
      <c r="G8" s="373">
        <v>36</v>
      </c>
      <c r="H8" s="373">
        <v>32</v>
      </c>
      <c r="I8" s="373">
        <v>20</v>
      </c>
      <c r="J8" s="374">
        <v>164</v>
      </c>
    </row>
    <row r="9" spans="2:11" ht="15.75" customHeight="1">
      <c r="B9" s="375" t="s">
        <v>386</v>
      </c>
      <c r="J9" s="376"/>
    </row>
    <row r="10" spans="2:11" ht="15.75" customHeight="1">
      <c r="B10" s="369" t="s">
        <v>387</v>
      </c>
      <c r="E10" s="373">
        <v>34.799999999999997</v>
      </c>
      <c r="F10" s="373">
        <v>35.799999999999997</v>
      </c>
      <c r="G10" s="373">
        <v>34.1</v>
      </c>
      <c r="H10" s="373">
        <v>30.2</v>
      </c>
      <c r="I10" s="373">
        <v>18.899999999999999</v>
      </c>
      <c r="J10" s="374">
        <v>153.79999999999998</v>
      </c>
    </row>
    <row r="11" spans="2:11" ht="15.75" customHeight="1">
      <c r="B11" s="369" t="s">
        <v>388</v>
      </c>
      <c r="E11" s="373">
        <v>-18.2</v>
      </c>
      <c r="F11" s="373">
        <v>-19.2</v>
      </c>
      <c r="G11" s="373">
        <v>-19.100000000000001</v>
      </c>
      <c r="H11" s="373">
        <v>-23</v>
      </c>
      <c r="I11" s="373">
        <v>-16</v>
      </c>
      <c r="J11" s="374">
        <v>-95.5</v>
      </c>
    </row>
    <row r="12" spans="2:11" ht="15.75" customHeight="1">
      <c r="B12" s="369" t="s">
        <v>389</v>
      </c>
      <c r="E12" s="377">
        <v>13.6</v>
      </c>
      <c r="F12" s="377">
        <v>-5.4</v>
      </c>
      <c r="G12" s="377">
        <v>0</v>
      </c>
      <c r="H12" s="377">
        <v>0</v>
      </c>
      <c r="I12" s="377">
        <v>0</v>
      </c>
      <c r="J12" s="374">
        <v>8.1999999999999993</v>
      </c>
    </row>
    <row r="13" spans="2:11" s="381" customFormat="1" ht="15.75" customHeight="1">
      <c r="B13" s="378" t="s">
        <v>390</v>
      </c>
      <c r="C13" s="242"/>
      <c r="D13" s="242"/>
      <c r="E13" s="379">
        <v>30.199999999999996</v>
      </c>
      <c r="F13" s="379">
        <v>11.199999999999998</v>
      </c>
      <c r="G13" s="379">
        <v>15</v>
      </c>
      <c r="H13" s="379">
        <v>7.1999999999999993</v>
      </c>
      <c r="I13" s="379">
        <v>2.8999999999999986</v>
      </c>
      <c r="J13" s="380">
        <v>66.5</v>
      </c>
      <c r="K13" s="369"/>
    </row>
    <row r="14" spans="2:11" ht="3" customHeight="1">
      <c r="B14" s="382"/>
      <c r="C14" s="383"/>
      <c r="D14" s="383"/>
      <c r="E14" s="383"/>
      <c r="F14" s="383"/>
      <c r="G14" s="383"/>
      <c r="H14" s="383"/>
      <c r="I14" s="383"/>
      <c r="J14" s="384"/>
    </row>
    <row r="15" spans="2:11" ht="15.75" customHeight="1">
      <c r="B15" s="378"/>
      <c r="C15" s="379"/>
      <c r="D15" s="379"/>
      <c r="E15" s="379"/>
      <c r="F15" s="379"/>
      <c r="G15" s="379"/>
      <c r="H15" s="379"/>
      <c r="I15" s="379"/>
      <c r="J15" s="379"/>
      <c r="K15" s="379"/>
    </row>
    <row r="16" spans="2:11" ht="12" customHeight="1">
      <c r="B16" s="369" t="s">
        <v>391</v>
      </c>
      <c r="C16" s="369">
        <v>1</v>
      </c>
      <c r="D16" s="385" t="s">
        <v>392</v>
      </c>
      <c r="E16" s="385"/>
      <c r="F16" s="385"/>
      <c r="G16" s="385"/>
      <c r="H16" s="385"/>
      <c r="I16" s="385"/>
      <c r="J16" s="385"/>
      <c r="K16" s="385"/>
    </row>
    <row r="17" spans="2:11" ht="14.25" customHeight="1">
      <c r="D17" s="369" t="s">
        <v>393</v>
      </c>
      <c r="E17" s="385"/>
      <c r="F17" s="385"/>
      <c r="G17" s="385"/>
      <c r="H17" s="385"/>
      <c r="I17" s="385"/>
      <c r="J17" s="385"/>
      <c r="K17" s="385"/>
    </row>
    <row r="18" spans="2:11" s="386" customFormat="1" ht="12" customHeight="1"/>
    <row r="19" spans="2:11" ht="15.75" customHeight="1">
      <c r="B19" s="257"/>
      <c r="D19" s="369" t="s">
        <v>394</v>
      </c>
      <c r="F19" s="369" t="s">
        <v>181</v>
      </c>
      <c r="G19" s="387"/>
      <c r="J19" s="388"/>
      <c r="K19" s="388"/>
    </row>
    <row r="20" spans="2:11" ht="15.75" customHeight="1">
      <c r="D20" s="389" t="s">
        <v>395</v>
      </c>
      <c r="G20" s="387"/>
      <c r="J20" s="388"/>
      <c r="K20" s="388"/>
    </row>
    <row r="21" spans="2:11" ht="15.75" customHeight="1">
      <c r="C21" s="385"/>
      <c r="J21" s="388"/>
      <c r="K21" s="388"/>
    </row>
    <row r="24" spans="2:11" ht="15.75" customHeight="1">
      <c r="J24" s="373"/>
      <c r="K24" s="373"/>
    </row>
  </sheetData>
  <pageMargins left="0.70866141732283472" right="0.70866141732283472" top="0.74803149606299213" bottom="0.74803149606299213" header="0.31496062992125984" footer="0.31496062992125984"/>
  <pageSetup paperSize="9" scale="59"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500510-A709-4F85-B847-85C4EA583795}">
  <sheetPr>
    <tabColor rgb="FF92D050"/>
    <pageSetUpPr fitToPage="1"/>
  </sheetPr>
  <dimension ref="B1:J34"/>
  <sheetViews>
    <sheetView workbookViewId="0">
      <selection activeCell="F17" sqref="F17"/>
    </sheetView>
  </sheetViews>
  <sheetFormatPr defaultRowHeight="15.75" customHeight="1"/>
  <cols>
    <col min="1" max="1" width="5.7265625" style="235" customWidth="1"/>
    <col min="2" max="2" width="2.453125" style="235" customWidth="1"/>
    <col min="3" max="3" width="39" style="235" customWidth="1"/>
    <col min="4" max="10" width="9" style="235" customWidth="1"/>
    <col min="11" max="210" width="8.7265625" style="235"/>
    <col min="211" max="211" width="1.1796875" style="235" customWidth="1"/>
    <col min="212" max="212" width="1.81640625" style="235" customWidth="1"/>
    <col min="213" max="213" width="2.453125" style="235" customWidth="1"/>
    <col min="214" max="214" width="42.453125" style="235" customWidth="1"/>
    <col min="215" max="215" width="10.453125" style="235" bestFit="1" customWidth="1"/>
    <col min="216" max="216" width="10.453125" style="235" customWidth="1"/>
    <col min="217" max="217" width="9.54296875" style="235" customWidth="1"/>
    <col min="218" max="220" width="9.26953125" style="235" customWidth="1"/>
    <col min="221" max="221" width="11" style="235" customWidth="1"/>
    <col min="222" max="466" width="8.7265625" style="235"/>
    <col min="467" max="467" width="1.1796875" style="235" customWidth="1"/>
    <col min="468" max="468" width="1.81640625" style="235" customWidth="1"/>
    <col min="469" max="469" width="2.453125" style="235" customWidth="1"/>
    <col min="470" max="470" width="42.453125" style="235" customWidth="1"/>
    <col min="471" max="471" width="10.453125" style="235" bestFit="1" customWidth="1"/>
    <col min="472" max="472" width="10.453125" style="235" customWidth="1"/>
    <col min="473" max="473" width="9.54296875" style="235" customWidth="1"/>
    <col min="474" max="476" width="9.26953125" style="235" customWidth="1"/>
    <col min="477" max="477" width="11" style="235" customWidth="1"/>
    <col min="478" max="722" width="8.7265625" style="235"/>
    <col min="723" max="723" width="1.1796875" style="235" customWidth="1"/>
    <col min="724" max="724" width="1.81640625" style="235" customWidth="1"/>
    <col min="725" max="725" width="2.453125" style="235" customWidth="1"/>
    <col min="726" max="726" width="42.453125" style="235" customWidth="1"/>
    <col min="727" max="727" width="10.453125" style="235" bestFit="1" customWidth="1"/>
    <col min="728" max="728" width="10.453125" style="235" customWidth="1"/>
    <col min="729" max="729" width="9.54296875" style="235" customWidth="1"/>
    <col min="730" max="732" width="9.26953125" style="235" customWidth="1"/>
    <col min="733" max="733" width="11" style="235" customWidth="1"/>
    <col min="734" max="978" width="8.7265625" style="235"/>
    <col min="979" max="979" width="1.1796875" style="235" customWidth="1"/>
    <col min="980" max="980" width="1.81640625" style="235" customWidth="1"/>
    <col min="981" max="981" width="2.453125" style="235" customWidth="1"/>
    <col min="982" max="982" width="42.453125" style="235" customWidth="1"/>
    <col min="983" max="983" width="10.453125" style="235" bestFit="1" customWidth="1"/>
    <col min="984" max="984" width="10.453125" style="235" customWidth="1"/>
    <col min="985" max="985" width="9.54296875" style="235" customWidth="1"/>
    <col min="986" max="988" width="9.26953125" style="235" customWidth="1"/>
    <col min="989" max="989" width="11" style="235" customWidth="1"/>
    <col min="990" max="1234" width="8.7265625" style="235"/>
    <col min="1235" max="1235" width="1.1796875" style="235" customWidth="1"/>
    <col min="1236" max="1236" width="1.81640625" style="235" customWidth="1"/>
    <col min="1237" max="1237" width="2.453125" style="235" customWidth="1"/>
    <col min="1238" max="1238" width="42.453125" style="235" customWidth="1"/>
    <col min="1239" max="1239" width="10.453125" style="235" bestFit="1" customWidth="1"/>
    <col min="1240" max="1240" width="10.453125" style="235" customWidth="1"/>
    <col min="1241" max="1241" width="9.54296875" style="235" customWidth="1"/>
    <col min="1242" max="1244" width="9.26953125" style="235" customWidth="1"/>
    <col min="1245" max="1245" width="11" style="235" customWidth="1"/>
    <col min="1246" max="1490" width="8.7265625" style="235"/>
    <col min="1491" max="1491" width="1.1796875" style="235" customWidth="1"/>
    <col min="1492" max="1492" width="1.81640625" style="235" customWidth="1"/>
    <col min="1493" max="1493" width="2.453125" style="235" customWidth="1"/>
    <col min="1494" max="1494" width="42.453125" style="235" customWidth="1"/>
    <col min="1495" max="1495" width="10.453125" style="235" bestFit="1" customWidth="1"/>
    <col min="1496" max="1496" width="10.453125" style="235" customWidth="1"/>
    <col min="1497" max="1497" width="9.54296875" style="235" customWidth="1"/>
    <col min="1498" max="1500" width="9.26953125" style="235" customWidth="1"/>
    <col min="1501" max="1501" width="11" style="235" customWidth="1"/>
    <col min="1502" max="1746" width="8.7265625" style="235"/>
    <col min="1747" max="1747" width="1.1796875" style="235" customWidth="1"/>
    <col min="1748" max="1748" width="1.81640625" style="235" customWidth="1"/>
    <col min="1749" max="1749" width="2.453125" style="235" customWidth="1"/>
    <col min="1750" max="1750" width="42.453125" style="235" customWidth="1"/>
    <col min="1751" max="1751" width="10.453125" style="235" bestFit="1" customWidth="1"/>
    <col min="1752" max="1752" width="10.453125" style="235" customWidth="1"/>
    <col min="1753" max="1753" width="9.54296875" style="235" customWidth="1"/>
    <col min="1754" max="1756" width="9.26953125" style="235" customWidth="1"/>
    <col min="1757" max="1757" width="11" style="235" customWidth="1"/>
    <col min="1758" max="2002" width="8.7265625" style="235"/>
    <col min="2003" max="2003" width="1.1796875" style="235" customWidth="1"/>
    <col min="2004" max="2004" width="1.81640625" style="235" customWidth="1"/>
    <col min="2005" max="2005" width="2.453125" style="235" customWidth="1"/>
    <col min="2006" max="2006" width="42.453125" style="235" customWidth="1"/>
    <col min="2007" max="2007" width="10.453125" style="235" bestFit="1" customWidth="1"/>
    <col min="2008" max="2008" width="10.453125" style="235" customWidth="1"/>
    <col min="2009" max="2009" width="9.54296875" style="235" customWidth="1"/>
    <col min="2010" max="2012" width="9.26953125" style="235" customWidth="1"/>
    <col min="2013" max="2013" width="11" style="235" customWidth="1"/>
    <col min="2014" max="2258" width="8.7265625" style="235"/>
    <col min="2259" max="2259" width="1.1796875" style="235" customWidth="1"/>
    <col min="2260" max="2260" width="1.81640625" style="235" customWidth="1"/>
    <col min="2261" max="2261" width="2.453125" style="235" customWidth="1"/>
    <col min="2262" max="2262" width="42.453125" style="235" customWidth="1"/>
    <col min="2263" max="2263" width="10.453125" style="235" bestFit="1" customWidth="1"/>
    <col min="2264" max="2264" width="10.453125" style="235" customWidth="1"/>
    <col min="2265" max="2265" width="9.54296875" style="235" customWidth="1"/>
    <col min="2266" max="2268" width="9.26953125" style="235" customWidth="1"/>
    <col min="2269" max="2269" width="11" style="235" customWidth="1"/>
    <col min="2270" max="2514" width="8.7265625" style="235"/>
    <col min="2515" max="2515" width="1.1796875" style="235" customWidth="1"/>
    <col min="2516" max="2516" width="1.81640625" style="235" customWidth="1"/>
    <col min="2517" max="2517" width="2.453125" style="235" customWidth="1"/>
    <col min="2518" max="2518" width="42.453125" style="235" customWidth="1"/>
    <col min="2519" max="2519" width="10.453125" style="235" bestFit="1" customWidth="1"/>
    <col min="2520" max="2520" width="10.453125" style="235" customWidth="1"/>
    <col min="2521" max="2521" width="9.54296875" style="235" customWidth="1"/>
    <col min="2522" max="2524" width="9.26953125" style="235" customWidth="1"/>
    <col min="2525" max="2525" width="11" style="235" customWidth="1"/>
    <col min="2526" max="2770" width="8.7265625" style="235"/>
    <col min="2771" max="2771" width="1.1796875" style="235" customWidth="1"/>
    <col min="2772" max="2772" width="1.81640625" style="235" customWidth="1"/>
    <col min="2773" max="2773" width="2.453125" style="235" customWidth="1"/>
    <col min="2774" max="2774" width="42.453125" style="235" customWidth="1"/>
    <col min="2775" max="2775" width="10.453125" style="235" bestFit="1" customWidth="1"/>
    <col min="2776" max="2776" width="10.453125" style="235" customWidth="1"/>
    <col min="2777" max="2777" width="9.54296875" style="235" customWidth="1"/>
    <col min="2778" max="2780" width="9.26953125" style="235" customWidth="1"/>
    <col min="2781" max="2781" width="11" style="235" customWidth="1"/>
    <col min="2782" max="3026" width="8.7265625" style="235"/>
    <col min="3027" max="3027" width="1.1796875" style="235" customWidth="1"/>
    <col min="3028" max="3028" width="1.81640625" style="235" customWidth="1"/>
    <col min="3029" max="3029" width="2.453125" style="235" customWidth="1"/>
    <col min="3030" max="3030" width="42.453125" style="235" customWidth="1"/>
    <col min="3031" max="3031" width="10.453125" style="235" bestFit="1" customWidth="1"/>
    <col min="3032" max="3032" width="10.453125" style="235" customWidth="1"/>
    <col min="3033" max="3033" width="9.54296875" style="235" customWidth="1"/>
    <col min="3034" max="3036" width="9.26953125" style="235" customWidth="1"/>
    <col min="3037" max="3037" width="11" style="235" customWidth="1"/>
    <col min="3038" max="3282" width="8.7265625" style="235"/>
    <col min="3283" max="3283" width="1.1796875" style="235" customWidth="1"/>
    <col min="3284" max="3284" width="1.81640625" style="235" customWidth="1"/>
    <col min="3285" max="3285" width="2.453125" style="235" customWidth="1"/>
    <col min="3286" max="3286" width="42.453125" style="235" customWidth="1"/>
    <col min="3287" max="3287" width="10.453125" style="235" bestFit="1" customWidth="1"/>
    <col min="3288" max="3288" width="10.453125" style="235" customWidth="1"/>
    <col min="3289" max="3289" width="9.54296875" style="235" customWidth="1"/>
    <col min="3290" max="3292" width="9.26953125" style="235" customWidth="1"/>
    <col min="3293" max="3293" width="11" style="235" customWidth="1"/>
    <col min="3294" max="3538" width="8.7265625" style="235"/>
    <col min="3539" max="3539" width="1.1796875" style="235" customWidth="1"/>
    <col min="3540" max="3540" width="1.81640625" style="235" customWidth="1"/>
    <col min="3541" max="3541" width="2.453125" style="235" customWidth="1"/>
    <col min="3542" max="3542" width="42.453125" style="235" customWidth="1"/>
    <col min="3543" max="3543" width="10.453125" style="235" bestFit="1" customWidth="1"/>
    <col min="3544" max="3544" width="10.453125" style="235" customWidth="1"/>
    <col min="3545" max="3545" width="9.54296875" style="235" customWidth="1"/>
    <col min="3546" max="3548" width="9.26953125" style="235" customWidth="1"/>
    <col min="3549" max="3549" width="11" style="235" customWidth="1"/>
    <col min="3550" max="3794" width="8.7265625" style="235"/>
    <col min="3795" max="3795" width="1.1796875" style="235" customWidth="1"/>
    <col min="3796" max="3796" width="1.81640625" style="235" customWidth="1"/>
    <col min="3797" max="3797" width="2.453125" style="235" customWidth="1"/>
    <col min="3798" max="3798" width="42.453125" style="235" customWidth="1"/>
    <col min="3799" max="3799" width="10.453125" style="235" bestFit="1" customWidth="1"/>
    <col min="3800" max="3800" width="10.453125" style="235" customWidth="1"/>
    <col min="3801" max="3801" width="9.54296875" style="235" customWidth="1"/>
    <col min="3802" max="3804" width="9.26953125" style="235" customWidth="1"/>
    <col min="3805" max="3805" width="11" style="235" customWidth="1"/>
    <col min="3806" max="4050" width="8.7265625" style="235"/>
    <col min="4051" max="4051" width="1.1796875" style="235" customWidth="1"/>
    <col min="4052" max="4052" width="1.81640625" style="235" customWidth="1"/>
    <col min="4053" max="4053" width="2.453125" style="235" customWidth="1"/>
    <col min="4054" max="4054" width="42.453125" style="235" customWidth="1"/>
    <col min="4055" max="4055" width="10.453125" style="235" bestFit="1" customWidth="1"/>
    <col min="4056" max="4056" width="10.453125" style="235" customWidth="1"/>
    <col min="4057" max="4057" width="9.54296875" style="235" customWidth="1"/>
    <col min="4058" max="4060" width="9.26953125" style="235" customWidth="1"/>
    <col min="4061" max="4061" width="11" style="235" customWidth="1"/>
    <col min="4062" max="4306" width="8.7265625" style="235"/>
    <col min="4307" max="4307" width="1.1796875" style="235" customWidth="1"/>
    <col min="4308" max="4308" width="1.81640625" style="235" customWidth="1"/>
    <col min="4309" max="4309" width="2.453125" style="235" customWidth="1"/>
    <col min="4310" max="4310" width="42.453125" style="235" customWidth="1"/>
    <col min="4311" max="4311" width="10.453125" style="235" bestFit="1" customWidth="1"/>
    <col min="4312" max="4312" width="10.453125" style="235" customWidth="1"/>
    <col min="4313" max="4313" width="9.54296875" style="235" customWidth="1"/>
    <col min="4314" max="4316" width="9.26953125" style="235" customWidth="1"/>
    <col min="4317" max="4317" width="11" style="235" customWidth="1"/>
    <col min="4318" max="4562" width="8.7265625" style="235"/>
    <col min="4563" max="4563" width="1.1796875" style="235" customWidth="1"/>
    <col min="4564" max="4564" width="1.81640625" style="235" customWidth="1"/>
    <col min="4565" max="4565" width="2.453125" style="235" customWidth="1"/>
    <col min="4566" max="4566" width="42.453125" style="235" customWidth="1"/>
    <col min="4567" max="4567" width="10.453125" style="235" bestFit="1" customWidth="1"/>
    <col min="4568" max="4568" width="10.453125" style="235" customWidth="1"/>
    <col min="4569" max="4569" width="9.54296875" style="235" customWidth="1"/>
    <col min="4570" max="4572" width="9.26953125" style="235" customWidth="1"/>
    <col min="4573" max="4573" width="11" style="235" customWidth="1"/>
    <col min="4574" max="4818" width="8.7265625" style="235"/>
    <col min="4819" max="4819" width="1.1796875" style="235" customWidth="1"/>
    <col min="4820" max="4820" width="1.81640625" style="235" customWidth="1"/>
    <col min="4821" max="4821" width="2.453125" style="235" customWidth="1"/>
    <col min="4822" max="4822" width="42.453125" style="235" customWidth="1"/>
    <col min="4823" max="4823" width="10.453125" style="235" bestFit="1" customWidth="1"/>
    <col min="4824" max="4824" width="10.453125" style="235" customWidth="1"/>
    <col min="4825" max="4825" width="9.54296875" style="235" customWidth="1"/>
    <col min="4826" max="4828" width="9.26953125" style="235" customWidth="1"/>
    <col min="4829" max="4829" width="11" style="235" customWidth="1"/>
    <col min="4830" max="5074" width="8.7265625" style="235"/>
    <col min="5075" max="5075" width="1.1796875" style="235" customWidth="1"/>
    <col min="5076" max="5076" width="1.81640625" style="235" customWidth="1"/>
    <col min="5077" max="5077" width="2.453125" style="235" customWidth="1"/>
    <col min="5078" max="5078" width="42.453125" style="235" customWidth="1"/>
    <col min="5079" max="5079" width="10.453125" style="235" bestFit="1" customWidth="1"/>
    <col min="5080" max="5080" width="10.453125" style="235" customWidth="1"/>
    <col min="5081" max="5081" width="9.54296875" style="235" customWidth="1"/>
    <col min="5082" max="5084" width="9.26953125" style="235" customWidth="1"/>
    <col min="5085" max="5085" width="11" style="235" customWidth="1"/>
    <col min="5086" max="5330" width="8.7265625" style="235"/>
    <col min="5331" max="5331" width="1.1796875" style="235" customWidth="1"/>
    <col min="5332" max="5332" width="1.81640625" style="235" customWidth="1"/>
    <col min="5333" max="5333" width="2.453125" style="235" customWidth="1"/>
    <col min="5334" max="5334" width="42.453125" style="235" customWidth="1"/>
    <col min="5335" max="5335" width="10.453125" style="235" bestFit="1" customWidth="1"/>
    <col min="5336" max="5336" width="10.453125" style="235" customWidth="1"/>
    <col min="5337" max="5337" width="9.54296875" style="235" customWidth="1"/>
    <col min="5338" max="5340" width="9.26953125" style="235" customWidth="1"/>
    <col min="5341" max="5341" width="11" style="235" customWidth="1"/>
    <col min="5342" max="5586" width="8.7265625" style="235"/>
    <col min="5587" max="5587" width="1.1796875" style="235" customWidth="1"/>
    <col min="5588" max="5588" width="1.81640625" style="235" customWidth="1"/>
    <col min="5589" max="5589" width="2.453125" style="235" customWidth="1"/>
    <col min="5590" max="5590" width="42.453125" style="235" customWidth="1"/>
    <col min="5591" max="5591" width="10.453125" style="235" bestFit="1" customWidth="1"/>
    <col min="5592" max="5592" width="10.453125" style="235" customWidth="1"/>
    <col min="5593" max="5593" width="9.54296875" style="235" customWidth="1"/>
    <col min="5594" max="5596" width="9.26953125" style="235" customWidth="1"/>
    <col min="5597" max="5597" width="11" style="235" customWidth="1"/>
    <col min="5598" max="5842" width="8.7265625" style="235"/>
    <col min="5843" max="5843" width="1.1796875" style="235" customWidth="1"/>
    <col min="5844" max="5844" width="1.81640625" style="235" customWidth="1"/>
    <col min="5845" max="5845" width="2.453125" style="235" customWidth="1"/>
    <col min="5846" max="5846" width="42.453125" style="235" customWidth="1"/>
    <col min="5847" max="5847" width="10.453125" style="235" bestFit="1" customWidth="1"/>
    <col min="5848" max="5848" width="10.453125" style="235" customWidth="1"/>
    <col min="5849" max="5849" width="9.54296875" style="235" customWidth="1"/>
    <col min="5850" max="5852" width="9.26953125" style="235" customWidth="1"/>
    <col min="5853" max="5853" width="11" style="235" customWidth="1"/>
    <col min="5854" max="6098" width="8.7265625" style="235"/>
    <col min="6099" max="6099" width="1.1796875" style="235" customWidth="1"/>
    <col min="6100" max="6100" width="1.81640625" style="235" customWidth="1"/>
    <col min="6101" max="6101" width="2.453125" style="235" customWidth="1"/>
    <col min="6102" max="6102" width="42.453125" style="235" customWidth="1"/>
    <col min="6103" max="6103" width="10.453125" style="235" bestFit="1" customWidth="1"/>
    <col min="6104" max="6104" width="10.453125" style="235" customWidth="1"/>
    <col min="6105" max="6105" width="9.54296875" style="235" customWidth="1"/>
    <col min="6106" max="6108" width="9.26953125" style="235" customWidth="1"/>
    <col min="6109" max="6109" width="11" style="235" customWidth="1"/>
    <col min="6110" max="6354" width="8.7265625" style="235"/>
    <col min="6355" max="6355" width="1.1796875" style="235" customWidth="1"/>
    <col min="6356" max="6356" width="1.81640625" style="235" customWidth="1"/>
    <col min="6357" max="6357" width="2.453125" style="235" customWidth="1"/>
    <col min="6358" max="6358" width="42.453125" style="235" customWidth="1"/>
    <col min="6359" max="6359" width="10.453125" style="235" bestFit="1" customWidth="1"/>
    <col min="6360" max="6360" width="10.453125" style="235" customWidth="1"/>
    <col min="6361" max="6361" width="9.54296875" style="235" customWidth="1"/>
    <col min="6362" max="6364" width="9.26953125" style="235" customWidth="1"/>
    <col min="6365" max="6365" width="11" style="235" customWidth="1"/>
    <col min="6366" max="6610" width="8.7265625" style="235"/>
    <col min="6611" max="6611" width="1.1796875" style="235" customWidth="1"/>
    <col min="6612" max="6612" width="1.81640625" style="235" customWidth="1"/>
    <col min="6613" max="6613" width="2.453125" style="235" customWidth="1"/>
    <col min="6614" max="6614" width="42.453125" style="235" customWidth="1"/>
    <col min="6615" max="6615" width="10.453125" style="235" bestFit="1" customWidth="1"/>
    <col min="6616" max="6616" width="10.453125" style="235" customWidth="1"/>
    <col min="6617" max="6617" width="9.54296875" style="235" customWidth="1"/>
    <col min="6618" max="6620" width="9.26953125" style="235" customWidth="1"/>
    <col min="6621" max="6621" width="11" style="235" customWidth="1"/>
    <col min="6622" max="6866" width="8.7265625" style="235"/>
    <col min="6867" max="6867" width="1.1796875" style="235" customWidth="1"/>
    <col min="6868" max="6868" width="1.81640625" style="235" customWidth="1"/>
    <col min="6869" max="6869" width="2.453125" style="235" customWidth="1"/>
    <col min="6870" max="6870" width="42.453125" style="235" customWidth="1"/>
    <col min="6871" max="6871" width="10.453125" style="235" bestFit="1" customWidth="1"/>
    <col min="6872" max="6872" width="10.453125" style="235" customWidth="1"/>
    <col min="6873" max="6873" width="9.54296875" style="235" customWidth="1"/>
    <col min="6874" max="6876" width="9.26953125" style="235" customWidth="1"/>
    <col min="6877" max="6877" width="11" style="235" customWidth="1"/>
    <col min="6878" max="7122" width="8.7265625" style="235"/>
    <col min="7123" max="7123" width="1.1796875" style="235" customWidth="1"/>
    <col min="7124" max="7124" width="1.81640625" style="235" customWidth="1"/>
    <col min="7125" max="7125" width="2.453125" style="235" customWidth="1"/>
    <col min="7126" max="7126" width="42.453125" style="235" customWidth="1"/>
    <col min="7127" max="7127" width="10.453125" style="235" bestFit="1" customWidth="1"/>
    <col min="7128" max="7128" width="10.453125" style="235" customWidth="1"/>
    <col min="7129" max="7129" width="9.54296875" style="235" customWidth="1"/>
    <col min="7130" max="7132" width="9.26953125" style="235" customWidth="1"/>
    <col min="7133" max="7133" width="11" style="235" customWidth="1"/>
    <col min="7134" max="7378" width="8.7265625" style="235"/>
    <col min="7379" max="7379" width="1.1796875" style="235" customWidth="1"/>
    <col min="7380" max="7380" width="1.81640625" style="235" customWidth="1"/>
    <col min="7381" max="7381" width="2.453125" style="235" customWidth="1"/>
    <col min="7382" max="7382" width="42.453125" style="235" customWidth="1"/>
    <col min="7383" max="7383" width="10.453125" style="235" bestFit="1" customWidth="1"/>
    <col min="7384" max="7384" width="10.453125" style="235" customWidth="1"/>
    <col min="7385" max="7385" width="9.54296875" style="235" customWidth="1"/>
    <col min="7386" max="7388" width="9.26953125" style="235" customWidth="1"/>
    <col min="7389" max="7389" width="11" style="235" customWidth="1"/>
    <col min="7390" max="7634" width="8.7265625" style="235"/>
    <col min="7635" max="7635" width="1.1796875" style="235" customWidth="1"/>
    <col min="7636" max="7636" width="1.81640625" style="235" customWidth="1"/>
    <col min="7637" max="7637" width="2.453125" style="235" customWidth="1"/>
    <col min="7638" max="7638" width="42.453125" style="235" customWidth="1"/>
    <col min="7639" max="7639" width="10.453125" style="235" bestFit="1" customWidth="1"/>
    <col min="7640" max="7640" width="10.453125" style="235" customWidth="1"/>
    <col min="7641" max="7641" width="9.54296875" style="235" customWidth="1"/>
    <col min="7642" max="7644" width="9.26953125" style="235" customWidth="1"/>
    <col min="7645" max="7645" width="11" style="235" customWidth="1"/>
    <col min="7646" max="7890" width="8.7265625" style="235"/>
    <col min="7891" max="7891" width="1.1796875" style="235" customWidth="1"/>
    <col min="7892" max="7892" width="1.81640625" style="235" customWidth="1"/>
    <col min="7893" max="7893" width="2.453125" style="235" customWidth="1"/>
    <col min="7894" max="7894" width="42.453125" style="235" customWidth="1"/>
    <col min="7895" max="7895" width="10.453125" style="235" bestFit="1" customWidth="1"/>
    <col min="7896" max="7896" width="10.453125" style="235" customWidth="1"/>
    <col min="7897" max="7897" width="9.54296875" style="235" customWidth="1"/>
    <col min="7898" max="7900" width="9.26953125" style="235" customWidth="1"/>
    <col min="7901" max="7901" width="11" style="235" customWidth="1"/>
    <col min="7902" max="8146" width="8.7265625" style="235"/>
    <col min="8147" max="8147" width="1.1796875" style="235" customWidth="1"/>
    <col min="8148" max="8148" width="1.81640625" style="235" customWidth="1"/>
    <col min="8149" max="8149" width="2.453125" style="235" customWidth="1"/>
    <col min="8150" max="8150" width="42.453125" style="235" customWidth="1"/>
    <col min="8151" max="8151" width="10.453125" style="235" bestFit="1" customWidth="1"/>
    <col min="8152" max="8152" width="10.453125" style="235" customWidth="1"/>
    <col min="8153" max="8153" width="9.54296875" style="235" customWidth="1"/>
    <col min="8154" max="8156" width="9.26953125" style="235" customWidth="1"/>
    <col min="8157" max="8157" width="11" style="235" customWidth="1"/>
    <col min="8158" max="8402" width="8.7265625" style="235"/>
    <col min="8403" max="8403" width="1.1796875" style="235" customWidth="1"/>
    <col min="8404" max="8404" width="1.81640625" style="235" customWidth="1"/>
    <col min="8405" max="8405" width="2.453125" style="235" customWidth="1"/>
    <col min="8406" max="8406" width="42.453125" style="235" customWidth="1"/>
    <col min="8407" max="8407" width="10.453125" style="235" bestFit="1" customWidth="1"/>
    <col min="8408" max="8408" width="10.453125" style="235" customWidth="1"/>
    <col min="8409" max="8409" width="9.54296875" style="235" customWidth="1"/>
    <col min="8410" max="8412" width="9.26953125" style="235" customWidth="1"/>
    <col min="8413" max="8413" width="11" style="235" customWidth="1"/>
    <col min="8414" max="8658" width="8.7265625" style="235"/>
    <col min="8659" max="8659" width="1.1796875" style="235" customWidth="1"/>
    <col min="8660" max="8660" width="1.81640625" style="235" customWidth="1"/>
    <col min="8661" max="8661" width="2.453125" style="235" customWidth="1"/>
    <col min="8662" max="8662" width="42.453125" style="235" customWidth="1"/>
    <col min="8663" max="8663" width="10.453125" style="235" bestFit="1" customWidth="1"/>
    <col min="8664" max="8664" width="10.453125" style="235" customWidth="1"/>
    <col min="8665" max="8665" width="9.54296875" style="235" customWidth="1"/>
    <col min="8666" max="8668" width="9.26953125" style="235" customWidth="1"/>
    <col min="8669" max="8669" width="11" style="235" customWidth="1"/>
    <col min="8670" max="8914" width="8.7265625" style="235"/>
    <col min="8915" max="8915" width="1.1796875" style="235" customWidth="1"/>
    <col min="8916" max="8916" width="1.81640625" style="235" customWidth="1"/>
    <col min="8917" max="8917" width="2.453125" style="235" customWidth="1"/>
    <col min="8918" max="8918" width="42.453125" style="235" customWidth="1"/>
    <col min="8919" max="8919" width="10.453125" style="235" bestFit="1" customWidth="1"/>
    <col min="8920" max="8920" width="10.453125" style="235" customWidth="1"/>
    <col min="8921" max="8921" width="9.54296875" style="235" customWidth="1"/>
    <col min="8922" max="8924" width="9.26953125" style="235" customWidth="1"/>
    <col min="8925" max="8925" width="11" style="235" customWidth="1"/>
    <col min="8926" max="9170" width="8.7265625" style="235"/>
    <col min="9171" max="9171" width="1.1796875" style="235" customWidth="1"/>
    <col min="9172" max="9172" width="1.81640625" style="235" customWidth="1"/>
    <col min="9173" max="9173" width="2.453125" style="235" customWidth="1"/>
    <col min="9174" max="9174" width="42.453125" style="235" customWidth="1"/>
    <col min="9175" max="9175" width="10.453125" style="235" bestFit="1" customWidth="1"/>
    <col min="9176" max="9176" width="10.453125" style="235" customWidth="1"/>
    <col min="9177" max="9177" width="9.54296875" style="235" customWidth="1"/>
    <col min="9178" max="9180" width="9.26953125" style="235" customWidth="1"/>
    <col min="9181" max="9181" width="11" style="235" customWidth="1"/>
    <col min="9182" max="9426" width="8.7265625" style="235"/>
    <col min="9427" max="9427" width="1.1796875" style="235" customWidth="1"/>
    <col min="9428" max="9428" width="1.81640625" style="235" customWidth="1"/>
    <col min="9429" max="9429" width="2.453125" style="235" customWidth="1"/>
    <col min="9430" max="9430" width="42.453125" style="235" customWidth="1"/>
    <col min="9431" max="9431" width="10.453125" style="235" bestFit="1" customWidth="1"/>
    <col min="9432" max="9432" width="10.453125" style="235" customWidth="1"/>
    <col min="9433" max="9433" width="9.54296875" style="235" customWidth="1"/>
    <col min="9434" max="9436" width="9.26953125" style="235" customWidth="1"/>
    <col min="9437" max="9437" width="11" style="235" customWidth="1"/>
    <col min="9438" max="9682" width="8.7265625" style="235"/>
    <col min="9683" max="9683" width="1.1796875" style="235" customWidth="1"/>
    <col min="9684" max="9684" width="1.81640625" style="235" customWidth="1"/>
    <col min="9685" max="9685" width="2.453125" style="235" customWidth="1"/>
    <col min="9686" max="9686" width="42.453125" style="235" customWidth="1"/>
    <col min="9687" max="9687" width="10.453125" style="235" bestFit="1" customWidth="1"/>
    <col min="9688" max="9688" width="10.453125" style="235" customWidth="1"/>
    <col min="9689" max="9689" width="9.54296875" style="235" customWidth="1"/>
    <col min="9690" max="9692" width="9.26953125" style="235" customWidth="1"/>
    <col min="9693" max="9693" width="11" style="235" customWidth="1"/>
    <col min="9694" max="9938" width="8.7265625" style="235"/>
    <col min="9939" max="9939" width="1.1796875" style="235" customWidth="1"/>
    <col min="9940" max="9940" width="1.81640625" style="235" customWidth="1"/>
    <col min="9941" max="9941" width="2.453125" style="235" customWidth="1"/>
    <col min="9942" max="9942" width="42.453125" style="235" customWidth="1"/>
    <col min="9943" max="9943" width="10.453125" style="235" bestFit="1" customWidth="1"/>
    <col min="9944" max="9944" width="10.453125" style="235" customWidth="1"/>
    <col min="9945" max="9945" width="9.54296875" style="235" customWidth="1"/>
    <col min="9946" max="9948" width="9.26953125" style="235" customWidth="1"/>
    <col min="9949" max="9949" width="11" style="235" customWidth="1"/>
    <col min="9950" max="10194" width="8.7265625" style="235"/>
    <col min="10195" max="10195" width="1.1796875" style="235" customWidth="1"/>
    <col min="10196" max="10196" width="1.81640625" style="235" customWidth="1"/>
    <col min="10197" max="10197" width="2.453125" style="235" customWidth="1"/>
    <col min="10198" max="10198" width="42.453125" style="235" customWidth="1"/>
    <col min="10199" max="10199" width="10.453125" style="235" bestFit="1" customWidth="1"/>
    <col min="10200" max="10200" width="10.453125" style="235" customWidth="1"/>
    <col min="10201" max="10201" width="9.54296875" style="235" customWidth="1"/>
    <col min="10202" max="10204" width="9.26953125" style="235" customWidth="1"/>
    <col min="10205" max="10205" width="11" style="235" customWidth="1"/>
    <col min="10206" max="10450" width="8.7265625" style="235"/>
    <col min="10451" max="10451" width="1.1796875" style="235" customWidth="1"/>
    <col min="10452" max="10452" width="1.81640625" style="235" customWidth="1"/>
    <col min="10453" max="10453" width="2.453125" style="235" customWidth="1"/>
    <col min="10454" max="10454" width="42.453125" style="235" customWidth="1"/>
    <col min="10455" max="10455" width="10.453125" style="235" bestFit="1" customWidth="1"/>
    <col min="10456" max="10456" width="10.453125" style="235" customWidth="1"/>
    <col min="10457" max="10457" width="9.54296875" style="235" customWidth="1"/>
    <col min="10458" max="10460" width="9.26953125" style="235" customWidth="1"/>
    <col min="10461" max="10461" width="11" style="235" customWidth="1"/>
    <col min="10462" max="10706" width="8.7265625" style="235"/>
    <col min="10707" max="10707" width="1.1796875" style="235" customWidth="1"/>
    <col min="10708" max="10708" width="1.81640625" style="235" customWidth="1"/>
    <col min="10709" max="10709" width="2.453125" style="235" customWidth="1"/>
    <col min="10710" max="10710" width="42.453125" style="235" customWidth="1"/>
    <col min="10711" max="10711" width="10.453125" style="235" bestFit="1" customWidth="1"/>
    <col min="10712" max="10712" width="10.453125" style="235" customWidth="1"/>
    <col min="10713" max="10713" width="9.54296875" style="235" customWidth="1"/>
    <col min="10714" max="10716" width="9.26953125" style="235" customWidth="1"/>
    <col min="10717" max="10717" width="11" style="235" customWidth="1"/>
    <col min="10718" max="10962" width="8.7265625" style="235"/>
    <col min="10963" max="10963" width="1.1796875" style="235" customWidth="1"/>
    <col min="10964" max="10964" width="1.81640625" style="235" customWidth="1"/>
    <col min="10965" max="10965" width="2.453125" style="235" customWidth="1"/>
    <col min="10966" max="10966" width="42.453125" style="235" customWidth="1"/>
    <col min="10967" max="10967" width="10.453125" style="235" bestFit="1" customWidth="1"/>
    <col min="10968" max="10968" width="10.453125" style="235" customWidth="1"/>
    <col min="10969" max="10969" width="9.54296875" style="235" customWidth="1"/>
    <col min="10970" max="10972" width="9.26953125" style="235" customWidth="1"/>
    <col min="10973" max="10973" width="11" style="235" customWidth="1"/>
    <col min="10974" max="11218" width="8.7265625" style="235"/>
    <col min="11219" max="11219" width="1.1796875" style="235" customWidth="1"/>
    <col min="11220" max="11220" width="1.81640625" style="235" customWidth="1"/>
    <col min="11221" max="11221" width="2.453125" style="235" customWidth="1"/>
    <col min="11222" max="11222" width="42.453125" style="235" customWidth="1"/>
    <col min="11223" max="11223" width="10.453125" style="235" bestFit="1" customWidth="1"/>
    <col min="11224" max="11224" width="10.453125" style="235" customWidth="1"/>
    <col min="11225" max="11225" width="9.54296875" style="235" customWidth="1"/>
    <col min="11226" max="11228" width="9.26953125" style="235" customWidth="1"/>
    <col min="11229" max="11229" width="11" style="235" customWidth="1"/>
    <col min="11230" max="11474" width="8.7265625" style="235"/>
    <col min="11475" max="11475" width="1.1796875" style="235" customWidth="1"/>
    <col min="11476" max="11476" width="1.81640625" style="235" customWidth="1"/>
    <col min="11477" max="11477" width="2.453125" style="235" customWidth="1"/>
    <col min="11478" max="11478" width="42.453125" style="235" customWidth="1"/>
    <col min="11479" max="11479" width="10.453125" style="235" bestFit="1" customWidth="1"/>
    <col min="11480" max="11480" width="10.453125" style="235" customWidth="1"/>
    <col min="11481" max="11481" width="9.54296875" style="235" customWidth="1"/>
    <col min="11482" max="11484" width="9.26953125" style="235" customWidth="1"/>
    <col min="11485" max="11485" width="11" style="235" customWidth="1"/>
    <col min="11486" max="11730" width="8.7265625" style="235"/>
    <col min="11731" max="11731" width="1.1796875" style="235" customWidth="1"/>
    <col min="11732" max="11732" width="1.81640625" style="235" customWidth="1"/>
    <col min="11733" max="11733" width="2.453125" style="235" customWidth="1"/>
    <col min="11734" max="11734" width="42.453125" style="235" customWidth="1"/>
    <col min="11735" max="11735" width="10.453125" style="235" bestFit="1" customWidth="1"/>
    <col min="11736" max="11736" width="10.453125" style="235" customWidth="1"/>
    <col min="11737" max="11737" width="9.54296875" style="235" customWidth="1"/>
    <col min="11738" max="11740" width="9.26953125" style="235" customWidth="1"/>
    <col min="11741" max="11741" width="11" style="235" customWidth="1"/>
    <col min="11742" max="11986" width="8.7265625" style="235"/>
    <col min="11987" max="11987" width="1.1796875" style="235" customWidth="1"/>
    <col min="11988" max="11988" width="1.81640625" style="235" customWidth="1"/>
    <col min="11989" max="11989" width="2.453125" style="235" customWidth="1"/>
    <col min="11990" max="11990" width="42.453125" style="235" customWidth="1"/>
    <col min="11991" max="11991" width="10.453125" style="235" bestFit="1" customWidth="1"/>
    <col min="11992" max="11992" width="10.453125" style="235" customWidth="1"/>
    <col min="11993" max="11993" width="9.54296875" style="235" customWidth="1"/>
    <col min="11994" max="11996" width="9.26953125" style="235" customWidth="1"/>
    <col min="11997" max="11997" width="11" style="235" customWidth="1"/>
    <col min="11998" max="12242" width="8.7265625" style="235"/>
    <col min="12243" max="12243" width="1.1796875" style="235" customWidth="1"/>
    <col min="12244" max="12244" width="1.81640625" style="235" customWidth="1"/>
    <col min="12245" max="12245" width="2.453125" style="235" customWidth="1"/>
    <col min="12246" max="12246" width="42.453125" style="235" customWidth="1"/>
    <col min="12247" max="12247" width="10.453125" style="235" bestFit="1" customWidth="1"/>
    <col min="12248" max="12248" width="10.453125" style="235" customWidth="1"/>
    <col min="12249" max="12249" width="9.54296875" style="235" customWidth="1"/>
    <col min="12250" max="12252" width="9.26953125" style="235" customWidth="1"/>
    <col min="12253" max="12253" width="11" style="235" customWidth="1"/>
    <col min="12254" max="12498" width="8.7265625" style="235"/>
    <col min="12499" max="12499" width="1.1796875" style="235" customWidth="1"/>
    <col min="12500" max="12500" width="1.81640625" style="235" customWidth="1"/>
    <col min="12501" max="12501" width="2.453125" style="235" customWidth="1"/>
    <col min="12502" max="12502" width="42.453125" style="235" customWidth="1"/>
    <col min="12503" max="12503" width="10.453125" style="235" bestFit="1" customWidth="1"/>
    <col min="12504" max="12504" width="10.453125" style="235" customWidth="1"/>
    <col min="12505" max="12505" width="9.54296875" style="235" customWidth="1"/>
    <col min="12506" max="12508" width="9.26953125" style="235" customWidth="1"/>
    <col min="12509" max="12509" width="11" style="235" customWidth="1"/>
    <col min="12510" max="12754" width="8.7265625" style="235"/>
    <col min="12755" max="12755" width="1.1796875" style="235" customWidth="1"/>
    <col min="12756" max="12756" width="1.81640625" style="235" customWidth="1"/>
    <col min="12757" max="12757" width="2.453125" style="235" customWidth="1"/>
    <col min="12758" max="12758" width="42.453125" style="235" customWidth="1"/>
    <col min="12759" max="12759" width="10.453125" style="235" bestFit="1" customWidth="1"/>
    <col min="12760" max="12760" width="10.453125" style="235" customWidth="1"/>
    <col min="12761" max="12761" width="9.54296875" style="235" customWidth="1"/>
    <col min="12762" max="12764" width="9.26953125" style="235" customWidth="1"/>
    <col min="12765" max="12765" width="11" style="235" customWidth="1"/>
    <col min="12766" max="13010" width="8.7265625" style="235"/>
    <col min="13011" max="13011" width="1.1796875" style="235" customWidth="1"/>
    <col min="13012" max="13012" width="1.81640625" style="235" customWidth="1"/>
    <col min="13013" max="13013" width="2.453125" style="235" customWidth="1"/>
    <col min="13014" max="13014" width="42.453125" style="235" customWidth="1"/>
    <col min="13015" max="13015" width="10.453125" style="235" bestFit="1" customWidth="1"/>
    <col min="13016" max="13016" width="10.453125" style="235" customWidth="1"/>
    <col min="13017" max="13017" width="9.54296875" style="235" customWidth="1"/>
    <col min="13018" max="13020" width="9.26953125" style="235" customWidth="1"/>
    <col min="13021" max="13021" width="11" style="235" customWidth="1"/>
    <col min="13022" max="13266" width="8.7265625" style="235"/>
    <col min="13267" max="13267" width="1.1796875" style="235" customWidth="1"/>
    <col min="13268" max="13268" width="1.81640625" style="235" customWidth="1"/>
    <col min="13269" max="13269" width="2.453125" style="235" customWidth="1"/>
    <col min="13270" max="13270" width="42.453125" style="235" customWidth="1"/>
    <col min="13271" max="13271" width="10.453125" style="235" bestFit="1" customWidth="1"/>
    <col min="13272" max="13272" width="10.453125" style="235" customWidth="1"/>
    <col min="13273" max="13273" width="9.54296875" style="235" customWidth="1"/>
    <col min="13274" max="13276" width="9.26953125" style="235" customWidth="1"/>
    <col min="13277" max="13277" width="11" style="235" customWidth="1"/>
    <col min="13278" max="13522" width="8.7265625" style="235"/>
    <col min="13523" max="13523" width="1.1796875" style="235" customWidth="1"/>
    <col min="13524" max="13524" width="1.81640625" style="235" customWidth="1"/>
    <col min="13525" max="13525" width="2.453125" style="235" customWidth="1"/>
    <col min="13526" max="13526" width="42.453125" style="235" customWidth="1"/>
    <col min="13527" max="13527" width="10.453125" style="235" bestFit="1" customWidth="1"/>
    <col min="13528" max="13528" width="10.453125" style="235" customWidth="1"/>
    <col min="13529" max="13529" width="9.54296875" style="235" customWidth="1"/>
    <col min="13530" max="13532" width="9.26953125" style="235" customWidth="1"/>
    <col min="13533" max="13533" width="11" style="235" customWidth="1"/>
    <col min="13534" max="13778" width="8.7265625" style="235"/>
    <col min="13779" max="13779" width="1.1796875" style="235" customWidth="1"/>
    <col min="13780" max="13780" width="1.81640625" style="235" customWidth="1"/>
    <col min="13781" max="13781" width="2.453125" style="235" customWidth="1"/>
    <col min="13782" max="13782" width="42.453125" style="235" customWidth="1"/>
    <col min="13783" max="13783" width="10.453125" style="235" bestFit="1" customWidth="1"/>
    <col min="13784" max="13784" width="10.453125" style="235" customWidth="1"/>
    <col min="13785" max="13785" width="9.54296875" style="235" customWidth="1"/>
    <col min="13786" max="13788" width="9.26953125" style="235" customWidth="1"/>
    <col min="13789" max="13789" width="11" style="235" customWidth="1"/>
    <col min="13790" max="14034" width="8.7265625" style="235"/>
    <col min="14035" max="14035" width="1.1796875" style="235" customWidth="1"/>
    <col min="14036" max="14036" width="1.81640625" style="235" customWidth="1"/>
    <col min="14037" max="14037" width="2.453125" style="235" customWidth="1"/>
    <col min="14038" max="14038" width="42.453125" style="235" customWidth="1"/>
    <col min="14039" max="14039" width="10.453125" style="235" bestFit="1" customWidth="1"/>
    <col min="14040" max="14040" width="10.453125" style="235" customWidth="1"/>
    <col min="14041" max="14041" width="9.54296875" style="235" customWidth="1"/>
    <col min="14042" max="14044" width="9.26953125" style="235" customWidth="1"/>
    <col min="14045" max="14045" width="11" style="235" customWidth="1"/>
    <col min="14046" max="14290" width="8.7265625" style="235"/>
    <col min="14291" max="14291" width="1.1796875" style="235" customWidth="1"/>
    <col min="14292" max="14292" width="1.81640625" style="235" customWidth="1"/>
    <col min="14293" max="14293" width="2.453125" style="235" customWidth="1"/>
    <col min="14294" max="14294" width="42.453125" style="235" customWidth="1"/>
    <col min="14295" max="14295" width="10.453125" style="235" bestFit="1" customWidth="1"/>
    <col min="14296" max="14296" width="10.453125" style="235" customWidth="1"/>
    <col min="14297" max="14297" width="9.54296875" style="235" customWidth="1"/>
    <col min="14298" max="14300" width="9.26953125" style="235" customWidth="1"/>
    <col min="14301" max="14301" width="11" style="235" customWidth="1"/>
    <col min="14302" max="14546" width="8.7265625" style="235"/>
    <col min="14547" max="14547" width="1.1796875" style="235" customWidth="1"/>
    <col min="14548" max="14548" width="1.81640625" style="235" customWidth="1"/>
    <col min="14549" max="14549" width="2.453125" style="235" customWidth="1"/>
    <col min="14550" max="14550" width="42.453125" style="235" customWidth="1"/>
    <col min="14551" max="14551" width="10.453125" style="235" bestFit="1" customWidth="1"/>
    <col min="14552" max="14552" width="10.453125" style="235" customWidth="1"/>
    <col min="14553" max="14553" width="9.54296875" style="235" customWidth="1"/>
    <col min="14554" max="14556" width="9.26953125" style="235" customWidth="1"/>
    <col min="14557" max="14557" width="11" style="235" customWidth="1"/>
    <col min="14558" max="14802" width="8.7265625" style="235"/>
    <col min="14803" max="14803" width="1.1796875" style="235" customWidth="1"/>
    <col min="14804" max="14804" width="1.81640625" style="235" customWidth="1"/>
    <col min="14805" max="14805" width="2.453125" style="235" customWidth="1"/>
    <col min="14806" max="14806" width="42.453125" style="235" customWidth="1"/>
    <col min="14807" max="14807" width="10.453125" style="235" bestFit="1" customWidth="1"/>
    <col min="14808" max="14808" width="10.453125" style="235" customWidth="1"/>
    <col min="14809" max="14809" width="9.54296875" style="235" customWidth="1"/>
    <col min="14810" max="14812" width="9.26953125" style="235" customWidth="1"/>
    <col min="14813" max="14813" width="11" style="235" customWidth="1"/>
    <col min="14814" max="15058" width="8.7265625" style="235"/>
    <col min="15059" max="15059" width="1.1796875" style="235" customWidth="1"/>
    <col min="15060" max="15060" width="1.81640625" style="235" customWidth="1"/>
    <col min="15061" max="15061" width="2.453125" style="235" customWidth="1"/>
    <col min="15062" max="15062" width="42.453125" style="235" customWidth="1"/>
    <col min="15063" max="15063" width="10.453125" style="235" bestFit="1" customWidth="1"/>
    <col min="15064" max="15064" width="10.453125" style="235" customWidth="1"/>
    <col min="15065" max="15065" width="9.54296875" style="235" customWidth="1"/>
    <col min="15066" max="15068" width="9.26953125" style="235" customWidth="1"/>
    <col min="15069" max="15069" width="11" style="235" customWidth="1"/>
    <col min="15070" max="15314" width="8.7265625" style="235"/>
    <col min="15315" max="15315" width="1.1796875" style="235" customWidth="1"/>
    <col min="15316" max="15316" width="1.81640625" style="235" customWidth="1"/>
    <col min="15317" max="15317" width="2.453125" style="235" customWidth="1"/>
    <col min="15318" max="15318" width="42.453125" style="235" customWidth="1"/>
    <col min="15319" max="15319" width="10.453125" style="235" bestFit="1" customWidth="1"/>
    <col min="15320" max="15320" width="10.453125" style="235" customWidth="1"/>
    <col min="15321" max="15321" width="9.54296875" style="235" customWidth="1"/>
    <col min="15322" max="15324" width="9.26953125" style="235" customWidth="1"/>
    <col min="15325" max="15325" width="11" style="235" customWidth="1"/>
    <col min="15326" max="15570" width="8.7265625" style="235"/>
    <col min="15571" max="15571" width="1.1796875" style="235" customWidth="1"/>
    <col min="15572" max="15572" width="1.81640625" style="235" customWidth="1"/>
    <col min="15573" max="15573" width="2.453125" style="235" customWidth="1"/>
    <col min="15574" max="15574" width="42.453125" style="235" customWidth="1"/>
    <col min="15575" max="15575" width="10.453125" style="235" bestFit="1" customWidth="1"/>
    <col min="15576" max="15576" width="10.453125" style="235" customWidth="1"/>
    <col min="15577" max="15577" width="9.54296875" style="235" customWidth="1"/>
    <col min="15578" max="15580" width="9.26953125" style="235" customWidth="1"/>
    <col min="15581" max="15581" width="11" style="235" customWidth="1"/>
    <col min="15582" max="15826" width="8.7265625" style="235"/>
    <col min="15827" max="15827" width="1.1796875" style="235" customWidth="1"/>
    <col min="15828" max="15828" width="1.81640625" style="235" customWidth="1"/>
    <col min="15829" max="15829" width="2.453125" style="235" customWidth="1"/>
    <col min="15830" max="15830" width="42.453125" style="235" customWidth="1"/>
    <col min="15831" max="15831" width="10.453125" style="235" bestFit="1" customWidth="1"/>
    <col min="15832" max="15832" width="10.453125" style="235" customWidth="1"/>
    <col min="15833" max="15833" width="9.54296875" style="235" customWidth="1"/>
    <col min="15834" max="15836" width="9.26953125" style="235" customWidth="1"/>
    <col min="15837" max="15837" width="11" style="235" customWidth="1"/>
    <col min="15838" max="16082" width="8.7265625" style="235"/>
    <col min="16083" max="16083" width="1.1796875" style="235" customWidth="1"/>
    <col min="16084" max="16084" width="1.81640625" style="235" customWidth="1"/>
    <col min="16085" max="16085" width="2.453125" style="235" customWidth="1"/>
    <col min="16086" max="16086" width="42.453125" style="235" customWidth="1"/>
    <col min="16087" max="16087" width="10.453125" style="235" bestFit="1" customWidth="1"/>
    <col min="16088" max="16088" width="10.453125" style="235" customWidth="1"/>
    <col min="16089" max="16089" width="9.54296875" style="235" customWidth="1"/>
    <col min="16090" max="16092" width="9.26953125" style="235" customWidth="1"/>
    <col min="16093" max="16093" width="11" style="235" customWidth="1"/>
    <col min="16094" max="16338" width="8.7265625" style="235"/>
    <col min="16339" max="16346" width="9.1796875" style="235" customWidth="1"/>
    <col min="16347" max="16384" width="8.7265625" style="235"/>
  </cols>
  <sheetData>
    <row r="1" spans="2:10" s="124" customFormat="1" ht="15.75" customHeight="1">
      <c r="B1" s="233" t="s">
        <v>396</v>
      </c>
      <c r="C1" s="122"/>
      <c r="D1" s="122"/>
      <c r="E1" s="122"/>
      <c r="F1" s="122"/>
      <c r="G1" s="122"/>
      <c r="H1" s="122"/>
      <c r="I1" s="122"/>
      <c r="J1" s="122"/>
    </row>
    <row r="2" spans="2:10" s="124" customFormat="1" ht="15.75" customHeight="1">
      <c r="B2" s="234" t="s">
        <v>275</v>
      </c>
      <c r="C2" s="122"/>
      <c r="D2" s="122"/>
      <c r="E2" s="122"/>
      <c r="F2" s="122"/>
      <c r="G2" s="122"/>
      <c r="H2" s="122"/>
      <c r="I2" s="122"/>
      <c r="J2" s="122"/>
    </row>
    <row r="3" spans="2:10" s="124" customFormat="1" ht="15.75" customHeight="1">
      <c r="B3" s="126"/>
      <c r="C3" s="123"/>
      <c r="D3" s="123"/>
      <c r="E3" s="123"/>
      <c r="F3" s="123"/>
      <c r="G3" s="123"/>
      <c r="H3" s="123"/>
      <c r="I3" s="123"/>
      <c r="J3" s="123"/>
    </row>
    <row r="4" spans="2:10" s="124" customFormat="1" ht="15.75" customHeight="1">
      <c r="B4" s="126"/>
      <c r="C4" s="123"/>
      <c r="D4" s="123"/>
      <c r="E4" s="123"/>
      <c r="F4" s="123"/>
      <c r="G4" s="123"/>
      <c r="H4" s="123"/>
      <c r="I4" s="123"/>
      <c r="J4" s="123"/>
    </row>
    <row r="5" spans="2:10" s="124" customFormat="1" ht="15.75" customHeight="1">
      <c r="B5" s="126"/>
      <c r="C5" s="123"/>
      <c r="D5" s="123"/>
      <c r="E5" s="123"/>
      <c r="F5" s="123"/>
      <c r="G5" s="123"/>
      <c r="H5" s="123"/>
      <c r="I5" s="123"/>
      <c r="J5" s="123"/>
    </row>
    <row r="7" spans="2:10" ht="15.75" customHeight="1">
      <c r="B7" s="236" t="s">
        <v>127</v>
      </c>
      <c r="C7" s="236"/>
      <c r="D7" s="237">
        <v>2024</v>
      </c>
      <c r="E7" s="237">
        <v>2025</v>
      </c>
      <c r="F7" s="237">
        <v>2026</v>
      </c>
      <c r="G7" s="237">
        <v>2027</v>
      </c>
      <c r="H7" s="237">
        <v>2028</v>
      </c>
      <c r="I7" s="238" t="s">
        <v>276</v>
      </c>
    </row>
    <row r="8" spans="2:10" ht="15.75" customHeight="1">
      <c r="B8" s="239" t="s">
        <v>120</v>
      </c>
      <c r="C8" s="239"/>
      <c r="D8" s="240" t="s">
        <v>2</v>
      </c>
      <c r="E8" s="240" t="s">
        <v>2</v>
      </c>
      <c r="F8" s="240" t="s">
        <v>2</v>
      </c>
      <c r="G8" s="240" t="s">
        <v>2</v>
      </c>
      <c r="H8" s="240" t="s">
        <v>2</v>
      </c>
      <c r="I8" s="241" t="s">
        <v>344</v>
      </c>
    </row>
    <row r="9" spans="2:10" ht="3" customHeight="1">
      <c r="B9" s="236"/>
      <c r="C9" s="236"/>
      <c r="D9" s="242"/>
      <c r="E9" s="242"/>
      <c r="F9" s="242"/>
      <c r="G9" s="242"/>
      <c r="H9" s="242"/>
      <c r="I9" s="243" t="s">
        <v>181</v>
      </c>
    </row>
    <row r="10" spans="2:10" ht="11.5">
      <c r="B10" s="543" t="s">
        <v>397</v>
      </c>
      <c r="C10" s="543"/>
      <c r="D10" s="252">
        <v>122</v>
      </c>
      <c r="E10" s="252">
        <v>129.69999999999999</v>
      </c>
      <c r="F10" s="252">
        <v>138.1</v>
      </c>
      <c r="G10" s="252">
        <v>146.19999999999999</v>
      </c>
      <c r="H10" s="252">
        <v>154</v>
      </c>
      <c r="I10" s="245"/>
    </row>
    <row r="11" spans="2:10" ht="13.5" customHeight="1">
      <c r="B11" s="390" t="s">
        <v>398</v>
      </c>
      <c r="C11" s="236"/>
      <c r="D11" s="246"/>
      <c r="E11" s="246"/>
      <c r="F11" s="246"/>
      <c r="G11" s="246"/>
      <c r="H11" s="246"/>
      <c r="I11" s="245"/>
    </row>
    <row r="12" spans="2:10" ht="16.5" customHeight="1">
      <c r="B12" s="546" t="s">
        <v>325</v>
      </c>
      <c r="C12" s="546"/>
      <c r="D12" s="246">
        <v>-2.8</v>
      </c>
      <c r="E12" s="246">
        <v>-2.2999999999999998</v>
      </c>
      <c r="F12" s="246">
        <v>-1.4</v>
      </c>
      <c r="G12" s="246">
        <v>-0.6</v>
      </c>
      <c r="H12" s="246">
        <v>-0.1</v>
      </c>
      <c r="I12" s="247">
        <v>-7.1999999999999993</v>
      </c>
    </row>
    <row r="13" spans="2:10" ht="15.75" customHeight="1">
      <c r="B13" s="546" t="s">
        <v>324</v>
      </c>
      <c r="C13" s="546"/>
      <c r="D13" s="246">
        <v>0.1</v>
      </c>
      <c r="E13" s="246">
        <v>-0.7</v>
      </c>
      <c r="F13" s="246">
        <v>-1.4</v>
      </c>
      <c r="G13" s="246">
        <v>-2.2000000000000002</v>
      </c>
      <c r="H13" s="246">
        <v>-2.6</v>
      </c>
      <c r="I13" s="247">
        <v>-6.8000000000000007</v>
      </c>
    </row>
    <row r="14" spans="2:10" ht="15.75" customHeight="1">
      <c r="B14" s="546" t="s">
        <v>326</v>
      </c>
      <c r="C14" s="546"/>
      <c r="D14" s="246">
        <v>-1</v>
      </c>
      <c r="E14" s="246">
        <v>-0.8</v>
      </c>
      <c r="F14" s="246">
        <v>-1</v>
      </c>
      <c r="G14" s="246">
        <v>-0.2</v>
      </c>
      <c r="H14" s="246">
        <v>-0.5</v>
      </c>
      <c r="I14" s="247">
        <v>-3.5</v>
      </c>
    </row>
    <row r="15" spans="2:10" ht="15.75" customHeight="1">
      <c r="B15" s="546" t="s">
        <v>399</v>
      </c>
      <c r="C15" s="546"/>
      <c r="D15" s="246">
        <v>0.1</v>
      </c>
      <c r="E15" s="246">
        <v>-0.6</v>
      </c>
      <c r="F15" s="246">
        <v>-0.7</v>
      </c>
      <c r="G15" s="246">
        <v>-0.7</v>
      </c>
      <c r="H15" s="246">
        <v>-0.8</v>
      </c>
      <c r="I15" s="247">
        <v>-2.7</v>
      </c>
    </row>
    <row r="16" spans="2:10" ht="15.75" customHeight="1">
      <c r="B16" s="546" t="s">
        <v>400</v>
      </c>
      <c r="C16" s="546"/>
      <c r="D16" s="246">
        <v>0.3</v>
      </c>
      <c r="E16" s="246">
        <v>0.1</v>
      </c>
      <c r="F16" s="246">
        <v>0.2</v>
      </c>
      <c r="G16" s="246">
        <v>0.2</v>
      </c>
      <c r="H16" s="246">
        <v>0.2</v>
      </c>
      <c r="I16" s="247">
        <v>1</v>
      </c>
    </row>
    <row r="17" spans="2:9" ht="15.75" customHeight="1">
      <c r="B17" s="546" t="s">
        <v>401</v>
      </c>
      <c r="C17" s="546"/>
      <c r="D17" s="246">
        <v>0.3</v>
      </c>
      <c r="E17" s="246">
        <v>-0.3</v>
      </c>
      <c r="F17" s="272">
        <v>0</v>
      </c>
      <c r="G17" s="258">
        <v>0.4</v>
      </c>
      <c r="H17" s="246">
        <v>0.3</v>
      </c>
      <c r="I17" s="247">
        <v>0.7</v>
      </c>
    </row>
    <row r="18" spans="2:9" ht="15.75" customHeight="1">
      <c r="B18" s="546" t="s">
        <v>402</v>
      </c>
      <c r="C18" s="546"/>
      <c r="D18" s="391">
        <v>-3</v>
      </c>
      <c r="E18" s="391">
        <v>-4.5999999999999996</v>
      </c>
      <c r="F18" s="391">
        <v>-4.3</v>
      </c>
      <c r="G18" s="391">
        <v>-3.1</v>
      </c>
      <c r="H18" s="391">
        <v>-3.5</v>
      </c>
      <c r="I18" s="251">
        <v>-18.5</v>
      </c>
    </row>
    <row r="19" spans="2:9" ht="14.25" customHeight="1">
      <c r="B19" s="546" t="s">
        <v>403</v>
      </c>
      <c r="C19" s="546"/>
      <c r="D19" s="272">
        <v>0</v>
      </c>
      <c r="E19" s="246">
        <v>-2.2000000000000002</v>
      </c>
      <c r="F19" s="246">
        <v>-2.4</v>
      </c>
      <c r="G19" s="246">
        <v>-2.9</v>
      </c>
      <c r="H19" s="246">
        <v>-2.2999999999999998</v>
      </c>
      <c r="I19" s="247">
        <v>-9.8000000000000007</v>
      </c>
    </row>
    <row r="20" spans="2:9" ht="5.25" customHeight="1">
      <c r="B20" s="548"/>
      <c r="C20" s="548"/>
      <c r="D20" s="548"/>
      <c r="E20" s="548"/>
      <c r="F20" s="548"/>
      <c r="G20" s="548"/>
      <c r="H20" s="392"/>
      <c r="I20" s="247"/>
    </row>
    <row r="21" spans="2:9" ht="11.5">
      <c r="B21" s="543" t="s">
        <v>289</v>
      </c>
      <c r="C21" s="543"/>
      <c r="D21" s="250">
        <v>-3</v>
      </c>
      <c r="E21" s="250">
        <v>-6.8</v>
      </c>
      <c r="F21" s="250">
        <v>-6.6999999999999993</v>
      </c>
      <c r="G21" s="250">
        <v>-6</v>
      </c>
      <c r="H21" s="250">
        <v>-5.8</v>
      </c>
      <c r="I21" s="251">
        <v>-28.3</v>
      </c>
    </row>
    <row r="22" spans="2:9" ht="15.75" customHeight="1">
      <c r="B22" s="543" t="s">
        <v>404</v>
      </c>
      <c r="C22" s="543"/>
      <c r="D22" s="252">
        <v>119</v>
      </c>
      <c r="E22" s="252">
        <v>122.9</v>
      </c>
      <c r="F22" s="252">
        <v>131.4</v>
      </c>
      <c r="G22" s="252">
        <v>140.19999999999999</v>
      </c>
      <c r="H22" s="252">
        <v>148.19999999999999</v>
      </c>
      <c r="I22" s="245"/>
    </row>
    <row r="23" spans="2:9" ht="3" customHeight="1">
      <c r="B23" s="253"/>
      <c r="C23" s="254"/>
      <c r="D23" s="255"/>
      <c r="E23" s="255"/>
      <c r="F23" s="255"/>
      <c r="G23" s="255"/>
      <c r="H23" s="255"/>
      <c r="I23" s="256"/>
    </row>
    <row r="24" spans="2:9" ht="15.75" customHeight="1">
      <c r="B24" s="236"/>
      <c r="C24" s="236"/>
      <c r="D24" s="242"/>
      <c r="E24" s="242"/>
      <c r="F24" s="242"/>
      <c r="G24" s="242"/>
      <c r="H24" s="242"/>
      <c r="I24" s="242"/>
    </row>
    <row r="25" spans="2:9" ht="15.75" customHeight="1">
      <c r="B25" s="257"/>
      <c r="D25" s="258"/>
      <c r="E25" s="258"/>
      <c r="F25" s="258"/>
      <c r="G25" s="258"/>
      <c r="H25" s="258"/>
      <c r="I25" s="258"/>
    </row>
    <row r="27" spans="2:9" ht="15.75" customHeight="1">
      <c r="D27" s="258"/>
      <c r="E27" s="258"/>
      <c r="F27" s="258"/>
      <c r="G27" s="258"/>
      <c r="H27" s="258" t="s">
        <v>181</v>
      </c>
      <c r="I27" s="258"/>
    </row>
    <row r="32" spans="2:9" ht="15.65" customHeight="1"/>
    <row r="34" spans="3:3" ht="15.75" customHeight="1">
      <c r="C34" s="363"/>
    </row>
  </sheetData>
  <mergeCells count="14">
    <mergeCell ref="D20:E20"/>
    <mergeCell ref="F20:G20"/>
    <mergeCell ref="B10:C10"/>
    <mergeCell ref="B12:C12"/>
    <mergeCell ref="B13:C13"/>
    <mergeCell ref="B14:C14"/>
    <mergeCell ref="B15:C15"/>
    <mergeCell ref="B16:C16"/>
    <mergeCell ref="B21:C21"/>
    <mergeCell ref="B22:C22"/>
    <mergeCell ref="B17:C17"/>
    <mergeCell ref="B18:C18"/>
    <mergeCell ref="B19:C19"/>
    <mergeCell ref="B20:C20"/>
  </mergeCells>
  <pageMargins left="0.70866141732283472" right="0.70866141732283472" top="0.74803149606299213" bottom="0.74803149606299213" header="0.31496062992125984" footer="0.31496062992125984"/>
  <pageSetup paperSize="9" scale="61"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DBDB7-38FD-4DC1-B17B-569FA47822D2}">
  <sheetPr>
    <tabColor rgb="FF92D050"/>
  </sheetPr>
  <dimension ref="B1:I22"/>
  <sheetViews>
    <sheetView showGridLines="0" zoomScaleNormal="100" workbookViewId="0">
      <selection activeCell="B25" sqref="B25"/>
    </sheetView>
  </sheetViews>
  <sheetFormatPr defaultColWidth="9.1796875" defaultRowHeight="14"/>
  <cols>
    <col min="1" max="1" width="9.1796875" style="394"/>
    <col min="2" max="2" width="47.1796875" style="394" customWidth="1"/>
    <col min="3" max="8" width="9.1796875" style="394"/>
    <col min="9" max="9" width="15.1796875" style="394" customWidth="1"/>
    <col min="10" max="16384" width="9.1796875" style="394"/>
  </cols>
  <sheetData>
    <row r="1" spans="2:9">
      <c r="B1" s="393" t="s">
        <v>405</v>
      </c>
      <c r="C1" s="368"/>
      <c r="D1" s="368"/>
      <c r="E1" s="368"/>
      <c r="F1" s="368"/>
      <c r="G1" s="368"/>
      <c r="H1" s="368"/>
    </row>
    <row r="2" spans="2:9" ht="14.5">
      <c r="B2" s="395" t="s">
        <v>406</v>
      </c>
      <c r="C2" s="368"/>
      <c r="D2" s="368"/>
      <c r="E2" s="368"/>
      <c r="F2" s="368"/>
      <c r="G2" s="368"/>
      <c r="H2" s="368"/>
    </row>
    <row r="3" spans="2:9">
      <c r="B3" s="396"/>
      <c r="C3" s="396"/>
      <c r="D3" s="396"/>
      <c r="E3" s="396"/>
      <c r="F3" s="396"/>
      <c r="G3" s="396"/>
      <c r="H3" s="396"/>
      <c r="I3" s="396"/>
    </row>
    <row r="4" spans="2:9">
      <c r="B4" s="397" t="s">
        <v>127</v>
      </c>
      <c r="C4" s="398">
        <v>2024</v>
      </c>
      <c r="D4" s="398">
        <v>2025</v>
      </c>
      <c r="E4" s="398">
        <v>2026</v>
      </c>
      <c r="F4" s="398">
        <v>2027</v>
      </c>
      <c r="G4" s="398">
        <v>2028</v>
      </c>
      <c r="H4" s="399" t="s">
        <v>276</v>
      </c>
      <c r="I4" s="396"/>
    </row>
    <row r="5" spans="2:9">
      <c r="B5" s="400" t="s">
        <v>308</v>
      </c>
      <c r="C5" s="401" t="s">
        <v>2</v>
      </c>
      <c r="D5" s="402" t="s">
        <v>2</v>
      </c>
      <c r="E5" s="402" t="s">
        <v>2</v>
      </c>
      <c r="F5" s="402" t="s">
        <v>2</v>
      </c>
      <c r="G5" s="402" t="s">
        <v>2</v>
      </c>
      <c r="H5" s="403"/>
      <c r="I5" s="396"/>
    </row>
    <row r="6" spans="2:9" ht="23">
      <c r="B6" s="404" t="s">
        <v>407</v>
      </c>
      <c r="C6" s="525">
        <v>0</v>
      </c>
      <c r="D6" s="405">
        <v>-1871</v>
      </c>
      <c r="E6" s="405">
        <v>-2648</v>
      </c>
      <c r="F6" s="405">
        <v>-2619</v>
      </c>
      <c r="G6" s="405">
        <v>-2502</v>
      </c>
      <c r="H6" s="406">
        <v>-9640</v>
      </c>
      <c r="I6" s="396"/>
    </row>
    <row r="7" spans="2:9">
      <c r="B7" s="404" t="s">
        <v>408</v>
      </c>
      <c r="C7" s="525">
        <v>0</v>
      </c>
      <c r="D7" s="405">
        <v>-360</v>
      </c>
      <c r="E7" s="405">
        <v>-785</v>
      </c>
      <c r="F7" s="405">
        <v>-855</v>
      </c>
      <c r="G7" s="405">
        <v>-915</v>
      </c>
      <c r="H7" s="406">
        <v>-2915</v>
      </c>
      <c r="I7" s="396"/>
    </row>
    <row r="8" spans="2:9">
      <c r="B8" s="404" t="s">
        <v>409</v>
      </c>
      <c r="C8" s="405">
        <v>-22</v>
      </c>
      <c r="D8" s="405">
        <v>-45</v>
      </c>
      <c r="E8" s="405">
        <v>-45</v>
      </c>
      <c r="F8" s="405">
        <v>-45</v>
      </c>
      <c r="G8" s="405">
        <v>-45</v>
      </c>
      <c r="H8" s="406">
        <v>-202</v>
      </c>
      <c r="I8" s="396"/>
    </row>
    <row r="9" spans="2:9">
      <c r="B9" s="404" t="s">
        <v>410</v>
      </c>
      <c r="C9" s="525">
        <v>0</v>
      </c>
      <c r="D9" s="405">
        <v>57</v>
      </c>
      <c r="E9" s="405">
        <v>1120</v>
      </c>
      <c r="F9" s="405">
        <v>567</v>
      </c>
      <c r="G9" s="405">
        <v>567</v>
      </c>
      <c r="H9" s="406">
        <v>2311</v>
      </c>
      <c r="I9" s="396"/>
    </row>
    <row r="10" spans="2:9">
      <c r="B10" s="404" t="s">
        <v>411</v>
      </c>
      <c r="C10" s="525">
        <v>0</v>
      </c>
      <c r="D10" s="405">
        <v>73</v>
      </c>
      <c r="E10" s="405">
        <v>147</v>
      </c>
      <c r="F10" s="405">
        <v>147</v>
      </c>
      <c r="G10" s="405">
        <v>147</v>
      </c>
      <c r="H10" s="406">
        <v>514</v>
      </c>
      <c r="I10" s="396"/>
    </row>
    <row r="11" spans="2:9">
      <c r="B11" s="404" t="s">
        <v>412</v>
      </c>
      <c r="C11" s="525">
        <v>0</v>
      </c>
      <c r="D11" s="405">
        <v>45</v>
      </c>
      <c r="E11" s="405">
        <v>47</v>
      </c>
      <c r="F11" s="405">
        <v>49</v>
      </c>
      <c r="G11" s="405">
        <v>52</v>
      </c>
      <c r="H11" s="406">
        <v>193</v>
      </c>
      <c r="I11" s="396"/>
    </row>
    <row r="12" spans="2:9">
      <c r="B12" s="404" t="s">
        <v>413</v>
      </c>
      <c r="C12" s="525">
        <v>0</v>
      </c>
      <c r="D12" s="525">
        <v>0</v>
      </c>
      <c r="E12" s="525">
        <v>0</v>
      </c>
      <c r="F12" s="525">
        <v>0</v>
      </c>
      <c r="G12" s="405">
        <v>50</v>
      </c>
      <c r="H12" s="406">
        <v>50</v>
      </c>
      <c r="I12" s="396"/>
    </row>
    <row r="13" spans="2:9" ht="25">
      <c r="B13" s="407" t="s">
        <v>414</v>
      </c>
      <c r="C13" s="408">
        <v>-22</v>
      </c>
      <c r="D13" s="408">
        <v>-2101</v>
      </c>
      <c r="E13" s="408">
        <v>-2164</v>
      </c>
      <c r="F13" s="408">
        <v>-2756</v>
      </c>
      <c r="G13" s="408">
        <v>-2646</v>
      </c>
      <c r="H13" s="409">
        <v>-9689</v>
      </c>
      <c r="I13" s="396"/>
    </row>
    <row r="14" spans="2:9" ht="23">
      <c r="B14" s="404" t="s">
        <v>415</v>
      </c>
      <c r="C14" s="525">
        <v>0</v>
      </c>
      <c r="D14" s="405">
        <v>-180</v>
      </c>
      <c r="E14" s="405">
        <v>-480</v>
      </c>
      <c r="F14" s="405">
        <v>-425</v>
      </c>
      <c r="G14" s="405">
        <v>72</v>
      </c>
      <c r="H14" s="406">
        <v>-1013</v>
      </c>
      <c r="I14" s="396"/>
    </row>
    <row r="15" spans="2:9">
      <c r="B15" s="404" t="s">
        <v>416</v>
      </c>
      <c r="C15" s="525">
        <v>0</v>
      </c>
      <c r="D15" s="405">
        <v>74</v>
      </c>
      <c r="E15" s="405">
        <v>222</v>
      </c>
      <c r="F15" s="405">
        <v>294</v>
      </c>
      <c r="G15" s="405">
        <v>291</v>
      </c>
      <c r="H15" s="406">
        <v>881</v>
      </c>
    </row>
    <row r="16" spans="2:9">
      <c r="B16" s="404" t="s">
        <v>417</v>
      </c>
      <c r="C16" s="526">
        <v>0</v>
      </c>
      <c r="D16" s="405">
        <v>-4</v>
      </c>
      <c r="E16" s="405">
        <v>-13</v>
      </c>
      <c r="F16" s="405">
        <v>-15</v>
      </c>
      <c r="G16" s="405">
        <v>-8</v>
      </c>
      <c r="H16" s="406">
        <v>-40</v>
      </c>
      <c r="I16" s="396"/>
    </row>
    <row r="17" spans="2:9" ht="21.75" customHeight="1">
      <c r="B17" s="407" t="s">
        <v>418</v>
      </c>
      <c r="C17" s="410">
        <v>-22</v>
      </c>
      <c r="D17" s="410">
        <v>-2211</v>
      </c>
      <c r="E17" s="410">
        <v>-2435</v>
      </c>
      <c r="F17" s="410">
        <v>-2902</v>
      </c>
      <c r="G17" s="410">
        <v>-2291</v>
      </c>
      <c r="H17" s="411">
        <v>-9861</v>
      </c>
    </row>
    <row r="18" spans="2:9" s="235" customFormat="1" ht="3" customHeight="1">
      <c r="B18" s="253"/>
      <c r="C18" s="254"/>
      <c r="D18" s="412"/>
      <c r="E18" s="412"/>
      <c r="F18" s="412"/>
      <c r="G18" s="412"/>
      <c r="H18" s="413"/>
      <c r="I18" s="13"/>
    </row>
    <row r="19" spans="2:9">
      <c r="B19" s="414"/>
      <c r="C19" s="415"/>
      <c r="D19" s="415"/>
      <c r="E19" s="415"/>
      <c r="F19" s="415"/>
      <c r="G19" s="415"/>
      <c r="H19" s="415"/>
    </row>
    <row r="20" spans="2:9">
      <c r="B20" s="416" t="s">
        <v>419</v>
      </c>
      <c r="C20" s="396"/>
      <c r="D20" s="396"/>
      <c r="E20" s="396"/>
      <c r="F20" s="396"/>
      <c r="G20" s="396"/>
      <c r="H20" s="396"/>
    </row>
    <row r="21" spans="2:9">
      <c r="B21" s="417" t="s">
        <v>420</v>
      </c>
      <c r="C21" s="418"/>
      <c r="D21" s="418"/>
      <c r="E21" s="418"/>
      <c r="F21" s="418"/>
      <c r="G21" s="418"/>
      <c r="H21" s="418"/>
    </row>
    <row r="22" spans="2:9">
      <c r="B22" s="417" t="s">
        <v>421</v>
      </c>
    </row>
  </sheetData>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0768D-6B52-4219-8796-0B4CA900AAAE}">
  <sheetPr>
    <tabColor rgb="FF92D050"/>
    <pageSetUpPr fitToPage="1"/>
  </sheetPr>
  <dimension ref="B1:J38"/>
  <sheetViews>
    <sheetView workbookViewId="0">
      <selection activeCell="H13" sqref="H13"/>
    </sheetView>
  </sheetViews>
  <sheetFormatPr defaultRowHeight="15.75" customHeight="1"/>
  <cols>
    <col min="1" max="1" width="2.81640625" style="235" customWidth="1"/>
    <col min="2" max="2" width="2.453125" style="235" customWidth="1"/>
    <col min="3" max="3" width="39" style="235" customWidth="1"/>
    <col min="4" max="10" width="9" style="235" customWidth="1"/>
    <col min="11" max="210" width="8.7265625" style="235"/>
    <col min="211" max="211" width="1.1796875" style="235" customWidth="1"/>
    <col min="212" max="212" width="1.81640625" style="235" customWidth="1"/>
    <col min="213" max="213" width="2.453125" style="235" customWidth="1"/>
    <col min="214" max="214" width="42.453125" style="235" customWidth="1"/>
    <col min="215" max="215" width="10.453125" style="235" bestFit="1" customWidth="1"/>
    <col min="216" max="216" width="10.453125" style="235" customWidth="1"/>
    <col min="217" max="217" width="9.54296875" style="235" customWidth="1"/>
    <col min="218" max="220" width="9.26953125" style="235" customWidth="1"/>
    <col min="221" max="221" width="11" style="235" customWidth="1"/>
    <col min="222" max="466" width="8.7265625" style="235"/>
    <col min="467" max="467" width="1.1796875" style="235" customWidth="1"/>
    <col min="468" max="468" width="1.81640625" style="235" customWidth="1"/>
    <col min="469" max="469" width="2.453125" style="235" customWidth="1"/>
    <col min="470" max="470" width="42.453125" style="235" customWidth="1"/>
    <col min="471" max="471" width="10.453125" style="235" bestFit="1" customWidth="1"/>
    <col min="472" max="472" width="10.453125" style="235" customWidth="1"/>
    <col min="473" max="473" width="9.54296875" style="235" customWidth="1"/>
    <col min="474" max="476" width="9.26953125" style="235" customWidth="1"/>
    <col min="477" max="477" width="11" style="235" customWidth="1"/>
    <col min="478" max="722" width="8.7265625" style="235"/>
    <col min="723" max="723" width="1.1796875" style="235" customWidth="1"/>
    <col min="724" max="724" width="1.81640625" style="235" customWidth="1"/>
    <col min="725" max="725" width="2.453125" style="235" customWidth="1"/>
    <col min="726" max="726" width="42.453125" style="235" customWidth="1"/>
    <col min="727" max="727" width="10.453125" style="235" bestFit="1" customWidth="1"/>
    <col min="728" max="728" width="10.453125" style="235" customWidth="1"/>
    <col min="729" max="729" width="9.54296875" style="235" customWidth="1"/>
    <col min="730" max="732" width="9.26953125" style="235" customWidth="1"/>
    <col min="733" max="733" width="11" style="235" customWidth="1"/>
    <col min="734" max="978" width="8.7265625" style="235"/>
    <col min="979" max="979" width="1.1796875" style="235" customWidth="1"/>
    <col min="980" max="980" width="1.81640625" style="235" customWidth="1"/>
    <col min="981" max="981" width="2.453125" style="235" customWidth="1"/>
    <col min="982" max="982" width="42.453125" style="235" customWidth="1"/>
    <col min="983" max="983" width="10.453125" style="235" bestFit="1" customWidth="1"/>
    <col min="984" max="984" width="10.453125" style="235" customWidth="1"/>
    <col min="985" max="985" width="9.54296875" style="235" customWidth="1"/>
    <col min="986" max="988" width="9.26953125" style="235" customWidth="1"/>
    <col min="989" max="989" width="11" style="235" customWidth="1"/>
    <col min="990" max="1234" width="8.7265625" style="235"/>
    <col min="1235" max="1235" width="1.1796875" style="235" customWidth="1"/>
    <col min="1236" max="1236" width="1.81640625" style="235" customWidth="1"/>
    <col min="1237" max="1237" width="2.453125" style="235" customWidth="1"/>
    <col min="1238" max="1238" width="42.453125" style="235" customWidth="1"/>
    <col min="1239" max="1239" width="10.453125" style="235" bestFit="1" customWidth="1"/>
    <col min="1240" max="1240" width="10.453125" style="235" customWidth="1"/>
    <col min="1241" max="1241" width="9.54296875" style="235" customWidth="1"/>
    <col min="1242" max="1244" width="9.26953125" style="235" customWidth="1"/>
    <col min="1245" max="1245" width="11" style="235" customWidth="1"/>
    <col min="1246" max="1490" width="8.7265625" style="235"/>
    <col min="1491" max="1491" width="1.1796875" style="235" customWidth="1"/>
    <col min="1492" max="1492" width="1.81640625" style="235" customWidth="1"/>
    <col min="1493" max="1493" width="2.453125" style="235" customWidth="1"/>
    <col min="1494" max="1494" width="42.453125" style="235" customWidth="1"/>
    <col min="1495" max="1495" width="10.453125" style="235" bestFit="1" customWidth="1"/>
    <col min="1496" max="1496" width="10.453125" style="235" customWidth="1"/>
    <col min="1497" max="1497" width="9.54296875" style="235" customWidth="1"/>
    <col min="1498" max="1500" width="9.26953125" style="235" customWidth="1"/>
    <col min="1501" max="1501" width="11" style="235" customWidth="1"/>
    <col min="1502" max="1746" width="8.7265625" style="235"/>
    <col min="1747" max="1747" width="1.1796875" style="235" customWidth="1"/>
    <col min="1748" max="1748" width="1.81640625" style="235" customWidth="1"/>
    <col min="1749" max="1749" width="2.453125" style="235" customWidth="1"/>
    <col min="1750" max="1750" width="42.453125" style="235" customWidth="1"/>
    <col min="1751" max="1751" width="10.453125" style="235" bestFit="1" customWidth="1"/>
    <col min="1752" max="1752" width="10.453125" style="235" customWidth="1"/>
    <col min="1753" max="1753" width="9.54296875" style="235" customWidth="1"/>
    <col min="1754" max="1756" width="9.26953125" style="235" customWidth="1"/>
    <col min="1757" max="1757" width="11" style="235" customWidth="1"/>
    <col min="1758" max="2002" width="8.7265625" style="235"/>
    <col min="2003" max="2003" width="1.1796875" style="235" customWidth="1"/>
    <col min="2004" max="2004" width="1.81640625" style="235" customWidth="1"/>
    <col min="2005" max="2005" width="2.453125" style="235" customWidth="1"/>
    <col min="2006" max="2006" width="42.453125" style="235" customWidth="1"/>
    <col min="2007" max="2007" width="10.453125" style="235" bestFit="1" customWidth="1"/>
    <col min="2008" max="2008" width="10.453125" style="235" customWidth="1"/>
    <col min="2009" max="2009" width="9.54296875" style="235" customWidth="1"/>
    <col min="2010" max="2012" width="9.26953125" style="235" customWidth="1"/>
    <col min="2013" max="2013" width="11" style="235" customWidth="1"/>
    <col min="2014" max="2258" width="8.7265625" style="235"/>
    <col min="2259" max="2259" width="1.1796875" style="235" customWidth="1"/>
    <col min="2260" max="2260" width="1.81640625" style="235" customWidth="1"/>
    <col min="2261" max="2261" width="2.453125" style="235" customWidth="1"/>
    <col min="2262" max="2262" width="42.453125" style="235" customWidth="1"/>
    <col min="2263" max="2263" width="10.453125" style="235" bestFit="1" customWidth="1"/>
    <col min="2264" max="2264" width="10.453125" style="235" customWidth="1"/>
    <col min="2265" max="2265" width="9.54296875" style="235" customWidth="1"/>
    <col min="2266" max="2268" width="9.26953125" style="235" customWidth="1"/>
    <col min="2269" max="2269" width="11" style="235" customWidth="1"/>
    <col min="2270" max="2514" width="8.7265625" style="235"/>
    <col min="2515" max="2515" width="1.1796875" style="235" customWidth="1"/>
    <col min="2516" max="2516" width="1.81640625" style="235" customWidth="1"/>
    <col min="2517" max="2517" width="2.453125" style="235" customWidth="1"/>
    <col min="2518" max="2518" width="42.453125" style="235" customWidth="1"/>
    <col min="2519" max="2519" width="10.453125" style="235" bestFit="1" customWidth="1"/>
    <col min="2520" max="2520" width="10.453125" style="235" customWidth="1"/>
    <col min="2521" max="2521" width="9.54296875" style="235" customWidth="1"/>
    <col min="2522" max="2524" width="9.26953125" style="235" customWidth="1"/>
    <col min="2525" max="2525" width="11" style="235" customWidth="1"/>
    <col min="2526" max="2770" width="8.7265625" style="235"/>
    <col min="2771" max="2771" width="1.1796875" style="235" customWidth="1"/>
    <col min="2772" max="2772" width="1.81640625" style="235" customWidth="1"/>
    <col min="2773" max="2773" width="2.453125" style="235" customWidth="1"/>
    <col min="2774" max="2774" width="42.453125" style="235" customWidth="1"/>
    <col min="2775" max="2775" width="10.453125" style="235" bestFit="1" customWidth="1"/>
    <col min="2776" max="2776" width="10.453125" style="235" customWidth="1"/>
    <col min="2777" max="2777" width="9.54296875" style="235" customWidth="1"/>
    <col min="2778" max="2780" width="9.26953125" style="235" customWidth="1"/>
    <col min="2781" max="2781" width="11" style="235" customWidth="1"/>
    <col min="2782" max="3026" width="8.7265625" style="235"/>
    <col min="3027" max="3027" width="1.1796875" style="235" customWidth="1"/>
    <col min="3028" max="3028" width="1.81640625" style="235" customWidth="1"/>
    <col min="3029" max="3029" width="2.453125" style="235" customWidth="1"/>
    <col min="3030" max="3030" width="42.453125" style="235" customWidth="1"/>
    <col min="3031" max="3031" width="10.453125" style="235" bestFit="1" customWidth="1"/>
    <col min="3032" max="3032" width="10.453125" style="235" customWidth="1"/>
    <col min="3033" max="3033" width="9.54296875" style="235" customWidth="1"/>
    <col min="3034" max="3036" width="9.26953125" style="235" customWidth="1"/>
    <col min="3037" max="3037" width="11" style="235" customWidth="1"/>
    <col min="3038" max="3282" width="8.7265625" style="235"/>
    <col min="3283" max="3283" width="1.1796875" style="235" customWidth="1"/>
    <col min="3284" max="3284" width="1.81640625" style="235" customWidth="1"/>
    <col min="3285" max="3285" width="2.453125" style="235" customWidth="1"/>
    <col min="3286" max="3286" width="42.453125" style="235" customWidth="1"/>
    <col min="3287" max="3287" width="10.453125" style="235" bestFit="1" customWidth="1"/>
    <col min="3288" max="3288" width="10.453125" style="235" customWidth="1"/>
    <col min="3289" max="3289" width="9.54296875" style="235" customWidth="1"/>
    <col min="3290" max="3292" width="9.26953125" style="235" customWidth="1"/>
    <col min="3293" max="3293" width="11" style="235" customWidth="1"/>
    <col min="3294" max="3538" width="8.7265625" style="235"/>
    <col min="3539" max="3539" width="1.1796875" style="235" customWidth="1"/>
    <col min="3540" max="3540" width="1.81640625" style="235" customWidth="1"/>
    <col min="3541" max="3541" width="2.453125" style="235" customWidth="1"/>
    <col min="3542" max="3542" width="42.453125" style="235" customWidth="1"/>
    <col min="3543" max="3543" width="10.453125" style="235" bestFit="1" customWidth="1"/>
    <col min="3544" max="3544" width="10.453125" style="235" customWidth="1"/>
    <col min="3545" max="3545" width="9.54296875" style="235" customWidth="1"/>
    <col min="3546" max="3548" width="9.26953125" style="235" customWidth="1"/>
    <col min="3549" max="3549" width="11" style="235" customWidth="1"/>
    <col min="3550" max="3794" width="8.7265625" style="235"/>
    <col min="3795" max="3795" width="1.1796875" style="235" customWidth="1"/>
    <col min="3796" max="3796" width="1.81640625" style="235" customWidth="1"/>
    <col min="3797" max="3797" width="2.453125" style="235" customWidth="1"/>
    <col min="3798" max="3798" width="42.453125" style="235" customWidth="1"/>
    <col min="3799" max="3799" width="10.453125" style="235" bestFit="1" customWidth="1"/>
    <col min="3800" max="3800" width="10.453125" style="235" customWidth="1"/>
    <col min="3801" max="3801" width="9.54296875" style="235" customWidth="1"/>
    <col min="3802" max="3804" width="9.26953125" style="235" customWidth="1"/>
    <col min="3805" max="3805" width="11" style="235" customWidth="1"/>
    <col min="3806" max="4050" width="8.7265625" style="235"/>
    <col min="4051" max="4051" width="1.1796875" style="235" customWidth="1"/>
    <col min="4052" max="4052" width="1.81640625" style="235" customWidth="1"/>
    <col min="4053" max="4053" width="2.453125" style="235" customWidth="1"/>
    <col min="4054" max="4054" width="42.453125" style="235" customWidth="1"/>
    <col min="4055" max="4055" width="10.453125" style="235" bestFit="1" customWidth="1"/>
    <col min="4056" max="4056" width="10.453125" style="235" customWidth="1"/>
    <col min="4057" max="4057" width="9.54296875" style="235" customWidth="1"/>
    <col min="4058" max="4060" width="9.26953125" style="235" customWidth="1"/>
    <col min="4061" max="4061" width="11" style="235" customWidth="1"/>
    <col min="4062" max="4306" width="8.7265625" style="235"/>
    <col min="4307" max="4307" width="1.1796875" style="235" customWidth="1"/>
    <col min="4308" max="4308" width="1.81640625" style="235" customWidth="1"/>
    <col min="4309" max="4309" width="2.453125" style="235" customWidth="1"/>
    <col min="4310" max="4310" width="42.453125" style="235" customWidth="1"/>
    <col min="4311" max="4311" width="10.453125" style="235" bestFit="1" customWidth="1"/>
    <col min="4312" max="4312" width="10.453125" style="235" customWidth="1"/>
    <col min="4313" max="4313" width="9.54296875" style="235" customWidth="1"/>
    <col min="4314" max="4316" width="9.26953125" style="235" customWidth="1"/>
    <col min="4317" max="4317" width="11" style="235" customWidth="1"/>
    <col min="4318" max="4562" width="8.7265625" style="235"/>
    <col min="4563" max="4563" width="1.1796875" style="235" customWidth="1"/>
    <col min="4564" max="4564" width="1.81640625" style="235" customWidth="1"/>
    <col min="4565" max="4565" width="2.453125" style="235" customWidth="1"/>
    <col min="4566" max="4566" width="42.453125" style="235" customWidth="1"/>
    <col min="4567" max="4567" width="10.453125" style="235" bestFit="1" customWidth="1"/>
    <col min="4568" max="4568" width="10.453125" style="235" customWidth="1"/>
    <col min="4569" max="4569" width="9.54296875" style="235" customWidth="1"/>
    <col min="4570" max="4572" width="9.26953125" style="235" customWidth="1"/>
    <col min="4573" max="4573" width="11" style="235" customWidth="1"/>
    <col min="4574" max="4818" width="8.7265625" style="235"/>
    <col min="4819" max="4819" width="1.1796875" style="235" customWidth="1"/>
    <col min="4820" max="4820" width="1.81640625" style="235" customWidth="1"/>
    <col min="4821" max="4821" width="2.453125" style="235" customWidth="1"/>
    <col min="4822" max="4822" width="42.453125" style="235" customWidth="1"/>
    <col min="4823" max="4823" width="10.453125" style="235" bestFit="1" customWidth="1"/>
    <col min="4824" max="4824" width="10.453125" style="235" customWidth="1"/>
    <col min="4825" max="4825" width="9.54296875" style="235" customWidth="1"/>
    <col min="4826" max="4828" width="9.26953125" style="235" customWidth="1"/>
    <col min="4829" max="4829" width="11" style="235" customWidth="1"/>
    <col min="4830" max="5074" width="8.7265625" style="235"/>
    <col min="5075" max="5075" width="1.1796875" style="235" customWidth="1"/>
    <col min="5076" max="5076" width="1.81640625" style="235" customWidth="1"/>
    <col min="5077" max="5077" width="2.453125" style="235" customWidth="1"/>
    <col min="5078" max="5078" width="42.453125" style="235" customWidth="1"/>
    <col min="5079" max="5079" width="10.453125" style="235" bestFit="1" customWidth="1"/>
    <col min="5080" max="5080" width="10.453125" style="235" customWidth="1"/>
    <col min="5081" max="5081" width="9.54296875" style="235" customWidth="1"/>
    <col min="5082" max="5084" width="9.26953125" style="235" customWidth="1"/>
    <col min="5085" max="5085" width="11" style="235" customWidth="1"/>
    <col min="5086" max="5330" width="8.7265625" style="235"/>
    <col min="5331" max="5331" width="1.1796875" style="235" customWidth="1"/>
    <col min="5332" max="5332" width="1.81640625" style="235" customWidth="1"/>
    <col min="5333" max="5333" width="2.453125" style="235" customWidth="1"/>
    <col min="5334" max="5334" width="42.453125" style="235" customWidth="1"/>
    <col min="5335" max="5335" width="10.453125" style="235" bestFit="1" customWidth="1"/>
    <col min="5336" max="5336" width="10.453125" style="235" customWidth="1"/>
    <col min="5337" max="5337" width="9.54296875" style="235" customWidth="1"/>
    <col min="5338" max="5340" width="9.26953125" style="235" customWidth="1"/>
    <col min="5341" max="5341" width="11" style="235" customWidth="1"/>
    <col min="5342" max="5586" width="8.7265625" style="235"/>
    <col min="5587" max="5587" width="1.1796875" style="235" customWidth="1"/>
    <col min="5588" max="5588" width="1.81640625" style="235" customWidth="1"/>
    <col min="5589" max="5589" width="2.453125" style="235" customWidth="1"/>
    <col min="5590" max="5590" width="42.453125" style="235" customWidth="1"/>
    <col min="5591" max="5591" width="10.453125" style="235" bestFit="1" customWidth="1"/>
    <col min="5592" max="5592" width="10.453125" style="235" customWidth="1"/>
    <col min="5593" max="5593" width="9.54296875" style="235" customWidth="1"/>
    <col min="5594" max="5596" width="9.26953125" style="235" customWidth="1"/>
    <col min="5597" max="5597" width="11" style="235" customWidth="1"/>
    <col min="5598" max="5842" width="8.7265625" style="235"/>
    <col min="5843" max="5843" width="1.1796875" style="235" customWidth="1"/>
    <col min="5844" max="5844" width="1.81640625" style="235" customWidth="1"/>
    <col min="5845" max="5845" width="2.453125" style="235" customWidth="1"/>
    <col min="5846" max="5846" width="42.453125" style="235" customWidth="1"/>
    <col min="5847" max="5847" width="10.453125" style="235" bestFit="1" customWidth="1"/>
    <col min="5848" max="5848" width="10.453125" style="235" customWidth="1"/>
    <col min="5849" max="5849" width="9.54296875" style="235" customWidth="1"/>
    <col min="5850" max="5852" width="9.26953125" style="235" customWidth="1"/>
    <col min="5853" max="5853" width="11" style="235" customWidth="1"/>
    <col min="5854" max="6098" width="8.7265625" style="235"/>
    <col min="6099" max="6099" width="1.1796875" style="235" customWidth="1"/>
    <col min="6100" max="6100" width="1.81640625" style="235" customWidth="1"/>
    <col min="6101" max="6101" width="2.453125" style="235" customWidth="1"/>
    <col min="6102" max="6102" width="42.453125" style="235" customWidth="1"/>
    <col min="6103" max="6103" width="10.453125" style="235" bestFit="1" customWidth="1"/>
    <col min="6104" max="6104" width="10.453125" style="235" customWidth="1"/>
    <col min="6105" max="6105" width="9.54296875" style="235" customWidth="1"/>
    <col min="6106" max="6108" width="9.26953125" style="235" customWidth="1"/>
    <col min="6109" max="6109" width="11" style="235" customWidth="1"/>
    <col min="6110" max="6354" width="8.7265625" style="235"/>
    <col min="6355" max="6355" width="1.1796875" style="235" customWidth="1"/>
    <col min="6356" max="6356" width="1.81640625" style="235" customWidth="1"/>
    <col min="6357" max="6357" width="2.453125" style="235" customWidth="1"/>
    <col min="6358" max="6358" width="42.453125" style="235" customWidth="1"/>
    <col min="6359" max="6359" width="10.453125" style="235" bestFit="1" customWidth="1"/>
    <col min="6360" max="6360" width="10.453125" style="235" customWidth="1"/>
    <col min="6361" max="6361" width="9.54296875" style="235" customWidth="1"/>
    <col min="6362" max="6364" width="9.26953125" style="235" customWidth="1"/>
    <col min="6365" max="6365" width="11" style="235" customWidth="1"/>
    <col min="6366" max="6610" width="8.7265625" style="235"/>
    <col min="6611" max="6611" width="1.1796875" style="235" customWidth="1"/>
    <col min="6612" max="6612" width="1.81640625" style="235" customWidth="1"/>
    <col min="6613" max="6613" width="2.453125" style="235" customWidth="1"/>
    <col min="6614" max="6614" width="42.453125" style="235" customWidth="1"/>
    <col min="6615" max="6615" width="10.453125" style="235" bestFit="1" customWidth="1"/>
    <col min="6616" max="6616" width="10.453125" style="235" customWidth="1"/>
    <col min="6617" max="6617" width="9.54296875" style="235" customWidth="1"/>
    <col min="6618" max="6620" width="9.26953125" style="235" customWidth="1"/>
    <col min="6621" max="6621" width="11" style="235" customWidth="1"/>
    <col min="6622" max="6866" width="8.7265625" style="235"/>
    <col min="6867" max="6867" width="1.1796875" style="235" customWidth="1"/>
    <col min="6868" max="6868" width="1.81640625" style="235" customWidth="1"/>
    <col min="6869" max="6869" width="2.453125" style="235" customWidth="1"/>
    <col min="6870" max="6870" width="42.453125" style="235" customWidth="1"/>
    <col min="6871" max="6871" width="10.453125" style="235" bestFit="1" customWidth="1"/>
    <col min="6872" max="6872" width="10.453125" style="235" customWidth="1"/>
    <col min="6873" max="6873" width="9.54296875" style="235" customWidth="1"/>
    <col min="6874" max="6876" width="9.26953125" style="235" customWidth="1"/>
    <col min="6877" max="6877" width="11" style="235" customWidth="1"/>
    <col min="6878" max="7122" width="8.7265625" style="235"/>
    <col min="7123" max="7123" width="1.1796875" style="235" customWidth="1"/>
    <col min="7124" max="7124" width="1.81640625" style="235" customWidth="1"/>
    <col min="7125" max="7125" width="2.453125" style="235" customWidth="1"/>
    <col min="7126" max="7126" width="42.453125" style="235" customWidth="1"/>
    <col min="7127" max="7127" width="10.453125" style="235" bestFit="1" customWidth="1"/>
    <col min="7128" max="7128" width="10.453125" style="235" customWidth="1"/>
    <col min="7129" max="7129" width="9.54296875" style="235" customWidth="1"/>
    <col min="7130" max="7132" width="9.26953125" style="235" customWidth="1"/>
    <col min="7133" max="7133" width="11" style="235" customWidth="1"/>
    <col min="7134" max="7378" width="8.7265625" style="235"/>
    <col min="7379" max="7379" width="1.1796875" style="235" customWidth="1"/>
    <col min="7380" max="7380" width="1.81640625" style="235" customWidth="1"/>
    <col min="7381" max="7381" width="2.453125" style="235" customWidth="1"/>
    <col min="7382" max="7382" width="42.453125" style="235" customWidth="1"/>
    <col min="7383" max="7383" width="10.453125" style="235" bestFit="1" customWidth="1"/>
    <col min="7384" max="7384" width="10.453125" style="235" customWidth="1"/>
    <col min="7385" max="7385" width="9.54296875" style="235" customWidth="1"/>
    <col min="7386" max="7388" width="9.26953125" style="235" customWidth="1"/>
    <col min="7389" max="7389" width="11" style="235" customWidth="1"/>
    <col min="7390" max="7634" width="8.7265625" style="235"/>
    <col min="7635" max="7635" width="1.1796875" style="235" customWidth="1"/>
    <col min="7636" max="7636" width="1.81640625" style="235" customWidth="1"/>
    <col min="7637" max="7637" width="2.453125" style="235" customWidth="1"/>
    <col min="7638" max="7638" width="42.453125" style="235" customWidth="1"/>
    <col min="7639" max="7639" width="10.453125" style="235" bestFit="1" customWidth="1"/>
    <col min="7640" max="7640" width="10.453125" style="235" customWidth="1"/>
    <col min="7641" max="7641" width="9.54296875" style="235" customWidth="1"/>
    <col min="7642" max="7644" width="9.26953125" style="235" customWidth="1"/>
    <col min="7645" max="7645" width="11" style="235" customWidth="1"/>
    <col min="7646" max="7890" width="8.7265625" style="235"/>
    <col min="7891" max="7891" width="1.1796875" style="235" customWidth="1"/>
    <col min="7892" max="7892" width="1.81640625" style="235" customWidth="1"/>
    <col min="7893" max="7893" width="2.453125" style="235" customWidth="1"/>
    <col min="7894" max="7894" width="42.453125" style="235" customWidth="1"/>
    <col min="7895" max="7895" width="10.453125" style="235" bestFit="1" customWidth="1"/>
    <col min="7896" max="7896" width="10.453125" style="235" customWidth="1"/>
    <col min="7897" max="7897" width="9.54296875" style="235" customWidth="1"/>
    <col min="7898" max="7900" width="9.26953125" style="235" customWidth="1"/>
    <col min="7901" max="7901" width="11" style="235" customWidth="1"/>
    <col min="7902" max="8146" width="8.7265625" style="235"/>
    <col min="8147" max="8147" width="1.1796875" style="235" customWidth="1"/>
    <col min="8148" max="8148" width="1.81640625" style="235" customWidth="1"/>
    <col min="8149" max="8149" width="2.453125" style="235" customWidth="1"/>
    <col min="8150" max="8150" width="42.453125" style="235" customWidth="1"/>
    <col min="8151" max="8151" width="10.453125" style="235" bestFit="1" customWidth="1"/>
    <col min="8152" max="8152" width="10.453125" style="235" customWidth="1"/>
    <col min="8153" max="8153" width="9.54296875" style="235" customWidth="1"/>
    <col min="8154" max="8156" width="9.26953125" style="235" customWidth="1"/>
    <col min="8157" max="8157" width="11" style="235" customWidth="1"/>
    <col min="8158" max="8402" width="8.7265625" style="235"/>
    <col min="8403" max="8403" width="1.1796875" style="235" customWidth="1"/>
    <col min="8404" max="8404" width="1.81640625" style="235" customWidth="1"/>
    <col min="8405" max="8405" width="2.453125" style="235" customWidth="1"/>
    <col min="8406" max="8406" width="42.453125" style="235" customWidth="1"/>
    <col min="8407" max="8407" width="10.453125" style="235" bestFit="1" customWidth="1"/>
    <col min="8408" max="8408" width="10.453125" style="235" customWidth="1"/>
    <col min="8409" max="8409" width="9.54296875" style="235" customWidth="1"/>
    <col min="8410" max="8412" width="9.26953125" style="235" customWidth="1"/>
    <col min="8413" max="8413" width="11" style="235" customWidth="1"/>
    <col min="8414" max="8658" width="8.7265625" style="235"/>
    <col min="8659" max="8659" width="1.1796875" style="235" customWidth="1"/>
    <col min="8660" max="8660" width="1.81640625" style="235" customWidth="1"/>
    <col min="8661" max="8661" width="2.453125" style="235" customWidth="1"/>
    <col min="8662" max="8662" width="42.453125" style="235" customWidth="1"/>
    <col min="8663" max="8663" width="10.453125" style="235" bestFit="1" customWidth="1"/>
    <col min="8664" max="8664" width="10.453125" style="235" customWidth="1"/>
    <col min="8665" max="8665" width="9.54296875" style="235" customWidth="1"/>
    <col min="8666" max="8668" width="9.26953125" style="235" customWidth="1"/>
    <col min="8669" max="8669" width="11" style="235" customWidth="1"/>
    <col min="8670" max="8914" width="8.7265625" style="235"/>
    <col min="8915" max="8915" width="1.1796875" style="235" customWidth="1"/>
    <col min="8916" max="8916" width="1.81640625" style="235" customWidth="1"/>
    <col min="8917" max="8917" width="2.453125" style="235" customWidth="1"/>
    <col min="8918" max="8918" width="42.453125" style="235" customWidth="1"/>
    <col min="8919" max="8919" width="10.453125" style="235" bestFit="1" customWidth="1"/>
    <col min="8920" max="8920" width="10.453125" style="235" customWidth="1"/>
    <col min="8921" max="8921" width="9.54296875" style="235" customWidth="1"/>
    <col min="8922" max="8924" width="9.26953125" style="235" customWidth="1"/>
    <col min="8925" max="8925" width="11" style="235" customWidth="1"/>
    <col min="8926" max="9170" width="8.7265625" style="235"/>
    <col min="9171" max="9171" width="1.1796875" style="235" customWidth="1"/>
    <col min="9172" max="9172" width="1.81640625" style="235" customWidth="1"/>
    <col min="9173" max="9173" width="2.453125" style="235" customWidth="1"/>
    <col min="9174" max="9174" width="42.453125" style="235" customWidth="1"/>
    <col min="9175" max="9175" width="10.453125" style="235" bestFit="1" customWidth="1"/>
    <col min="9176" max="9176" width="10.453125" style="235" customWidth="1"/>
    <col min="9177" max="9177" width="9.54296875" style="235" customWidth="1"/>
    <col min="9178" max="9180" width="9.26953125" style="235" customWidth="1"/>
    <col min="9181" max="9181" width="11" style="235" customWidth="1"/>
    <col min="9182" max="9426" width="8.7265625" style="235"/>
    <col min="9427" max="9427" width="1.1796875" style="235" customWidth="1"/>
    <col min="9428" max="9428" width="1.81640625" style="235" customWidth="1"/>
    <col min="9429" max="9429" width="2.453125" style="235" customWidth="1"/>
    <col min="9430" max="9430" width="42.453125" style="235" customWidth="1"/>
    <col min="9431" max="9431" width="10.453125" style="235" bestFit="1" customWidth="1"/>
    <col min="9432" max="9432" width="10.453125" style="235" customWidth="1"/>
    <col min="9433" max="9433" width="9.54296875" style="235" customWidth="1"/>
    <col min="9434" max="9436" width="9.26953125" style="235" customWidth="1"/>
    <col min="9437" max="9437" width="11" style="235" customWidth="1"/>
    <col min="9438" max="9682" width="8.7265625" style="235"/>
    <col min="9683" max="9683" width="1.1796875" style="235" customWidth="1"/>
    <col min="9684" max="9684" width="1.81640625" style="235" customWidth="1"/>
    <col min="9685" max="9685" width="2.453125" style="235" customWidth="1"/>
    <col min="9686" max="9686" width="42.453125" style="235" customWidth="1"/>
    <col min="9687" max="9687" width="10.453125" style="235" bestFit="1" customWidth="1"/>
    <col min="9688" max="9688" width="10.453125" style="235" customWidth="1"/>
    <col min="9689" max="9689" width="9.54296875" style="235" customWidth="1"/>
    <col min="9690" max="9692" width="9.26953125" style="235" customWidth="1"/>
    <col min="9693" max="9693" width="11" style="235" customWidth="1"/>
    <col min="9694" max="9938" width="8.7265625" style="235"/>
    <col min="9939" max="9939" width="1.1796875" style="235" customWidth="1"/>
    <col min="9940" max="9940" width="1.81640625" style="235" customWidth="1"/>
    <col min="9941" max="9941" width="2.453125" style="235" customWidth="1"/>
    <col min="9942" max="9942" width="42.453125" style="235" customWidth="1"/>
    <col min="9943" max="9943" width="10.453125" style="235" bestFit="1" customWidth="1"/>
    <col min="9944" max="9944" width="10.453125" style="235" customWidth="1"/>
    <col min="9945" max="9945" width="9.54296875" style="235" customWidth="1"/>
    <col min="9946" max="9948" width="9.26953125" style="235" customWidth="1"/>
    <col min="9949" max="9949" width="11" style="235" customWidth="1"/>
    <col min="9950" max="10194" width="8.7265625" style="235"/>
    <col min="10195" max="10195" width="1.1796875" style="235" customWidth="1"/>
    <col min="10196" max="10196" width="1.81640625" style="235" customWidth="1"/>
    <col min="10197" max="10197" width="2.453125" style="235" customWidth="1"/>
    <col min="10198" max="10198" width="42.453125" style="235" customWidth="1"/>
    <col min="10199" max="10199" width="10.453125" style="235" bestFit="1" customWidth="1"/>
    <col min="10200" max="10200" width="10.453125" style="235" customWidth="1"/>
    <col min="10201" max="10201" width="9.54296875" style="235" customWidth="1"/>
    <col min="10202" max="10204" width="9.26953125" style="235" customWidth="1"/>
    <col min="10205" max="10205" width="11" style="235" customWidth="1"/>
    <col min="10206" max="10450" width="8.7265625" style="235"/>
    <col min="10451" max="10451" width="1.1796875" style="235" customWidth="1"/>
    <col min="10452" max="10452" width="1.81640625" style="235" customWidth="1"/>
    <col min="10453" max="10453" width="2.453125" style="235" customWidth="1"/>
    <col min="10454" max="10454" width="42.453125" style="235" customWidth="1"/>
    <col min="10455" max="10455" width="10.453125" style="235" bestFit="1" customWidth="1"/>
    <col min="10456" max="10456" width="10.453125" style="235" customWidth="1"/>
    <col min="10457" max="10457" width="9.54296875" style="235" customWidth="1"/>
    <col min="10458" max="10460" width="9.26953125" style="235" customWidth="1"/>
    <col min="10461" max="10461" width="11" style="235" customWidth="1"/>
    <col min="10462" max="10706" width="8.7265625" style="235"/>
    <col min="10707" max="10707" width="1.1796875" style="235" customWidth="1"/>
    <col min="10708" max="10708" width="1.81640625" style="235" customWidth="1"/>
    <col min="10709" max="10709" width="2.453125" style="235" customWidth="1"/>
    <col min="10710" max="10710" width="42.453125" style="235" customWidth="1"/>
    <col min="10711" max="10711" width="10.453125" style="235" bestFit="1" customWidth="1"/>
    <col min="10712" max="10712" width="10.453125" style="235" customWidth="1"/>
    <col min="10713" max="10713" width="9.54296875" style="235" customWidth="1"/>
    <col min="10714" max="10716" width="9.26953125" style="235" customWidth="1"/>
    <col min="10717" max="10717" width="11" style="235" customWidth="1"/>
    <col min="10718" max="10962" width="8.7265625" style="235"/>
    <col min="10963" max="10963" width="1.1796875" style="235" customWidth="1"/>
    <col min="10964" max="10964" width="1.81640625" style="235" customWidth="1"/>
    <col min="10965" max="10965" width="2.453125" style="235" customWidth="1"/>
    <col min="10966" max="10966" width="42.453125" style="235" customWidth="1"/>
    <col min="10967" max="10967" width="10.453125" style="235" bestFit="1" customWidth="1"/>
    <col min="10968" max="10968" width="10.453125" style="235" customWidth="1"/>
    <col min="10969" max="10969" width="9.54296875" style="235" customWidth="1"/>
    <col min="10970" max="10972" width="9.26953125" style="235" customWidth="1"/>
    <col min="10973" max="10973" width="11" style="235" customWidth="1"/>
    <col min="10974" max="11218" width="8.7265625" style="235"/>
    <col min="11219" max="11219" width="1.1796875" style="235" customWidth="1"/>
    <col min="11220" max="11220" width="1.81640625" style="235" customWidth="1"/>
    <col min="11221" max="11221" width="2.453125" style="235" customWidth="1"/>
    <col min="11222" max="11222" width="42.453125" style="235" customWidth="1"/>
    <col min="11223" max="11223" width="10.453125" style="235" bestFit="1" customWidth="1"/>
    <col min="11224" max="11224" width="10.453125" style="235" customWidth="1"/>
    <col min="11225" max="11225" width="9.54296875" style="235" customWidth="1"/>
    <col min="11226" max="11228" width="9.26953125" style="235" customWidth="1"/>
    <col min="11229" max="11229" width="11" style="235" customWidth="1"/>
    <col min="11230" max="11474" width="8.7265625" style="235"/>
    <col min="11475" max="11475" width="1.1796875" style="235" customWidth="1"/>
    <col min="11476" max="11476" width="1.81640625" style="235" customWidth="1"/>
    <col min="11477" max="11477" width="2.453125" style="235" customWidth="1"/>
    <col min="11478" max="11478" width="42.453125" style="235" customWidth="1"/>
    <col min="11479" max="11479" width="10.453125" style="235" bestFit="1" customWidth="1"/>
    <col min="11480" max="11480" width="10.453125" style="235" customWidth="1"/>
    <col min="11481" max="11481" width="9.54296875" style="235" customWidth="1"/>
    <col min="11482" max="11484" width="9.26953125" style="235" customWidth="1"/>
    <col min="11485" max="11485" width="11" style="235" customWidth="1"/>
    <col min="11486" max="11730" width="8.7265625" style="235"/>
    <col min="11731" max="11731" width="1.1796875" style="235" customWidth="1"/>
    <col min="11732" max="11732" width="1.81640625" style="235" customWidth="1"/>
    <col min="11733" max="11733" width="2.453125" style="235" customWidth="1"/>
    <col min="11734" max="11734" width="42.453125" style="235" customWidth="1"/>
    <col min="11735" max="11735" width="10.453125" style="235" bestFit="1" customWidth="1"/>
    <col min="11736" max="11736" width="10.453125" style="235" customWidth="1"/>
    <col min="11737" max="11737" width="9.54296875" style="235" customWidth="1"/>
    <col min="11738" max="11740" width="9.26953125" style="235" customWidth="1"/>
    <col min="11741" max="11741" width="11" style="235" customWidth="1"/>
    <col min="11742" max="11986" width="8.7265625" style="235"/>
    <col min="11987" max="11987" width="1.1796875" style="235" customWidth="1"/>
    <col min="11988" max="11988" width="1.81640625" style="235" customWidth="1"/>
    <col min="11989" max="11989" width="2.453125" style="235" customWidth="1"/>
    <col min="11990" max="11990" width="42.453125" style="235" customWidth="1"/>
    <col min="11991" max="11991" width="10.453125" style="235" bestFit="1" customWidth="1"/>
    <col min="11992" max="11992" width="10.453125" style="235" customWidth="1"/>
    <col min="11993" max="11993" width="9.54296875" style="235" customWidth="1"/>
    <col min="11994" max="11996" width="9.26953125" style="235" customWidth="1"/>
    <col min="11997" max="11997" width="11" style="235" customWidth="1"/>
    <col min="11998" max="12242" width="8.7265625" style="235"/>
    <col min="12243" max="12243" width="1.1796875" style="235" customWidth="1"/>
    <col min="12244" max="12244" width="1.81640625" style="235" customWidth="1"/>
    <col min="12245" max="12245" width="2.453125" style="235" customWidth="1"/>
    <col min="12246" max="12246" width="42.453125" style="235" customWidth="1"/>
    <col min="12247" max="12247" width="10.453125" style="235" bestFit="1" customWidth="1"/>
    <col min="12248" max="12248" width="10.453125" style="235" customWidth="1"/>
    <col min="12249" max="12249" width="9.54296875" style="235" customWidth="1"/>
    <col min="12250" max="12252" width="9.26953125" style="235" customWidth="1"/>
    <col min="12253" max="12253" width="11" style="235" customWidth="1"/>
    <col min="12254" max="12498" width="8.7265625" style="235"/>
    <col min="12499" max="12499" width="1.1796875" style="235" customWidth="1"/>
    <col min="12500" max="12500" width="1.81640625" style="235" customWidth="1"/>
    <col min="12501" max="12501" width="2.453125" style="235" customWidth="1"/>
    <col min="12502" max="12502" width="42.453125" style="235" customWidth="1"/>
    <col min="12503" max="12503" width="10.453125" style="235" bestFit="1" customWidth="1"/>
    <col min="12504" max="12504" width="10.453125" style="235" customWidth="1"/>
    <col min="12505" max="12505" width="9.54296875" style="235" customWidth="1"/>
    <col min="12506" max="12508" width="9.26953125" style="235" customWidth="1"/>
    <col min="12509" max="12509" width="11" style="235" customWidth="1"/>
    <col min="12510" max="12754" width="8.7265625" style="235"/>
    <col min="12755" max="12755" width="1.1796875" style="235" customWidth="1"/>
    <col min="12756" max="12756" width="1.81640625" style="235" customWidth="1"/>
    <col min="12757" max="12757" width="2.453125" style="235" customWidth="1"/>
    <col min="12758" max="12758" width="42.453125" style="235" customWidth="1"/>
    <col min="12759" max="12759" width="10.453125" style="235" bestFit="1" customWidth="1"/>
    <col min="12760" max="12760" width="10.453125" style="235" customWidth="1"/>
    <col min="12761" max="12761" width="9.54296875" style="235" customWidth="1"/>
    <col min="12762" max="12764" width="9.26953125" style="235" customWidth="1"/>
    <col min="12765" max="12765" width="11" style="235" customWidth="1"/>
    <col min="12766" max="13010" width="8.7265625" style="235"/>
    <col min="13011" max="13011" width="1.1796875" style="235" customWidth="1"/>
    <col min="13012" max="13012" width="1.81640625" style="235" customWidth="1"/>
    <col min="13013" max="13013" width="2.453125" style="235" customWidth="1"/>
    <col min="13014" max="13014" width="42.453125" style="235" customWidth="1"/>
    <col min="13015" max="13015" width="10.453125" style="235" bestFit="1" customWidth="1"/>
    <col min="13016" max="13016" width="10.453125" style="235" customWidth="1"/>
    <col min="13017" max="13017" width="9.54296875" style="235" customWidth="1"/>
    <col min="13018" max="13020" width="9.26953125" style="235" customWidth="1"/>
    <col min="13021" max="13021" width="11" style="235" customWidth="1"/>
    <col min="13022" max="13266" width="8.7265625" style="235"/>
    <col min="13267" max="13267" width="1.1796875" style="235" customWidth="1"/>
    <col min="13268" max="13268" width="1.81640625" style="235" customWidth="1"/>
    <col min="13269" max="13269" width="2.453125" style="235" customWidth="1"/>
    <col min="13270" max="13270" width="42.453125" style="235" customWidth="1"/>
    <col min="13271" max="13271" width="10.453125" style="235" bestFit="1" customWidth="1"/>
    <col min="13272" max="13272" width="10.453125" style="235" customWidth="1"/>
    <col min="13273" max="13273" width="9.54296875" style="235" customWidth="1"/>
    <col min="13274" max="13276" width="9.26953125" style="235" customWidth="1"/>
    <col min="13277" max="13277" width="11" style="235" customWidth="1"/>
    <col min="13278" max="13522" width="8.7265625" style="235"/>
    <col min="13523" max="13523" width="1.1796875" style="235" customWidth="1"/>
    <col min="13524" max="13524" width="1.81640625" style="235" customWidth="1"/>
    <col min="13525" max="13525" width="2.453125" style="235" customWidth="1"/>
    <col min="13526" max="13526" width="42.453125" style="235" customWidth="1"/>
    <col min="13527" max="13527" width="10.453125" style="235" bestFit="1" customWidth="1"/>
    <col min="13528" max="13528" width="10.453125" style="235" customWidth="1"/>
    <col min="13529" max="13529" width="9.54296875" style="235" customWidth="1"/>
    <col min="13530" max="13532" width="9.26953125" style="235" customWidth="1"/>
    <col min="13533" max="13533" width="11" style="235" customWidth="1"/>
    <col min="13534" max="13778" width="8.7265625" style="235"/>
    <col min="13779" max="13779" width="1.1796875" style="235" customWidth="1"/>
    <col min="13780" max="13780" width="1.81640625" style="235" customWidth="1"/>
    <col min="13781" max="13781" width="2.453125" style="235" customWidth="1"/>
    <col min="13782" max="13782" width="42.453125" style="235" customWidth="1"/>
    <col min="13783" max="13783" width="10.453125" style="235" bestFit="1" customWidth="1"/>
    <col min="13784" max="13784" width="10.453125" style="235" customWidth="1"/>
    <col min="13785" max="13785" width="9.54296875" style="235" customWidth="1"/>
    <col min="13786" max="13788" width="9.26953125" style="235" customWidth="1"/>
    <col min="13789" max="13789" width="11" style="235" customWidth="1"/>
    <col min="13790" max="14034" width="8.7265625" style="235"/>
    <col min="14035" max="14035" width="1.1796875" style="235" customWidth="1"/>
    <col min="14036" max="14036" width="1.81640625" style="235" customWidth="1"/>
    <col min="14037" max="14037" width="2.453125" style="235" customWidth="1"/>
    <col min="14038" max="14038" width="42.453125" style="235" customWidth="1"/>
    <col min="14039" max="14039" width="10.453125" style="235" bestFit="1" customWidth="1"/>
    <col min="14040" max="14040" width="10.453125" style="235" customWidth="1"/>
    <col min="14041" max="14041" width="9.54296875" style="235" customWidth="1"/>
    <col min="14042" max="14044" width="9.26953125" style="235" customWidth="1"/>
    <col min="14045" max="14045" width="11" style="235" customWidth="1"/>
    <col min="14046" max="14290" width="8.7265625" style="235"/>
    <col min="14291" max="14291" width="1.1796875" style="235" customWidth="1"/>
    <col min="14292" max="14292" width="1.81640625" style="235" customWidth="1"/>
    <col min="14293" max="14293" width="2.453125" style="235" customWidth="1"/>
    <col min="14294" max="14294" width="42.453125" style="235" customWidth="1"/>
    <col min="14295" max="14295" width="10.453125" style="235" bestFit="1" customWidth="1"/>
    <col min="14296" max="14296" width="10.453125" style="235" customWidth="1"/>
    <col min="14297" max="14297" width="9.54296875" style="235" customWidth="1"/>
    <col min="14298" max="14300" width="9.26953125" style="235" customWidth="1"/>
    <col min="14301" max="14301" width="11" style="235" customWidth="1"/>
    <col min="14302" max="14546" width="8.7265625" style="235"/>
    <col min="14547" max="14547" width="1.1796875" style="235" customWidth="1"/>
    <col min="14548" max="14548" width="1.81640625" style="235" customWidth="1"/>
    <col min="14549" max="14549" width="2.453125" style="235" customWidth="1"/>
    <col min="14550" max="14550" width="42.453125" style="235" customWidth="1"/>
    <col min="14551" max="14551" width="10.453125" style="235" bestFit="1" customWidth="1"/>
    <col min="14552" max="14552" width="10.453125" style="235" customWidth="1"/>
    <col min="14553" max="14553" width="9.54296875" style="235" customWidth="1"/>
    <col min="14554" max="14556" width="9.26953125" style="235" customWidth="1"/>
    <col min="14557" max="14557" width="11" style="235" customWidth="1"/>
    <col min="14558" max="14802" width="8.7265625" style="235"/>
    <col min="14803" max="14803" width="1.1796875" style="235" customWidth="1"/>
    <col min="14804" max="14804" width="1.81640625" style="235" customWidth="1"/>
    <col min="14805" max="14805" width="2.453125" style="235" customWidth="1"/>
    <col min="14806" max="14806" width="42.453125" style="235" customWidth="1"/>
    <col min="14807" max="14807" width="10.453125" style="235" bestFit="1" customWidth="1"/>
    <col min="14808" max="14808" width="10.453125" style="235" customWidth="1"/>
    <col min="14809" max="14809" width="9.54296875" style="235" customWidth="1"/>
    <col min="14810" max="14812" width="9.26953125" style="235" customWidth="1"/>
    <col min="14813" max="14813" width="11" style="235" customWidth="1"/>
    <col min="14814" max="15058" width="8.7265625" style="235"/>
    <col min="15059" max="15059" width="1.1796875" style="235" customWidth="1"/>
    <col min="15060" max="15060" width="1.81640625" style="235" customWidth="1"/>
    <col min="15061" max="15061" width="2.453125" style="235" customWidth="1"/>
    <col min="15062" max="15062" width="42.453125" style="235" customWidth="1"/>
    <col min="15063" max="15063" width="10.453125" style="235" bestFit="1" customWidth="1"/>
    <col min="15064" max="15064" width="10.453125" style="235" customWidth="1"/>
    <col min="15065" max="15065" width="9.54296875" style="235" customWidth="1"/>
    <col min="15066" max="15068" width="9.26953125" style="235" customWidth="1"/>
    <col min="15069" max="15069" width="11" style="235" customWidth="1"/>
    <col min="15070" max="15314" width="8.7265625" style="235"/>
    <col min="15315" max="15315" width="1.1796875" style="235" customWidth="1"/>
    <col min="15316" max="15316" width="1.81640625" style="235" customWidth="1"/>
    <col min="15317" max="15317" width="2.453125" style="235" customWidth="1"/>
    <col min="15318" max="15318" width="42.453125" style="235" customWidth="1"/>
    <col min="15319" max="15319" width="10.453125" style="235" bestFit="1" customWidth="1"/>
    <col min="15320" max="15320" width="10.453125" style="235" customWidth="1"/>
    <col min="15321" max="15321" width="9.54296875" style="235" customWidth="1"/>
    <col min="15322" max="15324" width="9.26953125" style="235" customWidth="1"/>
    <col min="15325" max="15325" width="11" style="235" customWidth="1"/>
    <col min="15326" max="15570" width="8.7265625" style="235"/>
    <col min="15571" max="15571" width="1.1796875" style="235" customWidth="1"/>
    <col min="15572" max="15572" width="1.81640625" style="235" customWidth="1"/>
    <col min="15573" max="15573" width="2.453125" style="235" customWidth="1"/>
    <col min="15574" max="15574" width="42.453125" style="235" customWidth="1"/>
    <col min="15575" max="15575" width="10.453125" style="235" bestFit="1" customWidth="1"/>
    <col min="15576" max="15576" width="10.453125" style="235" customWidth="1"/>
    <col min="15577" max="15577" width="9.54296875" style="235" customWidth="1"/>
    <col min="15578" max="15580" width="9.26953125" style="235" customWidth="1"/>
    <col min="15581" max="15581" width="11" style="235" customWidth="1"/>
    <col min="15582" max="15826" width="8.7265625" style="235"/>
    <col min="15827" max="15827" width="1.1796875" style="235" customWidth="1"/>
    <col min="15828" max="15828" width="1.81640625" style="235" customWidth="1"/>
    <col min="15829" max="15829" width="2.453125" style="235" customWidth="1"/>
    <col min="15830" max="15830" width="42.453125" style="235" customWidth="1"/>
    <col min="15831" max="15831" width="10.453125" style="235" bestFit="1" customWidth="1"/>
    <col min="15832" max="15832" width="10.453125" style="235" customWidth="1"/>
    <col min="15833" max="15833" width="9.54296875" style="235" customWidth="1"/>
    <col min="15834" max="15836" width="9.26953125" style="235" customWidth="1"/>
    <col min="15837" max="15837" width="11" style="235" customWidth="1"/>
    <col min="15838" max="16082" width="8.7265625" style="235"/>
    <col min="16083" max="16083" width="1.1796875" style="235" customWidth="1"/>
    <col min="16084" max="16084" width="1.81640625" style="235" customWidth="1"/>
    <col min="16085" max="16085" width="2.453125" style="235" customWidth="1"/>
    <col min="16086" max="16086" width="42.453125" style="235" customWidth="1"/>
    <col min="16087" max="16087" width="10.453125" style="235" bestFit="1" customWidth="1"/>
    <col min="16088" max="16088" width="10.453125" style="235" customWidth="1"/>
    <col min="16089" max="16089" width="9.54296875" style="235" customWidth="1"/>
    <col min="16090" max="16092" width="9.26953125" style="235" customWidth="1"/>
    <col min="16093" max="16093" width="11" style="235" customWidth="1"/>
    <col min="16094" max="16338" width="8.7265625" style="235"/>
    <col min="16339" max="16346" width="9.1796875" style="235" customWidth="1"/>
    <col min="16347" max="16384" width="8.7265625" style="235"/>
  </cols>
  <sheetData>
    <row r="1" spans="2:10" s="124" customFormat="1" ht="15.75" customHeight="1">
      <c r="B1" s="233" t="s">
        <v>422</v>
      </c>
      <c r="C1" s="122"/>
      <c r="D1" s="122"/>
      <c r="E1" s="122"/>
      <c r="F1" s="122"/>
      <c r="G1" s="122"/>
      <c r="H1" s="122"/>
      <c r="I1" s="122"/>
      <c r="J1" s="123"/>
    </row>
    <row r="2" spans="2:10" s="124" customFormat="1" ht="15.75" customHeight="1">
      <c r="B2" s="234" t="s">
        <v>443</v>
      </c>
      <c r="C2" s="122"/>
      <c r="D2" s="122"/>
      <c r="E2" s="122"/>
      <c r="F2" s="122"/>
      <c r="G2" s="122"/>
      <c r="H2" s="122"/>
      <c r="I2" s="122"/>
      <c r="J2" s="123"/>
    </row>
    <row r="3" spans="2:10" s="124" customFormat="1" ht="15.75" customHeight="1">
      <c r="B3" s="126"/>
      <c r="C3" s="123"/>
      <c r="D3" s="123"/>
      <c r="E3" s="123"/>
      <c r="F3" s="123"/>
      <c r="G3" s="123"/>
      <c r="H3" s="123"/>
      <c r="I3" s="123"/>
      <c r="J3" s="123"/>
    </row>
    <row r="4" spans="2:10" s="124" customFormat="1" ht="15.75" customHeight="1">
      <c r="B4" s="126"/>
      <c r="C4" s="123"/>
      <c r="D4" s="123"/>
      <c r="E4" s="123"/>
      <c r="F4" s="123"/>
      <c r="G4" s="123"/>
      <c r="H4" s="123"/>
      <c r="I4" s="123"/>
      <c r="J4" s="123"/>
    </row>
    <row r="5" spans="2:10" ht="15.75" customHeight="1">
      <c r="B5" s="236" t="s">
        <v>127</v>
      </c>
      <c r="C5" s="236"/>
      <c r="D5" s="237">
        <v>2024</v>
      </c>
      <c r="E5" s="237">
        <v>2025</v>
      </c>
      <c r="F5" s="237">
        <v>2026</v>
      </c>
      <c r="G5" s="237">
        <v>2027</v>
      </c>
      <c r="H5" s="237">
        <v>2028</v>
      </c>
      <c r="I5" s="238" t="s">
        <v>276</v>
      </c>
    </row>
    <row r="6" spans="2:10" ht="15.75" customHeight="1">
      <c r="B6" s="239" t="s">
        <v>120</v>
      </c>
      <c r="C6" s="239"/>
      <c r="D6" s="240" t="s">
        <v>2</v>
      </c>
      <c r="E6" s="240" t="s">
        <v>2</v>
      </c>
      <c r="F6" s="240" t="s">
        <v>2</v>
      </c>
      <c r="G6" s="240" t="s">
        <v>2</v>
      </c>
      <c r="H6" s="240" t="s">
        <v>2</v>
      </c>
      <c r="I6" s="241" t="s">
        <v>277</v>
      </c>
    </row>
    <row r="7" spans="2:10" ht="3" customHeight="1">
      <c r="B7" s="236"/>
      <c r="C7" s="236"/>
      <c r="D7" s="242"/>
      <c r="E7" s="242"/>
      <c r="F7" s="242"/>
      <c r="G7" s="242"/>
      <c r="H7" s="242"/>
      <c r="I7" s="243" t="s">
        <v>181</v>
      </c>
    </row>
    <row r="8" spans="2:10" ht="11.5">
      <c r="B8" s="543" t="s">
        <v>423</v>
      </c>
      <c r="C8" s="543"/>
      <c r="D8" s="244">
        <v>140.286</v>
      </c>
      <c r="E8" s="244">
        <v>144.74100000000001</v>
      </c>
      <c r="F8" s="244">
        <v>151.06100000000001</v>
      </c>
      <c r="G8" s="244">
        <v>155.94800000000001</v>
      </c>
      <c r="H8" s="244">
        <v>161.221</v>
      </c>
      <c r="I8" s="245"/>
    </row>
    <row r="9" spans="2:10" ht="11.5">
      <c r="B9" s="235" t="s">
        <v>283</v>
      </c>
      <c r="D9" s="246">
        <v>-1</v>
      </c>
      <c r="E9" s="246">
        <v>-0.9</v>
      </c>
      <c r="F9" s="248">
        <v>-1.5</v>
      </c>
      <c r="G9" s="246">
        <v>-2.1</v>
      </c>
      <c r="H9" s="246">
        <v>-1.8</v>
      </c>
      <c r="I9" s="247">
        <v>-7.3</v>
      </c>
    </row>
    <row r="10" spans="2:10" ht="15" customHeight="1">
      <c r="B10" s="235" t="s">
        <v>280</v>
      </c>
      <c r="D10" s="272">
        <v>0</v>
      </c>
      <c r="E10" s="272">
        <v>0</v>
      </c>
      <c r="F10" s="246">
        <v>-0.9</v>
      </c>
      <c r="G10" s="246">
        <v>-1.5</v>
      </c>
      <c r="H10" s="246">
        <v>-2.1</v>
      </c>
      <c r="I10" s="247">
        <v>-4.5</v>
      </c>
    </row>
    <row r="11" spans="2:10" ht="15" customHeight="1">
      <c r="B11" s="235" t="s">
        <v>281</v>
      </c>
      <c r="D11" s="246">
        <v>-0.2</v>
      </c>
      <c r="E11" s="246">
        <v>-0.4</v>
      </c>
      <c r="F11" s="246">
        <v>-0.7</v>
      </c>
      <c r="G11" s="246">
        <v>-0.9</v>
      </c>
      <c r="H11" s="246">
        <v>-1</v>
      </c>
      <c r="I11" s="247">
        <v>-3.2</v>
      </c>
    </row>
    <row r="12" spans="2:10" ht="15" customHeight="1">
      <c r="B12" s="235" t="s">
        <v>424</v>
      </c>
      <c r="D12" s="246">
        <v>0.1</v>
      </c>
      <c r="E12" s="246">
        <v>-0.5</v>
      </c>
      <c r="F12" s="246">
        <v>-0.8</v>
      </c>
      <c r="G12" s="246">
        <v>-0.7</v>
      </c>
      <c r="H12" s="246">
        <v>-0.7</v>
      </c>
      <c r="I12" s="247">
        <v>-2.6</v>
      </c>
    </row>
    <row r="13" spans="2:10" ht="15" customHeight="1">
      <c r="B13" s="545" t="s">
        <v>286</v>
      </c>
      <c r="C13" s="545"/>
      <c r="D13" s="246">
        <v>0.7</v>
      </c>
      <c r="E13" s="246">
        <v>1.4</v>
      </c>
      <c r="F13" s="272">
        <v>0</v>
      </c>
      <c r="G13" s="272">
        <v>0</v>
      </c>
      <c r="H13" s="272">
        <v>0</v>
      </c>
      <c r="I13" s="247">
        <v>2.0999999999999996</v>
      </c>
    </row>
    <row r="14" spans="2:10" ht="15" customHeight="1">
      <c r="B14" s="235" t="s">
        <v>425</v>
      </c>
      <c r="D14" s="246">
        <v>-0.2</v>
      </c>
      <c r="E14" s="246">
        <v>-0.2</v>
      </c>
      <c r="F14" s="246">
        <v>-0.3</v>
      </c>
      <c r="G14" s="246">
        <v>-0.3</v>
      </c>
      <c r="H14" s="246">
        <v>-0.3</v>
      </c>
      <c r="I14" s="247">
        <v>-1.3</v>
      </c>
    </row>
    <row r="15" spans="2:10" ht="15" customHeight="1">
      <c r="B15" s="235" t="s">
        <v>285</v>
      </c>
      <c r="D15" s="272">
        <v>0</v>
      </c>
      <c r="E15" s="246">
        <v>0.4</v>
      </c>
      <c r="F15" s="246">
        <v>0.5</v>
      </c>
      <c r="G15" s="246">
        <v>0.5</v>
      </c>
      <c r="H15" s="246">
        <v>0.5</v>
      </c>
      <c r="I15" s="247">
        <v>1.9</v>
      </c>
    </row>
    <row r="16" spans="2:10" ht="15" customHeight="1">
      <c r="B16" s="235" t="s">
        <v>288</v>
      </c>
      <c r="C16" s="249"/>
      <c r="D16" s="246">
        <v>-1.3610000000000129</v>
      </c>
      <c r="E16" s="246">
        <v>-0.64600000000000357</v>
      </c>
      <c r="F16" s="246">
        <v>0.29699999999997928</v>
      </c>
      <c r="G16" s="246">
        <v>0.16800000000000637</v>
      </c>
      <c r="H16" s="246">
        <v>0.53300000000001013</v>
      </c>
      <c r="I16" s="247">
        <v>-1.0090000000000208</v>
      </c>
    </row>
    <row r="17" spans="2:9" ht="15.75" customHeight="1">
      <c r="B17" s="249" t="s">
        <v>289</v>
      </c>
      <c r="C17" s="249"/>
      <c r="D17" s="250">
        <v>-1.9610000000000127</v>
      </c>
      <c r="E17" s="250">
        <v>-0.84600000000000364</v>
      </c>
      <c r="F17" s="250">
        <v>-3.40300000000002</v>
      </c>
      <c r="G17" s="250">
        <v>-4.8319999999999936</v>
      </c>
      <c r="H17" s="250">
        <v>-4.8669999999999902</v>
      </c>
      <c r="I17" s="251">
        <v>-15.90900000000002</v>
      </c>
    </row>
    <row r="18" spans="2:9" ht="15.75" customHeight="1">
      <c r="B18" s="249" t="s">
        <v>426</v>
      </c>
      <c r="C18" s="249"/>
      <c r="D18" s="252">
        <v>138.32499999999999</v>
      </c>
      <c r="E18" s="252">
        <v>143.89500000000001</v>
      </c>
      <c r="F18" s="252">
        <v>147.65799999999999</v>
      </c>
      <c r="G18" s="252">
        <v>151.11600000000001</v>
      </c>
      <c r="H18" s="252">
        <v>156.35400000000001</v>
      </c>
      <c r="I18" s="247"/>
    </row>
    <row r="19" spans="2:9" ht="3" customHeight="1">
      <c r="B19" s="253"/>
      <c r="C19" s="254"/>
      <c r="D19" s="255"/>
      <c r="E19" s="255"/>
      <c r="F19" s="255"/>
      <c r="G19" s="255"/>
      <c r="H19" s="255"/>
      <c r="I19" s="256"/>
    </row>
    <row r="20" spans="2:9" ht="15.75" customHeight="1">
      <c r="B20" s="236"/>
      <c r="C20" s="236"/>
      <c r="D20" s="242"/>
      <c r="E20" s="242"/>
    </row>
    <row r="21" spans="2:9" ht="15.75" customHeight="1">
      <c r="B21" s="257"/>
      <c r="D21" s="258"/>
      <c r="E21" s="258"/>
    </row>
    <row r="22" spans="2:9" ht="15.75" customHeight="1">
      <c r="D22" s="258"/>
      <c r="E22" s="258"/>
    </row>
    <row r="23" spans="2:9" ht="15.75" customHeight="1">
      <c r="D23" s="258"/>
      <c r="E23" s="258"/>
    </row>
    <row r="24" spans="2:9" ht="15.75" customHeight="1">
      <c r="D24" s="258"/>
      <c r="E24" s="258"/>
      <c r="F24" s="258"/>
      <c r="G24" s="258"/>
      <c r="H24" s="258"/>
    </row>
    <row r="26" spans="2:9" ht="15.75" customHeight="1">
      <c r="I26" s="242"/>
    </row>
    <row r="27" spans="2:9" ht="15.75" customHeight="1">
      <c r="I27" s="258"/>
    </row>
    <row r="28" spans="2:9" ht="15.65" customHeight="1">
      <c r="I28" s="258"/>
    </row>
    <row r="29" spans="2:9" ht="15.75" customHeight="1">
      <c r="I29" s="258"/>
    </row>
    <row r="38" ht="33.75" customHeight="1"/>
  </sheetData>
  <mergeCells count="2">
    <mergeCell ref="B8:C8"/>
    <mergeCell ref="B13:C13"/>
  </mergeCells>
  <pageMargins left="0.70866141732283472" right="0.70866141732283472" top="0.74803149606299213" bottom="0.74803149606299213" header="0.31496062992125984" footer="0.31496062992125984"/>
  <pageSetup paperSize="9" scale="61"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69D22-89F7-4AFE-B27A-8B0E5B2FCFA0}">
  <sheetPr>
    <tabColor rgb="FF92D050"/>
    <pageSetUpPr fitToPage="1"/>
  </sheetPr>
  <dimension ref="B1:I29"/>
  <sheetViews>
    <sheetView workbookViewId="0">
      <selection activeCell="G27" sqref="G27"/>
    </sheetView>
  </sheetViews>
  <sheetFormatPr defaultRowHeight="15.75" customHeight="1"/>
  <cols>
    <col min="1" max="1" width="5.7265625" style="235" customWidth="1"/>
    <col min="2" max="2" width="2.453125" style="235" customWidth="1"/>
    <col min="3" max="3" width="39" style="235" customWidth="1"/>
    <col min="4" max="9" width="9" style="235" customWidth="1"/>
    <col min="10" max="204" width="8.7265625" style="235"/>
    <col min="205" max="205" width="1.1796875" style="235" customWidth="1"/>
    <col min="206" max="206" width="1.81640625" style="235" customWidth="1"/>
    <col min="207" max="207" width="2.453125" style="235" customWidth="1"/>
    <col min="208" max="208" width="42.453125" style="235" customWidth="1"/>
    <col min="209" max="209" width="10.453125" style="235" bestFit="1" customWidth="1"/>
    <col min="210" max="210" width="10.453125" style="235" customWidth="1"/>
    <col min="211" max="211" width="9.54296875" style="235" customWidth="1"/>
    <col min="212" max="214" width="9.26953125" style="235" customWidth="1"/>
    <col min="215" max="215" width="11" style="235" customWidth="1"/>
    <col min="216" max="460" width="8.7265625" style="235"/>
    <col min="461" max="461" width="1.1796875" style="235" customWidth="1"/>
    <col min="462" max="462" width="1.81640625" style="235" customWidth="1"/>
    <col min="463" max="463" width="2.453125" style="235" customWidth="1"/>
    <col min="464" max="464" width="42.453125" style="235" customWidth="1"/>
    <col min="465" max="465" width="10.453125" style="235" bestFit="1" customWidth="1"/>
    <col min="466" max="466" width="10.453125" style="235" customWidth="1"/>
    <col min="467" max="467" width="9.54296875" style="235" customWidth="1"/>
    <col min="468" max="470" width="9.26953125" style="235" customWidth="1"/>
    <col min="471" max="471" width="11" style="235" customWidth="1"/>
    <col min="472" max="716" width="8.7265625" style="235"/>
    <col min="717" max="717" width="1.1796875" style="235" customWidth="1"/>
    <col min="718" max="718" width="1.81640625" style="235" customWidth="1"/>
    <col min="719" max="719" width="2.453125" style="235" customWidth="1"/>
    <col min="720" max="720" width="42.453125" style="235" customWidth="1"/>
    <col min="721" max="721" width="10.453125" style="235" bestFit="1" customWidth="1"/>
    <col min="722" max="722" width="10.453125" style="235" customWidth="1"/>
    <col min="723" max="723" width="9.54296875" style="235" customWidth="1"/>
    <col min="724" max="726" width="9.26953125" style="235" customWidth="1"/>
    <col min="727" max="727" width="11" style="235" customWidth="1"/>
    <col min="728" max="972" width="8.7265625" style="235"/>
    <col min="973" max="973" width="1.1796875" style="235" customWidth="1"/>
    <col min="974" max="974" width="1.81640625" style="235" customWidth="1"/>
    <col min="975" max="975" width="2.453125" style="235" customWidth="1"/>
    <col min="976" max="976" width="42.453125" style="235" customWidth="1"/>
    <col min="977" max="977" width="10.453125" style="235" bestFit="1" customWidth="1"/>
    <col min="978" max="978" width="10.453125" style="235" customWidth="1"/>
    <col min="979" max="979" width="9.54296875" style="235" customWidth="1"/>
    <col min="980" max="982" width="9.26953125" style="235" customWidth="1"/>
    <col min="983" max="983" width="11" style="235" customWidth="1"/>
    <col min="984" max="1228" width="8.7265625" style="235"/>
    <col min="1229" max="1229" width="1.1796875" style="235" customWidth="1"/>
    <col min="1230" max="1230" width="1.81640625" style="235" customWidth="1"/>
    <col min="1231" max="1231" width="2.453125" style="235" customWidth="1"/>
    <col min="1232" max="1232" width="42.453125" style="235" customWidth="1"/>
    <col min="1233" max="1233" width="10.453125" style="235" bestFit="1" customWidth="1"/>
    <col min="1234" max="1234" width="10.453125" style="235" customWidth="1"/>
    <col min="1235" max="1235" width="9.54296875" style="235" customWidth="1"/>
    <col min="1236" max="1238" width="9.26953125" style="235" customWidth="1"/>
    <col min="1239" max="1239" width="11" style="235" customWidth="1"/>
    <col min="1240" max="1484" width="8.7265625" style="235"/>
    <col min="1485" max="1485" width="1.1796875" style="235" customWidth="1"/>
    <col min="1486" max="1486" width="1.81640625" style="235" customWidth="1"/>
    <col min="1487" max="1487" width="2.453125" style="235" customWidth="1"/>
    <col min="1488" max="1488" width="42.453125" style="235" customWidth="1"/>
    <col min="1489" max="1489" width="10.453125" style="235" bestFit="1" customWidth="1"/>
    <col min="1490" max="1490" width="10.453125" style="235" customWidth="1"/>
    <col min="1491" max="1491" width="9.54296875" style="235" customWidth="1"/>
    <col min="1492" max="1494" width="9.26953125" style="235" customWidth="1"/>
    <col min="1495" max="1495" width="11" style="235" customWidth="1"/>
    <col min="1496" max="1740" width="8.7265625" style="235"/>
    <col min="1741" max="1741" width="1.1796875" style="235" customWidth="1"/>
    <col min="1742" max="1742" width="1.81640625" style="235" customWidth="1"/>
    <col min="1743" max="1743" width="2.453125" style="235" customWidth="1"/>
    <col min="1744" max="1744" width="42.453125" style="235" customWidth="1"/>
    <col min="1745" max="1745" width="10.453125" style="235" bestFit="1" customWidth="1"/>
    <col min="1746" max="1746" width="10.453125" style="235" customWidth="1"/>
    <col min="1747" max="1747" width="9.54296875" style="235" customWidth="1"/>
    <col min="1748" max="1750" width="9.26953125" style="235" customWidth="1"/>
    <col min="1751" max="1751" width="11" style="235" customWidth="1"/>
    <col min="1752" max="1996" width="8.7265625" style="235"/>
    <col min="1997" max="1997" width="1.1796875" style="235" customWidth="1"/>
    <col min="1998" max="1998" width="1.81640625" style="235" customWidth="1"/>
    <col min="1999" max="1999" width="2.453125" style="235" customWidth="1"/>
    <col min="2000" max="2000" width="42.453125" style="235" customWidth="1"/>
    <col min="2001" max="2001" width="10.453125" style="235" bestFit="1" customWidth="1"/>
    <col min="2002" max="2002" width="10.453125" style="235" customWidth="1"/>
    <col min="2003" max="2003" width="9.54296875" style="235" customWidth="1"/>
    <col min="2004" max="2006" width="9.26953125" style="235" customWidth="1"/>
    <col min="2007" max="2007" width="11" style="235" customWidth="1"/>
    <col min="2008" max="2252" width="8.7265625" style="235"/>
    <col min="2253" max="2253" width="1.1796875" style="235" customWidth="1"/>
    <col min="2254" max="2254" width="1.81640625" style="235" customWidth="1"/>
    <col min="2255" max="2255" width="2.453125" style="235" customWidth="1"/>
    <col min="2256" max="2256" width="42.453125" style="235" customWidth="1"/>
    <col min="2257" max="2257" width="10.453125" style="235" bestFit="1" customWidth="1"/>
    <col min="2258" max="2258" width="10.453125" style="235" customWidth="1"/>
    <col min="2259" max="2259" width="9.54296875" style="235" customWidth="1"/>
    <col min="2260" max="2262" width="9.26953125" style="235" customWidth="1"/>
    <col min="2263" max="2263" width="11" style="235" customWidth="1"/>
    <col min="2264" max="2508" width="8.7265625" style="235"/>
    <col min="2509" max="2509" width="1.1796875" style="235" customWidth="1"/>
    <col min="2510" max="2510" width="1.81640625" style="235" customWidth="1"/>
    <col min="2511" max="2511" width="2.453125" style="235" customWidth="1"/>
    <col min="2512" max="2512" width="42.453125" style="235" customWidth="1"/>
    <col min="2513" max="2513" width="10.453125" style="235" bestFit="1" customWidth="1"/>
    <col min="2514" max="2514" width="10.453125" style="235" customWidth="1"/>
    <col min="2515" max="2515" width="9.54296875" style="235" customWidth="1"/>
    <col min="2516" max="2518" width="9.26953125" style="235" customWidth="1"/>
    <col min="2519" max="2519" width="11" style="235" customWidth="1"/>
    <col min="2520" max="2764" width="8.7265625" style="235"/>
    <col min="2765" max="2765" width="1.1796875" style="235" customWidth="1"/>
    <col min="2766" max="2766" width="1.81640625" style="235" customWidth="1"/>
    <col min="2767" max="2767" width="2.453125" style="235" customWidth="1"/>
    <col min="2768" max="2768" width="42.453125" style="235" customWidth="1"/>
    <col min="2769" max="2769" width="10.453125" style="235" bestFit="1" customWidth="1"/>
    <col min="2770" max="2770" width="10.453125" style="235" customWidth="1"/>
    <col min="2771" max="2771" width="9.54296875" style="235" customWidth="1"/>
    <col min="2772" max="2774" width="9.26953125" style="235" customWidth="1"/>
    <col min="2775" max="2775" width="11" style="235" customWidth="1"/>
    <col min="2776" max="3020" width="8.7265625" style="235"/>
    <col min="3021" max="3021" width="1.1796875" style="235" customWidth="1"/>
    <col min="3022" max="3022" width="1.81640625" style="235" customWidth="1"/>
    <col min="3023" max="3023" width="2.453125" style="235" customWidth="1"/>
    <col min="3024" max="3024" width="42.453125" style="235" customWidth="1"/>
    <col min="3025" max="3025" width="10.453125" style="235" bestFit="1" customWidth="1"/>
    <col min="3026" max="3026" width="10.453125" style="235" customWidth="1"/>
    <col min="3027" max="3027" width="9.54296875" style="235" customWidth="1"/>
    <col min="3028" max="3030" width="9.26953125" style="235" customWidth="1"/>
    <col min="3031" max="3031" width="11" style="235" customWidth="1"/>
    <col min="3032" max="3276" width="8.7265625" style="235"/>
    <col min="3277" max="3277" width="1.1796875" style="235" customWidth="1"/>
    <col min="3278" max="3278" width="1.81640625" style="235" customWidth="1"/>
    <col min="3279" max="3279" width="2.453125" style="235" customWidth="1"/>
    <col min="3280" max="3280" width="42.453125" style="235" customWidth="1"/>
    <col min="3281" max="3281" width="10.453125" style="235" bestFit="1" customWidth="1"/>
    <col min="3282" max="3282" width="10.453125" style="235" customWidth="1"/>
    <col min="3283" max="3283" width="9.54296875" style="235" customWidth="1"/>
    <col min="3284" max="3286" width="9.26953125" style="235" customWidth="1"/>
    <col min="3287" max="3287" width="11" style="235" customWidth="1"/>
    <col min="3288" max="3532" width="8.7265625" style="235"/>
    <col min="3533" max="3533" width="1.1796875" style="235" customWidth="1"/>
    <col min="3534" max="3534" width="1.81640625" style="235" customWidth="1"/>
    <col min="3535" max="3535" width="2.453125" style="235" customWidth="1"/>
    <col min="3536" max="3536" width="42.453125" style="235" customWidth="1"/>
    <col min="3537" max="3537" width="10.453125" style="235" bestFit="1" customWidth="1"/>
    <col min="3538" max="3538" width="10.453125" style="235" customWidth="1"/>
    <col min="3539" max="3539" width="9.54296875" style="235" customWidth="1"/>
    <col min="3540" max="3542" width="9.26953125" style="235" customWidth="1"/>
    <col min="3543" max="3543" width="11" style="235" customWidth="1"/>
    <col min="3544" max="3788" width="8.7265625" style="235"/>
    <col min="3789" max="3789" width="1.1796875" style="235" customWidth="1"/>
    <col min="3790" max="3790" width="1.81640625" style="235" customWidth="1"/>
    <col min="3791" max="3791" width="2.453125" style="235" customWidth="1"/>
    <col min="3792" max="3792" width="42.453125" style="235" customWidth="1"/>
    <col min="3793" max="3793" width="10.453125" style="235" bestFit="1" customWidth="1"/>
    <col min="3794" max="3794" width="10.453125" style="235" customWidth="1"/>
    <col min="3795" max="3795" width="9.54296875" style="235" customWidth="1"/>
    <col min="3796" max="3798" width="9.26953125" style="235" customWidth="1"/>
    <col min="3799" max="3799" width="11" style="235" customWidth="1"/>
    <col min="3800" max="4044" width="8.7265625" style="235"/>
    <col min="4045" max="4045" width="1.1796875" style="235" customWidth="1"/>
    <col min="4046" max="4046" width="1.81640625" style="235" customWidth="1"/>
    <col min="4047" max="4047" width="2.453125" style="235" customWidth="1"/>
    <col min="4048" max="4048" width="42.453125" style="235" customWidth="1"/>
    <col min="4049" max="4049" width="10.453125" style="235" bestFit="1" customWidth="1"/>
    <col min="4050" max="4050" width="10.453125" style="235" customWidth="1"/>
    <col min="4051" max="4051" width="9.54296875" style="235" customWidth="1"/>
    <col min="4052" max="4054" width="9.26953125" style="235" customWidth="1"/>
    <col min="4055" max="4055" width="11" style="235" customWidth="1"/>
    <col min="4056" max="4300" width="8.7265625" style="235"/>
    <col min="4301" max="4301" width="1.1796875" style="235" customWidth="1"/>
    <col min="4302" max="4302" width="1.81640625" style="235" customWidth="1"/>
    <col min="4303" max="4303" width="2.453125" style="235" customWidth="1"/>
    <col min="4304" max="4304" width="42.453125" style="235" customWidth="1"/>
    <col min="4305" max="4305" width="10.453125" style="235" bestFit="1" customWidth="1"/>
    <col min="4306" max="4306" width="10.453125" style="235" customWidth="1"/>
    <col min="4307" max="4307" width="9.54296875" style="235" customWidth="1"/>
    <col min="4308" max="4310" width="9.26953125" style="235" customWidth="1"/>
    <col min="4311" max="4311" width="11" style="235" customWidth="1"/>
    <col min="4312" max="4556" width="8.7265625" style="235"/>
    <col min="4557" max="4557" width="1.1796875" style="235" customWidth="1"/>
    <col min="4558" max="4558" width="1.81640625" style="235" customWidth="1"/>
    <col min="4559" max="4559" width="2.453125" style="235" customWidth="1"/>
    <col min="4560" max="4560" width="42.453125" style="235" customWidth="1"/>
    <col min="4561" max="4561" width="10.453125" style="235" bestFit="1" customWidth="1"/>
    <col min="4562" max="4562" width="10.453125" style="235" customWidth="1"/>
    <col min="4563" max="4563" width="9.54296875" style="235" customWidth="1"/>
    <col min="4564" max="4566" width="9.26953125" style="235" customWidth="1"/>
    <col min="4567" max="4567" width="11" style="235" customWidth="1"/>
    <col min="4568" max="4812" width="8.7265625" style="235"/>
    <col min="4813" max="4813" width="1.1796875" style="235" customWidth="1"/>
    <col min="4814" max="4814" width="1.81640625" style="235" customWidth="1"/>
    <col min="4815" max="4815" width="2.453125" style="235" customWidth="1"/>
    <col min="4816" max="4816" width="42.453125" style="235" customWidth="1"/>
    <col min="4817" max="4817" width="10.453125" style="235" bestFit="1" customWidth="1"/>
    <col min="4818" max="4818" width="10.453125" style="235" customWidth="1"/>
    <col min="4819" max="4819" width="9.54296875" style="235" customWidth="1"/>
    <col min="4820" max="4822" width="9.26953125" style="235" customWidth="1"/>
    <col min="4823" max="4823" width="11" style="235" customWidth="1"/>
    <col min="4824" max="5068" width="8.7265625" style="235"/>
    <col min="5069" max="5069" width="1.1796875" style="235" customWidth="1"/>
    <col min="5070" max="5070" width="1.81640625" style="235" customWidth="1"/>
    <col min="5071" max="5071" width="2.453125" style="235" customWidth="1"/>
    <col min="5072" max="5072" width="42.453125" style="235" customWidth="1"/>
    <col min="5073" max="5073" width="10.453125" style="235" bestFit="1" customWidth="1"/>
    <col min="5074" max="5074" width="10.453125" style="235" customWidth="1"/>
    <col min="5075" max="5075" width="9.54296875" style="235" customWidth="1"/>
    <col min="5076" max="5078" width="9.26953125" style="235" customWidth="1"/>
    <col min="5079" max="5079" width="11" style="235" customWidth="1"/>
    <col min="5080" max="5324" width="8.7265625" style="235"/>
    <col min="5325" max="5325" width="1.1796875" style="235" customWidth="1"/>
    <col min="5326" max="5326" width="1.81640625" style="235" customWidth="1"/>
    <col min="5327" max="5327" width="2.453125" style="235" customWidth="1"/>
    <col min="5328" max="5328" width="42.453125" style="235" customWidth="1"/>
    <col min="5329" max="5329" width="10.453125" style="235" bestFit="1" customWidth="1"/>
    <col min="5330" max="5330" width="10.453125" style="235" customWidth="1"/>
    <col min="5331" max="5331" width="9.54296875" style="235" customWidth="1"/>
    <col min="5332" max="5334" width="9.26953125" style="235" customWidth="1"/>
    <col min="5335" max="5335" width="11" style="235" customWidth="1"/>
    <col min="5336" max="5580" width="8.7265625" style="235"/>
    <col min="5581" max="5581" width="1.1796875" style="235" customWidth="1"/>
    <col min="5582" max="5582" width="1.81640625" style="235" customWidth="1"/>
    <col min="5583" max="5583" width="2.453125" style="235" customWidth="1"/>
    <col min="5584" max="5584" width="42.453125" style="235" customWidth="1"/>
    <col min="5585" max="5585" width="10.453125" style="235" bestFit="1" customWidth="1"/>
    <col min="5586" max="5586" width="10.453125" style="235" customWidth="1"/>
    <col min="5587" max="5587" width="9.54296875" style="235" customWidth="1"/>
    <col min="5588" max="5590" width="9.26953125" style="235" customWidth="1"/>
    <col min="5591" max="5591" width="11" style="235" customWidth="1"/>
    <col min="5592" max="5836" width="8.7265625" style="235"/>
    <col min="5837" max="5837" width="1.1796875" style="235" customWidth="1"/>
    <col min="5838" max="5838" width="1.81640625" style="235" customWidth="1"/>
    <col min="5839" max="5839" width="2.453125" style="235" customWidth="1"/>
    <col min="5840" max="5840" width="42.453125" style="235" customWidth="1"/>
    <col min="5841" max="5841" width="10.453125" style="235" bestFit="1" customWidth="1"/>
    <col min="5842" max="5842" width="10.453125" style="235" customWidth="1"/>
    <col min="5843" max="5843" width="9.54296875" style="235" customWidth="1"/>
    <col min="5844" max="5846" width="9.26953125" style="235" customWidth="1"/>
    <col min="5847" max="5847" width="11" style="235" customWidth="1"/>
    <col min="5848" max="6092" width="8.7265625" style="235"/>
    <col min="6093" max="6093" width="1.1796875" style="235" customWidth="1"/>
    <col min="6094" max="6094" width="1.81640625" style="235" customWidth="1"/>
    <col min="6095" max="6095" width="2.453125" style="235" customWidth="1"/>
    <col min="6096" max="6096" width="42.453125" style="235" customWidth="1"/>
    <col min="6097" max="6097" width="10.453125" style="235" bestFit="1" customWidth="1"/>
    <col min="6098" max="6098" width="10.453125" style="235" customWidth="1"/>
    <col min="6099" max="6099" width="9.54296875" style="235" customWidth="1"/>
    <col min="6100" max="6102" width="9.26953125" style="235" customWidth="1"/>
    <col min="6103" max="6103" width="11" style="235" customWidth="1"/>
    <col min="6104" max="6348" width="8.7265625" style="235"/>
    <col min="6349" max="6349" width="1.1796875" style="235" customWidth="1"/>
    <col min="6350" max="6350" width="1.81640625" style="235" customWidth="1"/>
    <col min="6351" max="6351" width="2.453125" style="235" customWidth="1"/>
    <col min="6352" max="6352" width="42.453125" style="235" customWidth="1"/>
    <col min="6353" max="6353" width="10.453125" style="235" bestFit="1" customWidth="1"/>
    <col min="6354" max="6354" width="10.453125" style="235" customWidth="1"/>
    <col min="6355" max="6355" width="9.54296875" style="235" customWidth="1"/>
    <col min="6356" max="6358" width="9.26953125" style="235" customWidth="1"/>
    <col min="6359" max="6359" width="11" style="235" customWidth="1"/>
    <col min="6360" max="6604" width="8.7265625" style="235"/>
    <col min="6605" max="6605" width="1.1796875" style="235" customWidth="1"/>
    <col min="6606" max="6606" width="1.81640625" style="235" customWidth="1"/>
    <col min="6607" max="6607" width="2.453125" style="235" customWidth="1"/>
    <col min="6608" max="6608" width="42.453125" style="235" customWidth="1"/>
    <col min="6609" max="6609" width="10.453125" style="235" bestFit="1" customWidth="1"/>
    <col min="6610" max="6610" width="10.453125" style="235" customWidth="1"/>
    <col min="6611" max="6611" width="9.54296875" style="235" customWidth="1"/>
    <col min="6612" max="6614" width="9.26953125" style="235" customWidth="1"/>
    <col min="6615" max="6615" width="11" style="235" customWidth="1"/>
    <col min="6616" max="6860" width="8.7265625" style="235"/>
    <col min="6861" max="6861" width="1.1796875" style="235" customWidth="1"/>
    <col min="6862" max="6862" width="1.81640625" style="235" customWidth="1"/>
    <col min="6863" max="6863" width="2.453125" style="235" customWidth="1"/>
    <col min="6864" max="6864" width="42.453125" style="235" customWidth="1"/>
    <col min="6865" max="6865" width="10.453125" style="235" bestFit="1" customWidth="1"/>
    <col min="6866" max="6866" width="10.453125" style="235" customWidth="1"/>
    <col min="6867" max="6867" width="9.54296875" style="235" customWidth="1"/>
    <col min="6868" max="6870" width="9.26953125" style="235" customWidth="1"/>
    <col min="6871" max="6871" width="11" style="235" customWidth="1"/>
    <col min="6872" max="7116" width="8.7265625" style="235"/>
    <col min="7117" max="7117" width="1.1796875" style="235" customWidth="1"/>
    <col min="7118" max="7118" width="1.81640625" style="235" customWidth="1"/>
    <col min="7119" max="7119" width="2.453125" style="235" customWidth="1"/>
    <col min="7120" max="7120" width="42.453125" style="235" customWidth="1"/>
    <col min="7121" max="7121" width="10.453125" style="235" bestFit="1" customWidth="1"/>
    <col min="7122" max="7122" width="10.453125" style="235" customWidth="1"/>
    <col min="7123" max="7123" width="9.54296875" style="235" customWidth="1"/>
    <col min="7124" max="7126" width="9.26953125" style="235" customWidth="1"/>
    <col min="7127" max="7127" width="11" style="235" customWidth="1"/>
    <col min="7128" max="7372" width="8.7265625" style="235"/>
    <col min="7373" max="7373" width="1.1796875" style="235" customWidth="1"/>
    <col min="7374" max="7374" width="1.81640625" style="235" customWidth="1"/>
    <col min="7375" max="7375" width="2.453125" style="235" customWidth="1"/>
    <col min="7376" max="7376" width="42.453125" style="235" customWidth="1"/>
    <col min="7377" max="7377" width="10.453125" style="235" bestFit="1" customWidth="1"/>
    <col min="7378" max="7378" width="10.453125" style="235" customWidth="1"/>
    <col min="7379" max="7379" width="9.54296875" style="235" customWidth="1"/>
    <col min="7380" max="7382" width="9.26953125" style="235" customWidth="1"/>
    <col min="7383" max="7383" width="11" style="235" customWidth="1"/>
    <col min="7384" max="7628" width="8.7265625" style="235"/>
    <col min="7629" max="7629" width="1.1796875" style="235" customWidth="1"/>
    <col min="7630" max="7630" width="1.81640625" style="235" customWidth="1"/>
    <col min="7631" max="7631" width="2.453125" style="235" customWidth="1"/>
    <col min="7632" max="7632" width="42.453125" style="235" customWidth="1"/>
    <col min="7633" max="7633" width="10.453125" style="235" bestFit="1" customWidth="1"/>
    <col min="7634" max="7634" width="10.453125" style="235" customWidth="1"/>
    <col min="7635" max="7635" width="9.54296875" style="235" customWidth="1"/>
    <col min="7636" max="7638" width="9.26953125" style="235" customWidth="1"/>
    <col min="7639" max="7639" width="11" style="235" customWidth="1"/>
    <col min="7640" max="7884" width="8.7265625" style="235"/>
    <col min="7885" max="7885" width="1.1796875" style="235" customWidth="1"/>
    <col min="7886" max="7886" width="1.81640625" style="235" customWidth="1"/>
    <col min="7887" max="7887" width="2.453125" style="235" customWidth="1"/>
    <col min="7888" max="7888" width="42.453125" style="235" customWidth="1"/>
    <col min="7889" max="7889" width="10.453125" style="235" bestFit="1" customWidth="1"/>
    <col min="7890" max="7890" width="10.453125" style="235" customWidth="1"/>
    <col min="7891" max="7891" width="9.54296875" style="235" customWidth="1"/>
    <col min="7892" max="7894" width="9.26953125" style="235" customWidth="1"/>
    <col min="7895" max="7895" width="11" style="235" customWidth="1"/>
    <col min="7896" max="8140" width="8.7265625" style="235"/>
    <col min="8141" max="8141" width="1.1796875" style="235" customWidth="1"/>
    <col min="8142" max="8142" width="1.81640625" style="235" customWidth="1"/>
    <col min="8143" max="8143" width="2.453125" style="235" customWidth="1"/>
    <col min="8144" max="8144" width="42.453125" style="235" customWidth="1"/>
    <col min="8145" max="8145" width="10.453125" style="235" bestFit="1" customWidth="1"/>
    <col min="8146" max="8146" width="10.453125" style="235" customWidth="1"/>
    <col min="8147" max="8147" width="9.54296875" style="235" customWidth="1"/>
    <col min="8148" max="8150" width="9.26953125" style="235" customWidth="1"/>
    <col min="8151" max="8151" width="11" style="235" customWidth="1"/>
    <col min="8152" max="8396" width="8.7265625" style="235"/>
    <col min="8397" max="8397" width="1.1796875" style="235" customWidth="1"/>
    <col min="8398" max="8398" width="1.81640625" style="235" customWidth="1"/>
    <col min="8399" max="8399" width="2.453125" style="235" customWidth="1"/>
    <col min="8400" max="8400" width="42.453125" style="235" customWidth="1"/>
    <col min="8401" max="8401" width="10.453125" style="235" bestFit="1" customWidth="1"/>
    <col min="8402" max="8402" width="10.453125" style="235" customWidth="1"/>
    <col min="8403" max="8403" width="9.54296875" style="235" customWidth="1"/>
    <col min="8404" max="8406" width="9.26953125" style="235" customWidth="1"/>
    <col min="8407" max="8407" width="11" style="235" customWidth="1"/>
    <col min="8408" max="8652" width="8.7265625" style="235"/>
    <col min="8653" max="8653" width="1.1796875" style="235" customWidth="1"/>
    <col min="8654" max="8654" width="1.81640625" style="235" customWidth="1"/>
    <col min="8655" max="8655" width="2.453125" style="235" customWidth="1"/>
    <col min="8656" max="8656" width="42.453125" style="235" customWidth="1"/>
    <col min="8657" max="8657" width="10.453125" style="235" bestFit="1" customWidth="1"/>
    <col min="8658" max="8658" width="10.453125" style="235" customWidth="1"/>
    <col min="8659" max="8659" width="9.54296875" style="235" customWidth="1"/>
    <col min="8660" max="8662" width="9.26953125" style="235" customWidth="1"/>
    <col min="8663" max="8663" width="11" style="235" customWidth="1"/>
    <col min="8664" max="8908" width="8.7265625" style="235"/>
    <col min="8909" max="8909" width="1.1796875" style="235" customWidth="1"/>
    <col min="8910" max="8910" width="1.81640625" style="235" customWidth="1"/>
    <col min="8911" max="8911" width="2.453125" style="235" customWidth="1"/>
    <col min="8912" max="8912" width="42.453125" style="235" customWidth="1"/>
    <col min="8913" max="8913" width="10.453125" style="235" bestFit="1" customWidth="1"/>
    <col min="8914" max="8914" width="10.453125" style="235" customWidth="1"/>
    <col min="8915" max="8915" width="9.54296875" style="235" customWidth="1"/>
    <col min="8916" max="8918" width="9.26953125" style="235" customWidth="1"/>
    <col min="8919" max="8919" width="11" style="235" customWidth="1"/>
    <col min="8920" max="9164" width="8.7265625" style="235"/>
    <col min="9165" max="9165" width="1.1796875" style="235" customWidth="1"/>
    <col min="9166" max="9166" width="1.81640625" style="235" customWidth="1"/>
    <col min="9167" max="9167" width="2.453125" style="235" customWidth="1"/>
    <col min="9168" max="9168" width="42.453125" style="235" customWidth="1"/>
    <col min="9169" max="9169" width="10.453125" style="235" bestFit="1" customWidth="1"/>
    <col min="9170" max="9170" width="10.453125" style="235" customWidth="1"/>
    <col min="9171" max="9171" width="9.54296875" style="235" customWidth="1"/>
    <col min="9172" max="9174" width="9.26953125" style="235" customWidth="1"/>
    <col min="9175" max="9175" width="11" style="235" customWidth="1"/>
    <col min="9176" max="9420" width="8.7265625" style="235"/>
    <col min="9421" max="9421" width="1.1796875" style="235" customWidth="1"/>
    <col min="9422" max="9422" width="1.81640625" style="235" customWidth="1"/>
    <col min="9423" max="9423" width="2.453125" style="235" customWidth="1"/>
    <col min="9424" max="9424" width="42.453125" style="235" customWidth="1"/>
    <col min="9425" max="9425" width="10.453125" style="235" bestFit="1" customWidth="1"/>
    <col min="9426" max="9426" width="10.453125" style="235" customWidth="1"/>
    <col min="9427" max="9427" width="9.54296875" style="235" customWidth="1"/>
    <col min="9428" max="9430" width="9.26953125" style="235" customWidth="1"/>
    <col min="9431" max="9431" width="11" style="235" customWidth="1"/>
    <col min="9432" max="9676" width="8.7265625" style="235"/>
    <col min="9677" max="9677" width="1.1796875" style="235" customWidth="1"/>
    <col min="9678" max="9678" width="1.81640625" style="235" customWidth="1"/>
    <col min="9679" max="9679" width="2.453125" style="235" customWidth="1"/>
    <col min="9680" max="9680" width="42.453125" style="235" customWidth="1"/>
    <col min="9681" max="9681" width="10.453125" style="235" bestFit="1" customWidth="1"/>
    <col min="9682" max="9682" width="10.453125" style="235" customWidth="1"/>
    <col min="9683" max="9683" width="9.54296875" style="235" customWidth="1"/>
    <col min="9684" max="9686" width="9.26953125" style="235" customWidth="1"/>
    <col min="9687" max="9687" width="11" style="235" customWidth="1"/>
    <col min="9688" max="9932" width="8.7265625" style="235"/>
    <col min="9933" max="9933" width="1.1796875" style="235" customWidth="1"/>
    <col min="9934" max="9934" width="1.81640625" style="235" customWidth="1"/>
    <col min="9935" max="9935" width="2.453125" style="235" customWidth="1"/>
    <col min="9936" max="9936" width="42.453125" style="235" customWidth="1"/>
    <col min="9937" max="9937" width="10.453125" style="235" bestFit="1" customWidth="1"/>
    <col min="9938" max="9938" width="10.453125" style="235" customWidth="1"/>
    <col min="9939" max="9939" width="9.54296875" style="235" customWidth="1"/>
    <col min="9940" max="9942" width="9.26953125" style="235" customWidth="1"/>
    <col min="9943" max="9943" width="11" style="235" customWidth="1"/>
    <col min="9944" max="10188" width="8.7265625" style="235"/>
    <col min="10189" max="10189" width="1.1796875" style="235" customWidth="1"/>
    <col min="10190" max="10190" width="1.81640625" style="235" customWidth="1"/>
    <col min="10191" max="10191" width="2.453125" style="235" customWidth="1"/>
    <col min="10192" max="10192" width="42.453125" style="235" customWidth="1"/>
    <col min="10193" max="10193" width="10.453125" style="235" bestFit="1" customWidth="1"/>
    <col min="10194" max="10194" width="10.453125" style="235" customWidth="1"/>
    <col min="10195" max="10195" width="9.54296875" style="235" customWidth="1"/>
    <col min="10196" max="10198" width="9.26953125" style="235" customWidth="1"/>
    <col min="10199" max="10199" width="11" style="235" customWidth="1"/>
    <col min="10200" max="10444" width="8.7265625" style="235"/>
    <col min="10445" max="10445" width="1.1796875" style="235" customWidth="1"/>
    <col min="10446" max="10446" width="1.81640625" style="235" customWidth="1"/>
    <col min="10447" max="10447" width="2.453125" style="235" customWidth="1"/>
    <col min="10448" max="10448" width="42.453125" style="235" customWidth="1"/>
    <col min="10449" max="10449" width="10.453125" style="235" bestFit="1" customWidth="1"/>
    <col min="10450" max="10450" width="10.453125" style="235" customWidth="1"/>
    <col min="10451" max="10451" width="9.54296875" style="235" customWidth="1"/>
    <col min="10452" max="10454" width="9.26953125" style="235" customWidth="1"/>
    <col min="10455" max="10455" width="11" style="235" customWidth="1"/>
    <col min="10456" max="10700" width="8.7265625" style="235"/>
    <col min="10701" max="10701" width="1.1796875" style="235" customWidth="1"/>
    <col min="10702" max="10702" width="1.81640625" style="235" customWidth="1"/>
    <col min="10703" max="10703" width="2.453125" style="235" customWidth="1"/>
    <col min="10704" max="10704" width="42.453125" style="235" customWidth="1"/>
    <col min="10705" max="10705" width="10.453125" style="235" bestFit="1" customWidth="1"/>
    <col min="10706" max="10706" width="10.453125" style="235" customWidth="1"/>
    <col min="10707" max="10707" width="9.54296875" style="235" customWidth="1"/>
    <col min="10708" max="10710" width="9.26953125" style="235" customWidth="1"/>
    <col min="10711" max="10711" width="11" style="235" customWidth="1"/>
    <col min="10712" max="10956" width="8.7265625" style="235"/>
    <col min="10957" max="10957" width="1.1796875" style="235" customWidth="1"/>
    <col min="10958" max="10958" width="1.81640625" style="235" customWidth="1"/>
    <col min="10959" max="10959" width="2.453125" style="235" customWidth="1"/>
    <col min="10960" max="10960" width="42.453125" style="235" customWidth="1"/>
    <col min="10961" max="10961" width="10.453125" style="235" bestFit="1" customWidth="1"/>
    <col min="10962" max="10962" width="10.453125" style="235" customWidth="1"/>
    <col min="10963" max="10963" width="9.54296875" style="235" customWidth="1"/>
    <col min="10964" max="10966" width="9.26953125" style="235" customWidth="1"/>
    <col min="10967" max="10967" width="11" style="235" customWidth="1"/>
    <col min="10968" max="11212" width="8.7265625" style="235"/>
    <col min="11213" max="11213" width="1.1796875" style="235" customWidth="1"/>
    <col min="11214" max="11214" width="1.81640625" style="235" customWidth="1"/>
    <col min="11215" max="11215" width="2.453125" style="235" customWidth="1"/>
    <col min="11216" max="11216" width="42.453125" style="235" customWidth="1"/>
    <col min="11217" max="11217" width="10.453125" style="235" bestFit="1" customWidth="1"/>
    <col min="11218" max="11218" width="10.453125" style="235" customWidth="1"/>
    <col min="11219" max="11219" width="9.54296875" style="235" customWidth="1"/>
    <col min="11220" max="11222" width="9.26953125" style="235" customWidth="1"/>
    <col min="11223" max="11223" width="11" style="235" customWidth="1"/>
    <col min="11224" max="11468" width="8.7265625" style="235"/>
    <col min="11469" max="11469" width="1.1796875" style="235" customWidth="1"/>
    <col min="11470" max="11470" width="1.81640625" style="235" customWidth="1"/>
    <col min="11471" max="11471" width="2.453125" style="235" customWidth="1"/>
    <col min="11472" max="11472" width="42.453125" style="235" customWidth="1"/>
    <col min="11473" max="11473" width="10.453125" style="235" bestFit="1" customWidth="1"/>
    <col min="11474" max="11474" width="10.453125" style="235" customWidth="1"/>
    <col min="11475" max="11475" width="9.54296875" style="235" customWidth="1"/>
    <col min="11476" max="11478" width="9.26953125" style="235" customWidth="1"/>
    <col min="11479" max="11479" width="11" style="235" customWidth="1"/>
    <col min="11480" max="11724" width="8.7265625" style="235"/>
    <col min="11725" max="11725" width="1.1796875" style="235" customWidth="1"/>
    <col min="11726" max="11726" width="1.81640625" style="235" customWidth="1"/>
    <col min="11727" max="11727" width="2.453125" style="235" customWidth="1"/>
    <col min="11728" max="11728" width="42.453125" style="235" customWidth="1"/>
    <col min="11729" max="11729" width="10.453125" style="235" bestFit="1" customWidth="1"/>
    <col min="11730" max="11730" width="10.453125" style="235" customWidth="1"/>
    <col min="11731" max="11731" width="9.54296875" style="235" customWidth="1"/>
    <col min="11732" max="11734" width="9.26953125" style="235" customWidth="1"/>
    <col min="11735" max="11735" width="11" style="235" customWidth="1"/>
    <col min="11736" max="11980" width="8.7265625" style="235"/>
    <col min="11981" max="11981" width="1.1796875" style="235" customWidth="1"/>
    <col min="11982" max="11982" width="1.81640625" style="235" customWidth="1"/>
    <col min="11983" max="11983" width="2.453125" style="235" customWidth="1"/>
    <col min="11984" max="11984" width="42.453125" style="235" customWidth="1"/>
    <col min="11985" max="11985" width="10.453125" style="235" bestFit="1" customWidth="1"/>
    <col min="11986" max="11986" width="10.453125" style="235" customWidth="1"/>
    <col min="11987" max="11987" width="9.54296875" style="235" customWidth="1"/>
    <col min="11988" max="11990" width="9.26953125" style="235" customWidth="1"/>
    <col min="11991" max="11991" width="11" style="235" customWidth="1"/>
    <col min="11992" max="12236" width="8.7265625" style="235"/>
    <col min="12237" max="12237" width="1.1796875" style="235" customWidth="1"/>
    <col min="12238" max="12238" width="1.81640625" style="235" customWidth="1"/>
    <col min="12239" max="12239" width="2.453125" style="235" customWidth="1"/>
    <col min="12240" max="12240" width="42.453125" style="235" customWidth="1"/>
    <col min="12241" max="12241" width="10.453125" style="235" bestFit="1" customWidth="1"/>
    <col min="12242" max="12242" width="10.453125" style="235" customWidth="1"/>
    <col min="12243" max="12243" width="9.54296875" style="235" customWidth="1"/>
    <col min="12244" max="12246" width="9.26953125" style="235" customWidth="1"/>
    <col min="12247" max="12247" width="11" style="235" customWidth="1"/>
    <col min="12248" max="12492" width="8.7265625" style="235"/>
    <col min="12493" max="12493" width="1.1796875" style="235" customWidth="1"/>
    <col min="12494" max="12494" width="1.81640625" style="235" customWidth="1"/>
    <col min="12495" max="12495" width="2.453125" style="235" customWidth="1"/>
    <col min="12496" max="12496" width="42.453125" style="235" customWidth="1"/>
    <col min="12497" max="12497" width="10.453125" style="235" bestFit="1" customWidth="1"/>
    <col min="12498" max="12498" width="10.453125" style="235" customWidth="1"/>
    <col min="12499" max="12499" width="9.54296875" style="235" customWidth="1"/>
    <col min="12500" max="12502" width="9.26953125" style="235" customWidth="1"/>
    <col min="12503" max="12503" width="11" style="235" customWidth="1"/>
    <col min="12504" max="12748" width="8.7265625" style="235"/>
    <col min="12749" max="12749" width="1.1796875" style="235" customWidth="1"/>
    <col min="12750" max="12750" width="1.81640625" style="235" customWidth="1"/>
    <col min="12751" max="12751" width="2.453125" style="235" customWidth="1"/>
    <col min="12752" max="12752" width="42.453125" style="235" customWidth="1"/>
    <col min="12753" max="12753" width="10.453125" style="235" bestFit="1" customWidth="1"/>
    <col min="12754" max="12754" width="10.453125" style="235" customWidth="1"/>
    <col min="12755" max="12755" width="9.54296875" style="235" customWidth="1"/>
    <col min="12756" max="12758" width="9.26953125" style="235" customWidth="1"/>
    <col min="12759" max="12759" width="11" style="235" customWidth="1"/>
    <col min="12760" max="13004" width="8.7265625" style="235"/>
    <col min="13005" max="13005" width="1.1796875" style="235" customWidth="1"/>
    <col min="13006" max="13006" width="1.81640625" style="235" customWidth="1"/>
    <col min="13007" max="13007" width="2.453125" style="235" customWidth="1"/>
    <col min="13008" max="13008" width="42.453125" style="235" customWidth="1"/>
    <col min="13009" max="13009" width="10.453125" style="235" bestFit="1" customWidth="1"/>
    <col min="13010" max="13010" width="10.453125" style="235" customWidth="1"/>
    <col min="13011" max="13011" width="9.54296875" style="235" customWidth="1"/>
    <col min="13012" max="13014" width="9.26953125" style="235" customWidth="1"/>
    <col min="13015" max="13015" width="11" style="235" customWidth="1"/>
    <col min="13016" max="13260" width="8.7265625" style="235"/>
    <col min="13261" max="13261" width="1.1796875" style="235" customWidth="1"/>
    <col min="13262" max="13262" width="1.81640625" style="235" customWidth="1"/>
    <col min="13263" max="13263" width="2.453125" style="235" customWidth="1"/>
    <col min="13264" max="13264" width="42.453125" style="235" customWidth="1"/>
    <col min="13265" max="13265" width="10.453125" style="235" bestFit="1" customWidth="1"/>
    <col min="13266" max="13266" width="10.453125" style="235" customWidth="1"/>
    <col min="13267" max="13267" width="9.54296875" style="235" customWidth="1"/>
    <col min="13268" max="13270" width="9.26953125" style="235" customWidth="1"/>
    <col min="13271" max="13271" width="11" style="235" customWidth="1"/>
    <col min="13272" max="13516" width="8.7265625" style="235"/>
    <col min="13517" max="13517" width="1.1796875" style="235" customWidth="1"/>
    <col min="13518" max="13518" width="1.81640625" style="235" customWidth="1"/>
    <col min="13519" max="13519" width="2.453125" style="235" customWidth="1"/>
    <col min="13520" max="13520" width="42.453125" style="235" customWidth="1"/>
    <col min="13521" max="13521" width="10.453125" style="235" bestFit="1" customWidth="1"/>
    <col min="13522" max="13522" width="10.453125" style="235" customWidth="1"/>
    <col min="13523" max="13523" width="9.54296875" style="235" customWidth="1"/>
    <col min="13524" max="13526" width="9.26953125" style="235" customWidth="1"/>
    <col min="13527" max="13527" width="11" style="235" customWidth="1"/>
    <col min="13528" max="13772" width="8.7265625" style="235"/>
    <col min="13773" max="13773" width="1.1796875" style="235" customWidth="1"/>
    <col min="13774" max="13774" width="1.81640625" style="235" customWidth="1"/>
    <col min="13775" max="13775" width="2.453125" style="235" customWidth="1"/>
    <col min="13776" max="13776" width="42.453125" style="235" customWidth="1"/>
    <col min="13777" max="13777" width="10.453125" style="235" bestFit="1" customWidth="1"/>
    <col min="13778" max="13778" width="10.453125" style="235" customWidth="1"/>
    <col min="13779" max="13779" width="9.54296875" style="235" customWidth="1"/>
    <col min="13780" max="13782" width="9.26953125" style="235" customWidth="1"/>
    <col min="13783" max="13783" width="11" style="235" customWidth="1"/>
    <col min="13784" max="14028" width="8.7265625" style="235"/>
    <col min="14029" max="14029" width="1.1796875" style="235" customWidth="1"/>
    <col min="14030" max="14030" width="1.81640625" style="235" customWidth="1"/>
    <col min="14031" max="14031" width="2.453125" style="235" customWidth="1"/>
    <col min="14032" max="14032" width="42.453125" style="235" customWidth="1"/>
    <col min="14033" max="14033" width="10.453125" style="235" bestFit="1" customWidth="1"/>
    <col min="14034" max="14034" width="10.453125" style="235" customWidth="1"/>
    <col min="14035" max="14035" width="9.54296875" style="235" customWidth="1"/>
    <col min="14036" max="14038" width="9.26953125" style="235" customWidth="1"/>
    <col min="14039" max="14039" width="11" style="235" customWidth="1"/>
    <col min="14040" max="14284" width="8.7265625" style="235"/>
    <col min="14285" max="14285" width="1.1796875" style="235" customWidth="1"/>
    <col min="14286" max="14286" width="1.81640625" style="235" customWidth="1"/>
    <col min="14287" max="14287" width="2.453125" style="235" customWidth="1"/>
    <col min="14288" max="14288" width="42.453125" style="235" customWidth="1"/>
    <col min="14289" max="14289" width="10.453125" style="235" bestFit="1" customWidth="1"/>
    <col min="14290" max="14290" width="10.453125" style="235" customWidth="1"/>
    <col min="14291" max="14291" width="9.54296875" style="235" customWidth="1"/>
    <col min="14292" max="14294" width="9.26953125" style="235" customWidth="1"/>
    <col min="14295" max="14295" width="11" style="235" customWidth="1"/>
    <col min="14296" max="14540" width="8.7265625" style="235"/>
    <col min="14541" max="14541" width="1.1796875" style="235" customWidth="1"/>
    <col min="14542" max="14542" width="1.81640625" style="235" customWidth="1"/>
    <col min="14543" max="14543" width="2.453125" style="235" customWidth="1"/>
    <col min="14544" max="14544" width="42.453125" style="235" customWidth="1"/>
    <col min="14545" max="14545" width="10.453125" style="235" bestFit="1" customWidth="1"/>
    <col min="14546" max="14546" width="10.453125" style="235" customWidth="1"/>
    <col min="14547" max="14547" width="9.54296875" style="235" customWidth="1"/>
    <col min="14548" max="14550" width="9.26953125" style="235" customWidth="1"/>
    <col min="14551" max="14551" width="11" style="235" customWidth="1"/>
    <col min="14552" max="14796" width="8.7265625" style="235"/>
    <col min="14797" max="14797" width="1.1796875" style="235" customWidth="1"/>
    <col min="14798" max="14798" width="1.81640625" style="235" customWidth="1"/>
    <col min="14799" max="14799" width="2.453125" style="235" customWidth="1"/>
    <col min="14800" max="14800" width="42.453125" style="235" customWidth="1"/>
    <col min="14801" max="14801" width="10.453125" style="235" bestFit="1" customWidth="1"/>
    <col min="14802" max="14802" width="10.453125" style="235" customWidth="1"/>
    <col min="14803" max="14803" width="9.54296875" style="235" customWidth="1"/>
    <col min="14804" max="14806" width="9.26953125" style="235" customWidth="1"/>
    <col min="14807" max="14807" width="11" style="235" customWidth="1"/>
    <col min="14808" max="15052" width="8.7265625" style="235"/>
    <col min="15053" max="15053" width="1.1796875" style="235" customWidth="1"/>
    <col min="15054" max="15054" width="1.81640625" style="235" customWidth="1"/>
    <col min="15055" max="15055" width="2.453125" style="235" customWidth="1"/>
    <col min="15056" max="15056" width="42.453125" style="235" customWidth="1"/>
    <col min="15057" max="15057" width="10.453125" style="235" bestFit="1" customWidth="1"/>
    <col min="15058" max="15058" width="10.453125" style="235" customWidth="1"/>
    <col min="15059" max="15059" width="9.54296875" style="235" customWidth="1"/>
    <col min="15060" max="15062" width="9.26953125" style="235" customWidth="1"/>
    <col min="15063" max="15063" width="11" style="235" customWidth="1"/>
    <col min="15064" max="15308" width="8.7265625" style="235"/>
    <col min="15309" max="15309" width="1.1796875" style="235" customWidth="1"/>
    <col min="15310" max="15310" width="1.81640625" style="235" customWidth="1"/>
    <col min="15311" max="15311" width="2.453125" style="235" customWidth="1"/>
    <col min="15312" max="15312" width="42.453125" style="235" customWidth="1"/>
    <col min="15313" max="15313" width="10.453125" style="235" bestFit="1" customWidth="1"/>
    <col min="15314" max="15314" width="10.453125" style="235" customWidth="1"/>
    <col min="15315" max="15315" width="9.54296875" style="235" customWidth="1"/>
    <col min="15316" max="15318" width="9.26953125" style="235" customWidth="1"/>
    <col min="15319" max="15319" width="11" style="235" customWidth="1"/>
    <col min="15320" max="15564" width="8.7265625" style="235"/>
    <col min="15565" max="15565" width="1.1796875" style="235" customWidth="1"/>
    <col min="15566" max="15566" width="1.81640625" style="235" customWidth="1"/>
    <col min="15567" max="15567" width="2.453125" style="235" customWidth="1"/>
    <col min="15568" max="15568" width="42.453125" style="235" customWidth="1"/>
    <col min="15569" max="15569" width="10.453125" style="235" bestFit="1" customWidth="1"/>
    <col min="15570" max="15570" width="10.453125" style="235" customWidth="1"/>
    <col min="15571" max="15571" width="9.54296875" style="235" customWidth="1"/>
    <col min="15572" max="15574" width="9.26953125" style="235" customWidth="1"/>
    <col min="15575" max="15575" width="11" style="235" customWidth="1"/>
    <col min="15576" max="15820" width="8.7265625" style="235"/>
    <col min="15821" max="15821" width="1.1796875" style="235" customWidth="1"/>
    <col min="15822" max="15822" width="1.81640625" style="235" customWidth="1"/>
    <col min="15823" max="15823" width="2.453125" style="235" customWidth="1"/>
    <col min="15824" max="15824" width="42.453125" style="235" customWidth="1"/>
    <col min="15825" max="15825" width="10.453125" style="235" bestFit="1" customWidth="1"/>
    <col min="15826" max="15826" width="10.453125" style="235" customWidth="1"/>
    <col min="15827" max="15827" width="9.54296875" style="235" customWidth="1"/>
    <col min="15828" max="15830" width="9.26953125" style="235" customWidth="1"/>
    <col min="15831" max="15831" width="11" style="235" customWidth="1"/>
    <col min="15832" max="16076" width="8.7265625" style="235"/>
    <col min="16077" max="16077" width="1.1796875" style="235" customWidth="1"/>
    <col min="16078" max="16078" width="1.81640625" style="235" customWidth="1"/>
    <col min="16079" max="16079" width="2.453125" style="235" customWidth="1"/>
    <col min="16080" max="16080" width="42.453125" style="235" customWidth="1"/>
    <col min="16081" max="16081" width="10.453125" style="235" bestFit="1" customWidth="1"/>
    <col min="16082" max="16082" width="10.453125" style="235" customWidth="1"/>
    <col min="16083" max="16083" width="9.54296875" style="235" customWidth="1"/>
    <col min="16084" max="16086" width="9.26953125" style="235" customWidth="1"/>
    <col min="16087" max="16087" width="11" style="235" customWidth="1"/>
    <col min="16088" max="16332" width="8.7265625" style="235"/>
    <col min="16333" max="16340" width="9.1796875" style="235" customWidth="1"/>
    <col min="16341" max="16384" width="8.7265625" style="235"/>
  </cols>
  <sheetData>
    <row r="1" spans="2:9" s="124" customFormat="1" ht="15.75" customHeight="1">
      <c r="B1" s="233" t="s">
        <v>427</v>
      </c>
      <c r="C1" s="122"/>
      <c r="D1" s="122"/>
      <c r="E1" s="122"/>
      <c r="F1" s="122"/>
      <c r="G1" s="122"/>
      <c r="H1" s="122"/>
      <c r="I1" s="122"/>
    </row>
    <row r="2" spans="2:9" s="124" customFormat="1" ht="15.75" customHeight="1">
      <c r="B2" s="234" t="s">
        <v>443</v>
      </c>
      <c r="C2" s="122"/>
      <c r="D2" s="122"/>
      <c r="E2" s="122"/>
      <c r="F2" s="122"/>
      <c r="G2" s="122"/>
      <c r="H2" s="122"/>
      <c r="I2" s="122"/>
    </row>
    <row r="3" spans="2:9" s="124" customFormat="1" ht="15.75" customHeight="1">
      <c r="B3" s="126"/>
      <c r="C3" s="123"/>
      <c r="D3" s="123"/>
      <c r="E3" s="123"/>
      <c r="F3" s="123"/>
      <c r="G3" s="123"/>
      <c r="H3" s="123"/>
      <c r="I3" s="123"/>
    </row>
    <row r="5" spans="2:9" ht="15.75" customHeight="1">
      <c r="B5" s="236" t="s">
        <v>127</v>
      </c>
      <c r="C5" s="236"/>
      <c r="D5" s="237">
        <v>2024</v>
      </c>
      <c r="E5" s="237">
        <v>2025</v>
      </c>
      <c r="F5" s="237">
        <v>2026</v>
      </c>
      <c r="G5" s="237">
        <v>2027</v>
      </c>
      <c r="H5" s="237">
        <v>2028</v>
      </c>
    </row>
    <row r="6" spans="2:9" ht="15.75" customHeight="1">
      <c r="B6" s="239" t="s">
        <v>308</v>
      </c>
      <c r="C6" s="239"/>
      <c r="D6" s="240" t="s">
        <v>2</v>
      </c>
      <c r="E6" s="240" t="s">
        <v>2</v>
      </c>
      <c r="F6" s="240" t="s">
        <v>2</v>
      </c>
      <c r="G6" s="240" t="s">
        <v>2</v>
      </c>
      <c r="H6" s="240" t="s">
        <v>2</v>
      </c>
    </row>
    <row r="7" spans="2:9" ht="3" customHeight="1">
      <c r="B7" s="236"/>
      <c r="C7" s="236"/>
      <c r="D7" s="242"/>
      <c r="E7" s="242"/>
      <c r="F7" s="242"/>
      <c r="G7" s="242"/>
      <c r="H7" s="242"/>
    </row>
    <row r="8" spans="2:9" ht="25.5" customHeight="1">
      <c r="B8" s="549" t="s">
        <v>428</v>
      </c>
      <c r="C8" s="549"/>
      <c r="D8" s="246"/>
      <c r="E8" s="246"/>
      <c r="F8" s="246"/>
      <c r="G8" s="246"/>
      <c r="H8" s="246"/>
    </row>
    <row r="9" spans="2:9" ht="5.25" customHeight="1">
      <c r="D9" s="246"/>
      <c r="E9" s="246"/>
      <c r="F9" s="246"/>
      <c r="G9" s="246"/>
      <c r="H9" s="246"/>
    </row>
    <row r="10" spans="2:9" ht="13.5" customHeight="1">
      <c r="B10" s="546" t="s">
        <v>429</v>
      </c>
      <c r="C10" s="546"/>
      <c r="D10" s="419">
        <v>1225</v>
      </c>
      <c r="E10" s="323">
        <v>2545</v>
      </c>
      <c r="F10" s="419">
        <v>4080</v>
      </c>
      <c r="G10" s="419">
        <v>5825</v>
      </c>
      <c r="H10" s="419">
        <v>7740</v>
      </c>
    </row>
    <row r="11" spans="2:9" ht="16.5" customHeight="1">
      <c r="B11" s="546" t="s">
        <v>430</v>
      </c>
      <c r="C11" s="546"/>
      <c r="D11" s="419">
        <v>575</v>
      </c>
      <c r="E11" s="419">
        <v>1210</v>
      </c>
      <c r="F11" s="419">
        <v>1925</v>
      </c>
      <c r="G11" s="419">
        <v>2730</v>
      </c>
      <c r="H11" s="419">
        <v>3615</v>
      </c>
    </row>
    <row r="12" spans="2:9" ht="15.75" customHeight="1">
      <c r="B12" s="546" t="s">
        <v>431</v>
      </c>
      <c r="C12" s="546"/>
      <c r="D12" s="419">
        <v>245</v>
      </c>
      <c r="E12" s="419">
        <v>545</v>
      </c>
      <c r="F12" s="419">
        <v>910</v>
      </c>
      <c r="G12" s="419">
        <v>1360</v>
      </c>
      <c r="H12" s="419">
        <v>1860</v>
      </c>
    </row>
    <row r="13" spans="2:9" ht="15.75" customHeight="1">
      <c r="B13" s="546"/>
      <c r="C13" s="546"/>
      <c r="D13" s="420"/>
      <c r="E13" s="420"/>
      <c r="F13" s="420"/>
      <c r="G13" s="420"/>
      <c r="H13" s="420"/>
    </row>
    <row r="14" spans="2:9" ht="15.75" customHeight="1">
      <c r="B14" s="543" t="s">
        <v>432</v>
      </c>
      <c r="C14" s="543"/>
      <c r="D14" s="420"/>
      <c r="E14" s="420"/>
      <c r="F14" s="420"/>
      <c r="G14" s="420"/>
      <c r="H14" s="420"/>
    </row>
    <row r="15" spans="2:9" ht="15.75" customHeight="1">
      <c r="B15" s="546" t="s">
        <v>433</v>
      </c>
      <c r="C15" s="546"/>
      <c r="D15" s="419">
        <v>-189</v>
      </c>
      <c r="E15" s="419">
        <v>-488</v>
      </c>
      <c r="F15" s="419">
        <v>-500</v>
      </c>
      <c r="G15" s="419">
        <v>-578</v>
      </c>
      <c r="H15" s="419">
        <v>-599</v>
      </c>
    </row>
    <row r="16" spans="2:9" ht="15.75" customHeight="1">
      <c r="B16" s="546" t="s">
        <v>434</v>
      </c>
      <c r="C16" s="546"/>
      <c r="D16" s="419">
        <v>-314</v>
      </c>
      <c r="E16" s="419">
        <v>-1055</v>
      </c>
      <c r="F16" s="419">
        <v>-1322</v>
      </c>
      <c r="G16" s="419">
        <v>-1600</v>
      </c>
      <c r="H16" s="419">
        <v>-1804</v>
      </c>
    </row>
    <row r="17" spans="2:8" ht="15.75" customHeight="1">
      <c r="B17" s="546" t="s">
        <v>435</v>
      </c>
      <c r="C17" s="546"/>
      <c r="D17" s="419">
        <v>125</v>
      </c>
      <c r="E17" s="419">
        <v>567</v>
      </c>
      <c r="F17" s="419">
        <v>822</v>
      </c>
      <c r="G17" s="419">
        <v>1022</v>
      </c>
      <c r="H17" s="419">
        <v>1205</v>
      </c>
    </row>
    <row r="18" spans="2:8" ht="3" customHeight="1">
      <c r="B18" s="253"/>
      <c r="C18" s="254"/>
      <c r="D18" s="255"/>
      <c r="E18" s="255"/>
      <c r="F18" s="255"/>
      <c r="G18" s="255"/>
      <c r="H18" s="255"/>
    </row>
    <row r="19" spans="2:8" ht="15.75" customHeight="1">
      <c r="B19" s="236"/>
      <c r="C19" s="236"/>
      <c r="D19" s="242"/>
      <c r="E19" s="242"/>
      <c r="F19" s="242"/>
      <c r="G19" s="242"/>
      <c r="H19" s="242"/>
    </row>
    <row r="20" spans="2:8" ht="15.75" customHeight="1">
      <c r="B20" s="257">
        <v>1</v>
      </c>
      <c r="C20" s="235" t="s">
        <v>436</v>
      </c>
      <c r="D20" s="258"/>
      <c r="E20" s="258"/>
      <c r="F20" s="258"/>
      <c r="G20" s="258"/>
      <c r="H20" s="258"/>
    </row>
    <row r="21" spans="2:8" ht="15.75" customHeight="1">
      <c r="B21" s="235">
        <v>2</v>
      </c>
      <c r="C21" s="235" t="s">
        <v>437</v>
      </c>
      <c r="D21" s="258"/>
      <c r="E21" s="258"/>
      <c r="F21" s="258"/>
      <c r="G21" s="258"/>
      <c r="H21" s="258"/>
    </row>
    <row r="22" spans="2:8" ht="15.75" customHeight="1">
      <c r="C22" s="235" t="s">
        <v>438</v>
      </c>
      <c r="D22" s="258"/>
      <c r="E22" s="258"/>
      <c r="F22" s="258"/>
      <c r="G22" s="258"/>
      <c r="H22" s="258"/>
    </row>
    <row r="27" spans="2:8" ht="15.65" customHeight="1"/>
    <row r="29" spans="2:8" ht="15.75" customHeight="1">
      <c r="C29" s="363"/>
    </row>
  </sheetData>
  <mergeCells count="9">
    <mergeCell ref="B15:C15"/>
    <mergeCell ref="B16:C16"/>
    <mergeCell ref="B17:C17"/>
    <mergeCell ref="B8:C8"/>
    <mergeCell ref="B10:C10"/>
    <mergeCell ref="B11:C11"/>
    <mergeCell ref="B12:C12"/>
    <mergeCell ref="B13:C13"/>
    <mergeCell ref="B14:C14"/>
  </mergeCells>
  <pageMargins left="0.70866141732283472" right="0.70866141732283472" top="0.74803149606299213" bottom="0.74803149606299213" header="0.31496062992125984" footer="0.31496062992125984"/>
  <pageSetup paperSize="9" scale="61"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4F6B4-BF1A-46C9-9262-774594ED1989}">
  <sheetPr>
    <tabColor theme="4"/>
    <pageSetUpPr fitToPage="1"/>
  </sheetPr>
  <dimension ref="B1:J23"/>
  <sheetViews>
    <sheetView zoomScaleNormal="100" workbookViewId="0">
      <selection activeCell="D2" sqref="D2"/>
    </sheetView>
  </sheetViews>
  <sheetFormatPr defaultColWidth="9.1796875" defaultRowHeight="11.5"/>
  <cols>
    <col min="1" max="1" width="5.7265625" style="428" customWidth="1"/>
    <col min="2" max="2" width="33" style="428" customWidth="1"/>
    <col min="3" max="8" width="9.453125" style="428" customWidth="1"/>
    <col min="9" max="9" width="15.81640625" style="428" customWidth="1"/>
    <col min="10" max="10" width="18.54296875" style="428" customWidth="1"/>
    <col min="11" max="16384" width="9.1796875" style="428"/>
  </cols>
  <sheetData>
    <row r="1" spans="2:10" s="424" customFormat="1" ht="15.75" customHeight="1">
      <c r="B1" s="421" t="s">
        <v>471</v>
      </c>
      <c r="C1" s="422"/>
      <c r="D1" s="423"/>
      <c r="E1" s="423"/>
      <c r="F1" s="423"/>
      <c r="G1" s="423"/>
      <c r="H1" s="423"/>
      <c r="I1" s="423"/>
      <c r="J1" s="423"/>
    </row>
    <row r="2" spans="2:10" s="424" customFormat="1" ht="15.75" customHeight="1">
      <c r="B2" s="425" t="s">
        <v>444</v>
      </c>
      <c r="C2" s="422"/>
      <c r="D2" s="423"/>
      <c r="E2" s="423"/>
      <c r="F2" s="423"/>
      <c r="G2" s="423"/>
      <c r="H2" s="423"/>
      <c r="I2" s="423"/>
      <c r="J2" s="423"/>
    </row>
    <row r="3" spans="2:10" s="424" customFormat="1" ht="15.75" customHeight="1">
      <c r="C3" s="426"/>
      <c r="D3" s="427"/>
      <c r="E3" s="427"/>
      <c r="F3" s="427"/>
      <c r="G3" s="427"/>
      <c r="H3" s="427"/>
      <c r="I3" s="427"/>
    </row>
    <row r="4" spans="2:10" ht="15.75" customHeight="1"/>
    <row r="5" spans="2:10" ht="15.75" customHeight="1">
      <c r="B5" s="429" t="s">
        <v>127</v>
      </c>
      <c r="C5" s="430" t="s">
        <v>233</v>
      </c>
      <c r="D5" s="431" t="s">
        <v>234</v>
      </c>
      <c r="E5" s="431" t="s">
        <v>235</v>
      </c>
      <c r="F5" s="431" t="s">
        <v>236</v>
      </c>
      <c r="G5" s="431" t="s">
        <v>237</v>
      </c>
      <c r="H5" s="431" t="s">
        <v>238</v>
      </c>
    </row>
    <row r="6" spans="2:10" ht="15.75" customHeight="1">
      <c r="B6" s="432"/>
      <c r="C6" s="433" t="s">
        <v>3</v>
      </c>
      <c r="D6" s="433" t="s">
        <v>2</v>
      </c>
      <c r="E6" s="433" t="s">
        <v>2</v>
      </c>
      <c r="F6" s="433" t="s">
        <v>2</v>
      </c>
      <c r="G6" s="433" t="s">
        <v>2</v>
      </c>
      <c r="H6" s="434" t="s">
        <v>2</v>
      </c>
    </row>
    <row r="7" spans="2:10" ht="3" customHeight="1">
      <c r="B7" s="435"/>
      <c r="C7" s="431"/>
      <c r="D7" s="431"/>
      <c r="E7" s="431"/>
      <c r="F7" s="431"/>
      <c r="G7" s="431"/>
      <c r="H7" s="436"/>
    </row>
    <row r="8" spans="2:10" ht="15.75" customHeight="1">
      <c r="B8" s="437" t="s">
        <v>128</v>
      </c>
      <c r="C8" s="438">
        <v>3</v>
      </c>
      <c r="D8" s="438">
        <v>-0.2</v>
      </c>
      <c r="E8" s="438">
        <v>1.7</v>
      </c>
      <c r="F8" s="438">
        <v>3.2</v>
      </c>
      <c r="G8" s="438">
        <v>2.9</v>
      </c>
      <c r="H8" s="438">
        <v>2.7</v>
      </c>
    </row>
    <row r="9" spans="2:10" ht="15.75" customHeight="1">
      <c r="B9" s="437" t="s">
        <v>129</v>
      </c>
      <c r="C9" s="438">
        <v>395.6</v>
      </c>
      <c r="D9" s="438">
        <v>413.1</v>
      </c>
      <c r="E9" s="438">
        <v>430.6</v>
      </c>
      <c r="F9" s="438">
        <v>454.5</v>
      </c>
      <c r="G9" s="438">
        <v>478.5</v>
      </c>
      <c r="H9" s="438">
        <v>502.5</v>
      </c>
    </row>
    <row r="10" spans="2:10" ht="15.75" customHeight="1">
      <c r="B10" s="437" t="s">
        <v>130</v>
      </c>
      <c r="C10" s="438">
        <v>6.8</v>
      </c>
      <c r="D10" s="438">
        <v>4.4000000000000004</v>
      </c>
      <c r="E10" s="438">
        <v>2.5</v>
      </c>
      <c r="F10" s="438">
        <v>2.1</v>
      </c>
      <c r="G10" s="438">
        <v>2</v>
      </c>
      <c r="H10" s="438">
        <v>2</v>
      </c>
    </row>
    <row r="11" spans="2:10" ht="15.75" customHeight="1">
      <c r="B11" s="437" t="s">
        <v>131</v>
      </c>
      <c r="C11" s="438">
        <v>4.2</v>
      </c>
      <c r="D11" s="438">
        <v>4.8</v>
      </c>
      <c r="E11" s="438">
        <v>4.4000000000000004</v>
      </c>
      <c r="F11" s="438">
        <v>4.3</v>
      </c>
      <c r="G11" s="438">
        <v>4.2</v>
      </c>
      <c r="H11" s="438">
        <v>4.0999999999999996</v>
      </c>
    </row>
    <row r="12" spans="2:10" ht="15.75" customHeight="1">
      <c r="B12" s="437" t="s">
        <v>132</v>
      </c>
      <c r="C12" s="438">
        <v>4.0999999999999996</v>
      </c>
      <c r="D12" s="438">
        <v>4.7</v>
      </c>
      <c r="E12" s="438">
        <v>4.3</v>
      </c>
      <c r="F12" s="438">
        <v>4</v>
      </c>
      <c r="G12" s="438">
        <v>3.8</v>
      </c>
      <c r="H12" s="438">
        <v>3.7</v>
      </c>
    </row>
    <row r="13" spans="2:10" ht="15.75" customHeight="1">
      <c r="B13" s="437" t="s">
        <v>133</v>
      </c>
      <c r="C13" s="438">
        <v>4.5</v>
      </c>
      <c r="D13" s="438">
        <v>5.7</v>
      </c>
      <c r="E13" s="438">
        <v>5</v>
      </c>
      <c r="F13" s="438">
        <v>3.9</v>
      </c>
      <c r="G13" s="438">
        <v>3.1</v>
      </c>
      <c r="H13" s="438">
        <v>2.7</v>
      </c>
    </row>
    <row r="14" spans="2:10" ht="15.75" customHeight="1">
      <c r="B14" s="437" t="s">
        <v>134</v>
      </c>
      <c r="C14" s="438">
        <v>3.4</v>
      </c>
      <c r="D14" s="438">
        <v>4.3</v>
      </c>
      <c r="E14" s="438">
        <v>5.3</v>
      </c>
      <c r="F14" s="438">
        <v>4.9000000000000004</v>
      </c>
      <c r="G14" s="438">
        <v>4.5999999999999996</v>
      </c>
      <c r="H14" s="438">
        <v>4.4000000000000004</v>
      </c>
    </row>
    <row r="15" spans="2:10" ht="16.149999999999999" customHeight="1">
      <c r="B15" s="437" t="s">
        <v>135</v>
      </c>
      <c r="C15" s="438">
        <v>2.5</v>
      </c>
      <c r="D15" s="438">
        <v>1.6</v>
      </c>
      <c r="E15" s="438">
        <v>0.5</v>
      </c>
      <c r="F15" s="438">
        <v>2</v>
      </c>
      <c r="G15" s="438">
        <v>1.7</v>
      </c>
      <c r="H15" s="438">
        <v>1.5</v>
      </c>
    </row>
    <row r="16" spans="2:10" s="369" customFormat="1" ht="16.149999999999999" customHeight="1">
      <c r="B16" s="439" t="s">
        <v>439</v>
      </c>
      <c r="C16" s="440">
        <v>6.7</v>
      </c>
      <c r="D16" s="440">
        <v>5.5</v>
      </c>
      <c r="E16" s="440">
        <v>3.5</v>
      </c>
      <c r="F16" s="440">
        <v>3.1</v>
      </c>
      <c r="G16" s="440">
        <v>3</v>
      </c>
      <c r="H16" s="440">
        <v>2.9</v>
      </c>
    </row>
    <row r="17" spans="2:8" ht="15.75" customHeight="1"/>
    <row r="18" spans="2:8">
      <c r="B18" s="428" t="s">
        <v>472</v>
      </c>
      <c r="C18" s="441" t="s">
        <v>440</v>
      </c>
    </row>
    <row r="19" spans="2:8">
      <c r="C19" s="441" t="s">
        <v>441</v>
      </c>
    </row>
    <row r="20" spans="2:8">
      <c r="C20" s="428" t="s">
        <v>442</v>
      </c>
    </row>
    <row r="21" spans="2:8">
      <c r="D21" s="442"/>
      <c r="E21" s="442"/>
      <c r="F21" s="442"/>
      <c r="G21" s="442"/>
      <c r="H21" s="442"/>
    </row>
    <row r="22" spans="2:8">
      <c r="D22" s="443"/>
      <c r="E22" s="443"/>
      <c r="F22" s="443"/>
      <c r="G22" s="443"/>
      <c r="H22" s="443"/>
    </row>
    <row r="23" spans="2:8">
      <c r="H23" s="442"/>
    </row>
  </sheetData>
  <pageMargins left="0.70866141732283472" right="0.70866141732283472" top="0.74803149606299213" bottom="0.74803149606299213" header="0.31496062992125984" footer="0.31496062992125984"/>
  <pageSetup paperSize="9"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E1130-D79A-414F-8006-4321A5CB1903}">
  <sheetPr>
    <pageSetUpPr fitToPage="1"/>
  </sheetPr>
  <dimension ref="A1:R60"/>
  <sheetViews>
    <sheetView showGridLines="0" workbookViewId="0">
      <pane xSplit="2" ySplit="4" topLeftCell="C13" activePane="bottomRight" state="frozen"/>
      <selection pane="topRight" activeCell="C1" sqref="C1"/>
      <selection pane="bottomLeft" activeCell="A5" sqref="A5"/>
      <selection pane="bottomRight" activeCell="F28" sqref="F28"/>
    </sheetView>
  </sheetViews>
  <sheetFormatPr defaultColWidth="7.1796875" defaultRowHeight="13.4" customHeight="1"/>
  <cols>
    <col min="1" max="1" width="2.453125" style="491" customWidth="1"/>
    <col min="2" max="2" width="39.54296875" style="491" customWidth="1"/>
    <col min="3" max="12" width="8.1796875" style="488" customWidth="1"/>
    <col min="13" max="13" width="8.81640625" style="476" customWidth="1"/>
    <col min="14" max="17" width="8.1796875" style="476" customWidth="1"/>
    <col min="18" max="18" width="3.1796875" style="476" customWidth="1"/>
    <col min="19" max="16384" width="7.1796875" style="476"/>
  </cols>
  <sheetData>
    <row r="1" spans="1:18" s="466" customFormat="1" ht="15.75" customHeight="1">
      <c r="B1" s="467"/>
      <c r="C1" s="468"/>
      <c r="D1" s="468"/>
      <c r="E1" s="468"/>
      <c r="F1" s="468"/>
      <c r="G1" s="468"/>
      <c r="H1" s="468"/>
      <c r="I1" s="468"/>
      <c r="J1" s="468"/>
      <c r="K1" s="468"/>
      <c r="L1" s="468"/>
      <c r="M1" s="467"/>
      <c r="N1" s="467"/>
      <c r="O1" s="468"/>
      <c r="P1" s="468"/>
      <c r="Q1" s="468"/>
      <c r="R1" s="468"/>
    </row>
    <row r="2" spans="1:18" ht="13.4" customHeight="1">
      <c r="A2" s="469" t="s">
        <v>4</v>
      </c>
      <c r="B2" s="470"/>
      <c r="C2" s="471">
        <v>2014</v>
      </c>
      <c r="D2" s="471">
        <v>2015</v>
      </c>
      <c r="E2" s="471">
        <v>2016</v>
      </c>
      <c r="F2" s="471">
        <v>2017</v>
      </c>
      <c r="G2" s="471">
        <v>2018</v>
      </c>
      <c r="H2" s="471">
        <v>2019</v>
      </c>
      <c r="I2" s="471">
        <v>2020</v>
      </c>
      <c r="J2" s="471">
        <v>2021</v>
      </c>
      <c r="K2" s="471">
        <v>2022</v>
      </c>
      <c r="L2" s="472" t="s">
        <v>233</v>
      </c>
      <c r="M2" s="473" t="s">
        <v>234</v>
      </c>
      <c r="N2" s="474" t="s">
        <v>235</v>
      </c>
      <c r="O2" s="474" t="s">
        <v>236</v>
      </c>
      <c r="P2" s="474" t="s">
        <v>237</v>
      </c>
      <c r="Q2" s="472" t="s">
        <v>238</v>
      </c>
      <c r="R2" s="475"/>
    </row>
    <row r="3" spans="1:18" ht="21.65" customHeight="1">
      <c r="A3" s="477"/>
      <c r="B3" s="478"/>
      <c r="C3" s="479" t="s">
        <v>3</v>
      </c>
      <c r="D3" s="479" t="s">
        <v>3</v>
      </c>
      <c r="E3" s="479" t="s">
        <v>3</v>
      </c>
      <c r="F3" s="479" t="s">
        <v>3</v>
      </c>
      <c r="G3" s="479" t="s">
        <v>3</v>
      </c>
      <c r="H3" s="479" t="s">
        <v>3</v>
      </c>
      <c r="I3" s="479" t="s">
        <v>3</v>
      </c>
      <c r="J3" s="479" t="s">
        <v>3</v>
      </c>
      <c r="K3" s="479" t="s">
        <v>3</v>
      </c>
      <c r="L3" s="480" t="s">
        <v>3</v>
      </c>
      <c r="M3" s="481" t="s">
        <v>2</v>
      </c>
      <c r="N3" s="479" t="s">
        <v>2</v>
      </c>
      <c r="O3" s="479" t="s">
        <v>2</v>
      </c>
      <c r="P3" s="479" t="s">
        <v>2</v>
      </c>
      <c r="Q3" s="480" t="s">
        <v>2</v>
      </c>
      <c r="R3" s="475"/>
    </row>
    <row r="4" spans="1:18" ht="6" hidden="1" customHeight="1">
      <c r="A4" s="482"/>
      <c r="B4" s="483"/>
      <c r="C4" s="484"/>
      <c r="D4" s="484"/>
      <c r="E4" s="484"/>
      <c r="F4" s="484"/>
      <c r="G4" s="484"/>
      <c r="H4" s="484"/>
      <c r="I4" s="484"/>
      <c r="J4" s="484"/>
      <c r="K4" s="484"/>
      <c r="L4" s="484"/>
      <c r="M4" s="485"/>
      <c r="Q4" s="486"/>
    </row>
    <row r="5" spans="1:18" ht="11">
      <c r="A5" s="482" t="s">
        <v>308</v>
      </c>
      <c r="B5" s="483"/>
      <c r="C5" s="484"/>
      <c r="D5" s="484"/>
      <c r="E5" s="484"/>
      <c r="F5" s="484"/>
      <c r="G5" s="484"/>
      <c r="H5" s="484"/>
      <c r="I5" s="484"/>
      <c r="J5" s="484"/>
      <c r="K5" s="484"/>
      <c r="L5" s="484"/>
      <c r="M5" s="485"/>
      <c r="Q5" s="486"/>
    </row>
    <row r="6" spans="1:18" ht="5.15" hidden="1" customHeight="1">
      <c r="A6" s="482"/>
      <c r="B6" s="483"/>
      <c r="C6" s="484"/>
      <c r="D6" s="484"/>
      <c r="E6" s="484"/>
      <c r="F6" s="484"/>
      <c r="G6" s="484"/>
      <c r="H6" s="484"/>
      <c r="I6" s="484"/>
      <c r="J6" s="484"/>
      <c r="K6" s="484"/>
      <c r="L6" s="484"/>
      <c r="M6" s="485"/>
      <c r="Q6" s="486"/>
    </row>
    <row r="7" spans="1:18" s="466" customFormat="1" ht="13.4" customHeight="1">
      <c r="A7" s="487" t="s">
        <v>477</v>
      </c>
      <c r="B7" s="467"/>
      <c r="C7" s="488"/>
      <c r="D7" s="488"/>
      <c r="E7" s="488"/>
      <c r="F7" s="488"/>
      <c r="G7" s="488"/>
      <c r="H7" s="488"/>
      <c r="I7" s="488"/>
      <c r="J7" s="488"/>
      <c r="K7" s="488"/>
      <c r="L7" s="489"/>
      <c r="M7" s="490"/>
      <c r="N7" s="476"/>
      <c r="O7" s="476"/>
      <c r="P7" s="476"/>
      <c r="Q7" s="486"/>
    </row>
    <row r="8" spans="1:18" s="466" customFormat="1" ht="13.4" customHeight="1">
      <c r="A8" s="487"/>
      <c r="B8" s="491" t="s">
        <v>294</v>
      </c>
      <c r="C8" s="488">
        <v>61563</v>
      </c>
      <c r="D8" s="488">
        <v>66636</v>
      </c>
      <c r="E8" s="488">
        <v>70445</v>
      </c>
      <c r="F8" s="488">
        <v>75644</v>
      </c>
      <c r="G8" s="488">
        <v>80224</v>
      </c>
      <c r="H8" s="488">
        <v>86468</v>
      </c>
      <c r="I8" s="488">
        <v>85102</v>
      </c>
      <c r="J8" s="488">
        <v>97983</v>
      </c>
      <c r="K8" s="492">
        <v>108458</v>
      </c>
      <c r="L8" s="488">
        <v>112358</v>
      </c>
      <c r="M8" s="493">
        <v>118995</v>
      </c>
      <c r="N8" s="488">
        <v>122851</v>
      </c>
      <c r="O8" s="488">
        <v>131403</v>
      </c>
      <c r="P8" s="488">
        <v>140156</v>
      </c>
      <c r="Q8" s="494">
        <v>148237</v>
      </c>
    </row>
    <row r="9" spans="1:18" ht="13.4" customHeight="1">
      <c r="A9" s="482"/>
      <c r="B9" s="491" t="s">
        <v>300</v>
      </c>
      <c r="C9" s="488">
        <v>67093</v>
      </c>
      <c r="D9" s="488">
        <v>72213</v>
      </c>
      <c r="E9" s="488">
        <v>76121</v>
      </c>
      <c r="F9" s="488">
        <v>81782</v>
      </c>
      <c r="G9" s="488">
        <v>86778</v>
      </c>
      <c r="H9" s="488">
        <v>93474</v>
      </c>
      <c r="I9" s="488">
        <v>91923</v>
      </c>
      <c r="J9" s="488">
        <v>104968</v>
      </c>
      <c r="K9" s="492">
        <v>117515</v>
      </c>
      <c r="L9" s="488">
        <v>123398</v>
      </c>
      <c r="M9" s="493">
        <v>132375</v>
      </c>
      <c r="N9" s="488">
        <v>136004</v>
      </c>
      <c r="O9" s="488">
        <v>144208</v>
      </c>
      <c r="P9" s="488">
        <v>153085</v>
      </c>
      <c r="Q9" s="494">
        <v>161671</v>
      </c>
    </row>
    <row r="10" spans="1:18" ht="13.4" customHeight="1">
      <c r="A10" s="482"/>
      <c r="B10" s="491" t="s">
        <v>478</v>
      </c>
      <c r="C10" s="488">
        <v>88536</v>
      </c>
      <c r="D10" s="488">
        <v>93805</v>
      </c>
      <c r="E10" s="488">
        <v>97416</v>
      </c>
      <c r="F10" s="488">
        <v>103422</v>
      </c>
      <c r="G10" s="488">
        <v>109973</v>
      </c>
      <c r="H10" s="488">
        <v>119142</v>
      </c>
      <c r="I10" s="488">
        <v>116003</v>
      </c>
      <c r="J10" s="488">
        <v>129335</v>
      </c>
      <c r="K10" s="492">
        <v>141627</v>
      </c>
      <c r="L10" s="488">
        <v>153011</v>
      </c>
      <c r="M10" s="493">
        <v>165050</v>
      </c>
      <c r="N10" s="488">
        <v>168043</v>
      </c>
      <c r="O10" s="488">
        <v>177308</v>
      </c>
      <c r="P10" s="488">
        <v>186780</v>
      </c>
      <c r="Q10" s="494">
        <v>196416</v>
      </c>
    </row>
    <row r="11" spans="1:18" ht="13.4" customHeight="1">
      <c r="A11" s="482"/>
      <c r="B11" s="491" t="s">
        <v>295</v>
      </c>
      <c r="C11" s="488">
        <v>71174</v>
      </c>
      <c r="D11" s="488">
        <v>72363</v>
      </c>
      <c r="E11" s="488">
        <v>73929</v>
      </c>
      <c r="F11" s="488">
        <v>76339</v>
      </c>
      <c r="G11" s="488">
        <v>80576</v>
      </c>
      <c r="H11" s="488">
        <v>86959</v>
      </c>
      <c r="I11" s="488">
        <v>108832</v>
      </c>
      <c r="J11" s="488">
        <v>107764</v>
      </c>
      <c r="K11" s="492">
        <v>125641</v>
      </c>
      <c r="L11" s="488">
        <v>127574</v>
      </c>
      <c r="M11" s="493">
        <v>138325</v>
      </c>
      <c r="N11" s="488">
        <v>143895</v>
      </c>
      <c r="O11" s="488">
        <v>147658</v>
      </c>
      <c r="P11" s="488">
        <v>151116</v>
      </c>
      <c r="Q11" s="494">
        <v>156354</v>
      </c>
    </row>
    <row r="12" spans="1:18" ht="13.4" customHeight="1">
      <c r="A12" s="482"/>
      <c r="B12" s="491" t="s">
        <v>479</v>
      </c>
      <c r="C12" s="488">
        <v>91179</v>
      </c>
      <c r="D12" s="488">
        <v>93064</v>
      </c>
      <c r="E12" s="488">
        <v>95137</v>
      </c>
      <c r="F12" s="488">
        <v>99007</v>
      </c>
      <c r="G12" s="488">
        <v>104014</v>
      </c>
      <c r="H12" s="488">
        <v>111376</v>
      </c>
      <c r="I12" s="488">
        <v>138916</v>
      </c>
      <c r="J12" s="488">
        <v>133722</v>
      </c>
      <c r="K12" s="492">
        <v>150956</v>
      </c>
      <c r="L12" s="488">
        <v>161822</v>
      </c>
      <c r="M12" s="493">
        <v>175651</v>
      </c>
      <c r="N12" s="488">
        <v>181013</v>
      </c>
      <c r="O12" s="488">
        <v>185384</v>
      </c>
      <c r="P12" s="488">
        <v>189467</v>
      </c>
      <c r="Q12" s="494">
        <v>194476</v>
      </c>
    </row>
    <row r="13" spans="1:18" ht="13.4" customHeight="1">
      <c r="A13" s="482"/>
      <c r="B13" s="491" t="s">
        <v>480</v>
      </c>
      <c r="C13" s="488">
        <v>2939</v>
      </c>
      <c r="D13" s="488">
        <v>5771</v>
      </c>
      <c r="E13" s="488">
        <v>-5369</v>
      </c>
      <c r="F13" s="488">
        <v>12317</v>
      </c>
      <c r="G13" s="488">
        <v>8396</v>
      </c>
      <c r="H13" s="488">
        <v>389</v>
      </c>
      <c r="I13" s="488">
        <v>-30040</v>
      </c>
      <c r="J13" s="488">
        <v>16159</v>
      </c>
      <c r="K13" s="492">
        <v>-16932</v>
      </c>
      <c r="L13" s="488">
        <v>5321</v>
      </c>
      <c r="M13" s="493">
        <v>-2988</v>
      </c>
      <c r="N13" s="488">
        <v>-7147</v>
      </c>
      <c r="O13" s="488">
        <v>-1925</v>
      </c>
      <c r="P13" s="488">
        <v>3967</v>
      </c>
      <c r="Q13" s="494">
        <v>9096</v>
      </c>
    </row>
    <row r="14" spans="1:18" s="466" customFormat="1" ht="6" customHeight="1">
      <c r="A14" s="495"/>
      <c r="B14" s="491"/>
      <c r="C14" s="496"/>
      <c r="D14" s="496"/>
      <c r="E14" s="496"/>
      <c r="F14" s="496"/>
      <c r="G14" s="496"/>
      <c r="H14" s="496"/>
      <c r="I14" s="496"/>
      <c r="J14" s="496"/>
      <c r="K14" s="492"/>
      <c r="L14" s="496"/>
      <c r="M14" s="493"/>
      <c r="N14" s="488"/>
      <c r="O14" s="488"/>
      <c r="P14" s="488"/>
      <c r="Q14" s="494"/>
    </row>
    <row r="15" spans="1:18" s="466" customFormat="1" ht="13.4" customHeight="1">
      <c r="A15" s="497" t="s">
        <v>481</v>
      </c>
      <c r="B15" s="491"/>
      <c r="C15" s="496"/>
      <c r="D15" s="496"/>
      <c r="E15" s="496"/>
      <c r="F15" s="496"/>
      <c r="G15" s="496"/>
      <c r="H15" s="496"/>
      <c r="I15" s="496"/>
      <c r="J15" s="496"/>
      <c r="K15" s="492"/>
      <c r="L15" s="496"/>
      <c r="M15" s="493"/>
      <c r="N15" s="488"/>
      <c r="O15" s="488"/>
      <c r="P15" s="488"/>
      <c r="Q15" s="494"/>
    </row>
    <row r="16" spans="1:18" s="466" customFormat="1" ht="13.4" customHeight="1">
      <c r="A16" s="495"/>
      <c r="B16" s="498" t="s">
        <v>482</v>
      </c>
      <c r="C16" s="488">
        <v>-2802</v>
      </c>
      <c r="D16" s="488">
        <v>414</v>
      </c>
      <c r="E16" s="488">
        <v>1831</v>
      </c>
      <c r="F16" s="488">
        <v>4069</v>
      </c>
      <c r="G16" s="488">
        <v>5534</v>
      </c>
      <c r="H16" s="488">
        <v>7429</v>
      </c>
      <c r="I16" s="488">
        <v>-23057</v>
      </c>
      <c r="J16" s="488">
        <v>-4560</v>
      </c>
      <c r="K16" s="492">
        <v>-9691</v>
      </c>
      <c r="L16" s="488">
        <v>-9446</v>
      </c>
      <c r="M16" s="493">
        <v>-11074</v>
      </c>
      <c r="N16" s="488">
        <v>-13372</v>
      </c>
      <c r="O16" s="488">
        <v>-8502</v>
      </c>
      <c r="P16" s="488">
        <v>-3104</v>
      </c>
      <c r="Q16" s="494">
        <v>1471</v>
      </c>
    </row>
    <row r="17" spans="1:18" s="466" customFormat="1" ht="13.4" customHeight="1">
      <c r="A17" s="487"/>
      <c r="B17" s="491" t="s">
        <v>303</v>
      </c>
      <c r="C17" s="488">
        <v>-4109</v>
      </c>
      <c r="D17" s="488">
        <v>-1827</v>
      </c>
      <c r="E17" s="488">
        <v>-1322</v>
      </c>
      <c r="F17" s="488">
        <v>2574</v>
      </c>
      <c r="G17" s="488">
        <v>1346</v>
      </c>
      <c r="H17" s="488">
        <v>-710</v>
      </c>
      <c r="I17" s="488">
        <v>-23692</v>
      </c>
      <c r="J17" s="488">
        <v>-13767</v>
      </c>
      <c r="K17" s="492">
        <v>-27043</v>
      </c>
      <c r="L17" s="488">
        <v>-25648</v>
      </c>
      <c r="M17" s="493">
        <v>-21864</v>
      </c>
      <c r="N17" s="488">
        <v>-8933</v>
      </c>
      <c r="O17" s="488">
        <v>-7847</v>
      </c>
      <c r="P17" s="488">
        <v>-10975</v>
      </c>
      <c r="Q17" s="494">
        <v>-943</v>
      </c>
    </row>
    <row r="18" spans="1:18" s="466" customFormat="1" ht="13.4" customHeight="1">
      <c r="A18" s="487"/>
      <c r="B18" s="491" t="s">
        <v>483</v>
      </c>
      <c r="C18" s="488">
        <v>25207.866000000002</v>
      </c>
      <c r="D18" s="488">
        <v>22824.858</v>
      </c>
      <c r="E18" s="488">
        <v>23192.832999999999</v>
      </c>
      <c r="F18" s="488">
        <v>16248.603999999999</v>
      </c>
      <c r="G18" s="488">
        <v>11218.778</v>
      </c>
      <c r="H18" s="488">
        <v>5432.2860000000001</v>
      </c>
      <c r="I18" s="488">
        <v>35710.485999999997</v>
      </c>
      <c r="J18" s="488">
        <v>35921</v>
      </c>
      <c r="K18" s="492">
        <v>61850</v>
      </c>
      <c r="L18" s="488">
        <v>71367</v>
      </c>
      <c r="M18" s="493">
        <v>86296</v>
      </c>
      <c r="N18" s="488">
        <v>99297</v>
      </c>
      <c r="O18" s="488">
        <v>109644</v>
      </c>
      <c r="P18" s="488">
        <v>114487</v>
      </c>
      <c r="Q18" s="494">
        <v>109979</v>
      </c>
    </row>
    <row r="19" spans="1:18" s="466" customFormat="1" ht="13.4" customHeight="1">
      <c r="A19" s="487"/>
      <c r="B19" s="491" t="s">
        <v>484</v>
      </c>
      <c r="C19" s="488">
        <v>51333</v>
      </c>
      <c r="D19" s="488">
        <v>52131</v>
      </c>
      <c r="E19" s="488">
        <v>53228.999999999993</v>
      </c>
      <c r="F19" s="488">
        <v>51548</v>
      </c>
      <c r="G19" s="488">
        <v>50763</v>
      </c>
      <c r="H19" s="488">
        <v>50822</v>
      </c>
      <c r="I19" s="488">
        <v>79930</v>
      </c>
      <c r="J19" s="488">
        <v>95188</v>
      </c>
      <c r="K19" s="492">
        <v>117115</v>
      </c>
      <c r="L19" s="488">
        <v>136268</v>
      </c>
      <c r="M19" s="493">
        <v>160506</v>
      </c>
      <c r="N19" s="488">
        <v>177928</v>
      </c>
      <c r="O19" s="488">
        <v>194179</v>
      </c>
      <c r="P19" s="488">
        <v>205323</v>
      </c>
      <c r="Q19" s="494">
        <v>207313</v>
      </c>
    </row>
    <row r="20" spans="1:18" s="466" customFormat="1" ht="13.4" customHeight="1">
      <c r="A20" s="487"/>
      <c r="B20" s="491" t="s">
        <v>485</v>
      </c>
      <c r="C20" s="488">
        <v>81956.125</v>
      </c>
      <c r="D20" s="488">
        <v>86125</v>
      </c>
      <c r="E20" s="488">
        <v>86928</v>
      </c>
      <c r="F20" s="488">
        <v>87141</v>
      </c>
      <c r="G20" s="488">
        <v>88053</v>
      </c>
      <c r="H20" s="488">
        <v>84449.361000000004</v>
      </c>
      <c r="I20" s="488">
        <v>102257</v>
      </c>
      <c r="J20" s="488">
        <v>100835</v>
      </c>
      <c r="K20" s="492">
        <v>118950.05100000001</v>
      </c>
      <c r="L20" s="488">
        <v>135789</v>
      </c>
      <c r="M20" s="493">
        <v>174582.73300000001</v>
      </c>
      <c r="N20" s="488">
        <v>196707.73300000001</v>
      </c>
      <c r="O20" s="488">
        <v>219363.73300000001</v>
      </c>
      <c r="P20" s="488">
        <v>238877.73300000001</v>
      </c>
      <c r="Q20" s="494">
        <v>243417.73300000001</v>
      </c>
    </row>
    <row r="21" spans="1:18" s="466" customFormat="1" ht="13.4" customHeight="1">
      <c r="A21" s="487"/>
      <c r="B21" s="491" t="s">
        <v>486</v>
      </c>
      <c r="C21" s="488">
        <v>59931</v>
      </c>
      <c r="D21" s="488">
        <v>60631</v>
      </c>
      <c r="E21" s="488">
        <v>61880</v>
      </c>
      <c r="F21" s="488">
        <v>59480</v>
      </c>
      <c r="G21" s="488">
        <v>57495</v>
      </c>
      <c r="H21" s="488">
        <v>57736</v>
      </c>
      <c r="I21" s="488">
        <v>83375</v>
      </c>
      <c r="J21" s="488">
        <v>102080</v>
      </c>
      <c r="K21" s="492">
        <v>128873</v>
      </c>
      <c r="L21" s="488">
        <v>155273</v>
      </c>
      <c r="M21" s="493">
        <v>178094</v>
      </c>
      <c r="N21" s="488">
        <v>187250</v>
      </c>
      <c r="O21" s="488">
        <v>195393</v>
      </c>
      <c r="P21" s="488">
        <v>207375</v>
      </c>
      <c r="Q21" s="494">
        <v>209867</v>
      </c>
    </row>
    <row r="22" spans="1:18" s="466" customFormat="1" ht="6" customHeight="1">
      <c r="A22" s="495"/>
      <c r="B22" s="491"/>
      <c r="C22" s="488"/>
      <c r="D22" s="496"/>
      <c r="E22" s="496"/>
      <c r="F22" s="496"/>
      <c r="G22" s="496"/>
      <c r="H22" s="496"/>
      <c r="I22" s="496"/>
      <c r="J22" s="496"/>
      <c r="K22" s="492"/>
      <c r="L22" s="496"/>
      <c r="M22" s="493"/>
      <c r="N22" s="488"/>
      <c r="O22" s="488"/>
      <c r="P22" s="488"/>
      <c r="Q22" s="494"/>
    </row>
    <row r="23" spans="1:18" s="466" customFormat="1" ht="13.4" customHeight="1">
      <c r="A23" s="499" t="s">
        <v>487</v>
      </c>
      <c r="C23" s="488"/>
      <c r="D23" s="488"/>
      <c r="E23" s="488"/>
      <c r="F23" s="488"/>
      <c r="G23" s="488"/>
      <c r="H23" s="488"/>
      <c r="I23" s="488"/>
      <c r="J23" s="488"/>
      <c r="K23" s="492"/>
      <c r="L23" s="488"/>
      <c r="M23" s="493"/>
      <c r="N23" s="488"/>
      <c r="O23" s="488"/>
      <c r="P23" s="488"/>
      <c r="Q23" s="494"/>
    </row>
    <row r="24" spans="1:18" s="466" customFormat="1" ht="13.4" customHeight="1">
      <c r="A24" s="487"/>
      <c r="B24" s="498" t="s">
        <v>379</v>
      </c>
      <c r="C24" s="488">
        <v>256824</v>
      </c>
      <c r="D24" s="488">
        <v>279214</v>
      </c>
      <c r="E24" s="488">
        <v>292679</v>
      </c>
      <c r="F24" s="488">
        <v>313609</v>
      </c>
      <c r="G24" s="488">
        <v>339932</v>
      </c>
      <c r="H24" s="488">
        <v>364652</v>
      </c>
      <c r="I24" s="488">
        <v>393400</v>
      </c>
      <c r="J24" s="488">
        <v>438596</v>
      </c>
      <c r="K24" s="492">
        <v>501844</v>
      </c>
      <c r="L24" s="488">
        <v>536666</v>
      </c>
      <c r="M24" s="493">
        <v>569492</v>
      </c>
      <c r="N24" s="488">
        <v>580326</v>
      </c>
      <c r="O24" s="488">
        <v>602662</v>
      </c>
      <c r="P24" s="488">
        <v>623848</v>
      </c>
      <c r="Q24" s="494">
        <v>643919</v>
      </c>
    </row>
    <row r="25" spans="1:18" s="466" customFormat="1" ht="13.4" customHeight="1">
      <c r="A25" s="487"/>
      <c r="B25" s="498" t="s">
        <v>383</v>
      </c>
      <c r="C25" s="488">
        <v>176127</v>
      </c>
      <c r="D25" s="488">
        <v>186978</v>
      </c>
      <c r="E25" s="488">
        <v>197158</v>
      </c>
      <c r="F25" s="488">
        <v>197137</v>
      </c>
      <c r="G25" s="488">
        <v>204295</v>
      </c>
      <c r="H25" s="488">
        <v>221313</v>
      </c>
      <c r="I25" s="488">
        <v>277457</v>
      </c>
      <c r="J25" s="488">
        <v>281403</v>
      </c>
      <c r="K25" s="492">
        <v>327525</v>
      </c>
      <c r="L25" s="488">
        <v>345194</v>
      </c>
      <c r="M25" s="493">
        <v>380259</v>
      </c>
      <c r="N25" s="488">
        <v>398370</v>
      </c>
      <c r="O25" s="488">
        <v>422534</v>
      </c>
      <c r="P25" s="488">
        <v>439685</v>
      </c>
      <c r="Q25" s="494">
        <v>450545</v>
      </c>
      <c r="R25" s="500"/>
    </row>
    <row r="26" spans="1:18" s="466" customFormat="1" ht="13.4" customHeight="1">
      <c r="A26" s="487"/>
      <c r="B26" s="498" t="s">
        <v>299</v>
      </c>
      <c r="C26" s="488">
        <v>80697</v>
      </c>
      <c r="D26" s="488">
        <v>92236</v>
      </c>
      <c r="E26" s="488">
        <v>95521</v>
      </c>
      <c r="F26" s="488">
        <v>116472</v>
      </c>
      <c r="G26" s="488">
        <v>135637</v>
      </c>
      <c r="H26" s="488">
        <v>143339</v>
      </c>
      <c r="I26" s="488">
        <v>115943</v>
      </c>
      <c r="J26" s="488">
        <v>157193</v>
      </c>
      <c r="K26" s="492">
        <v>174319</v>
      </c>
      <c r="L26" s="488">
        <v>191472</v>
      </c>
      <c r="M26" s="493">
        <v>189233</v>
      </c>
      <c r="N26" s="488">
        <v>181956</v>
      </c>
      <c r="O26" s="488">
        <v>180128</v>
      </c>
      <c r="P26" s="488">
        <v>184163</v>
      </c>
      <c r="Q26" s="494">
        <v>193374</v>
      </c>
    </row>
    <row r="27" spans="1:18" s="466" customFormat="1" ht="13.4" customHeight="1">
      <c r="A27" s="487"/>
      <c r="B27" s="498" t="s">
        <v>488</v>
      </c>
      <c r="C27" s="488">
        <v>75486</v>
      </c>
      <c r="D27" s="488">
        <v>86454</v>
      </c>
      <c r="E27" s="488">
        <v>89366</v>
      </c>
      <c r="F27" s="488">
        <v>110532</v>
      </c>
      <c r="G27" s="488">
        <v>129644</v>
      </c>
      <c r="H27" s="488">
        <v>136949</v>
      </c>
      <c r="I27" s="488">
        <v>110320</v>
      </c>
      <c r="J27" s="488">
        <v>151469</v>
      </c>
      <c r="K27" s="492">
        <v>167036</v>
      </c>
      <c r="L27" s="488">
        <v>183514</v>
      </c>
      <c r="M27" s="493">
        <v>180862</v>
      </c>
      <c r="N27" s="488">
        <v>173596</v>
      </c>
      <c r="O27" s="488">
        <v>171692</v>
      </c>
      <c r="P27" s="488">
        <v>175654</v>
      </c>
      <c r="Q27" s="494">
        <v>184751</v>
      </c>
    </row>
    <row r="28" spans="1:18" s="466" customFormat="1" ht="6" customHeight="1">
      <c r="A28" s="495"/>
      <c r="B28" s="491"/>
      <c r="C28" s="488"/>
      <c r="D28" s="496"/>
      <c r="E28" s="496"/>
      <c r="F28" s="496"/>
      <c r="G28" s="496"/>
      <c r="H28" s="496"/>
      <c r="I28" s="496"/>
      <c r="J28" s="496"/>
      <c r="K28" s="492"/>
      <c r="L28" s="496"/>
      <c r="M28" s="501"/>
      <c r="N28" s="496"/>
      <c r="O28" s="496"/>
      <c r="P28" s="496"/>
      <c r="Q28" s="502"/>
    </row>
    <row r="29" spans="1:18" s="466" customFormat="1" ht="13.4" customHeight="1">
      <c r="A29" s="487" t="s">
        <v>489</v>
      </c>
      <c r="B29" s="467"/>
      <c r="C29" s="488">
        <v>236936</v>
      </c>
      <c r="D29" s="488">
        <v>245650</v>
      </c>
      <c r="E29" s="488">
        <v>258740</v>
      </c>
      <c r="F29" s="488">
        <v>275568</v>
      </c>
      <c r="G29" s="488">
        <v>295569</v>
      </c>
      <c r="H29" s="488">
        <v>310149</v>
      </c>
      <c r="I29" s="488">
        <v>317382</v>
      </c>
      <c r="J29" s="488">
        <v>342989</v>
      </c>
      <c r="K29" s="492">
        <v>363882</v>
      </c>
      <c r="L29" s="488">
        <v>395563</v>
      </c>
      <c r="M29" s="493">
        <v>413062.01511387102</v>
      </c>
      <c r="N29" s="488">
        <v>430567.52366731799</v>
      </c>
      <c r="O29" s="488">
        <v>454487.39929042698</v>
      </c>
      <c r="P29" s="488">
        <v>478501.055627172</v>
      </c>
      <c r="Q29" s="494">
        <v>502479.19447620399</v>
      </c>
    </row>
    <row r="30" spans="1:18" s="466" customFormat="1" ht="6.65" hidden="1" customHeight="1">
      <c r="A30" s="487"/>
      <c r="B30" s="491"/>
      <c r="C30" s="488"/>
      <c r="D30" s="488"/>
      <c r="E30" s="488"/>
      <c r="F30" s="488"/>
      <c r="G30" s="488"/>
      <c r="H30" s="488"/>
      <c r="I30" s="488"/>
      <c r="J30" s="488"/>
      <c r="K30" s="488"/>
      <c r="L30" s="488"/>
      <c r="M30" s="493"/>
      <c r="N30" s="488"/>
      <c r="O30" s="488"/>
      <c r="P30" s="488"/>
      <c r="Q30" s="494"/>
    </row>
    <row r="31" spans="1:18" ht="5.25" customHeight="1">
      <c r="A31" s="503"/>
      <c r="B31" s="504"/>
      <c r="C31" s="505"/>
      <c r="D31" s="505"/>
      <c r="E31" s="505"/>
      <c r="F31" s="505"/>
      <c r="G31" s="505"/>
      <c r="H31" s="505"/>
      <c r="I31" s="505"/>
      <c r="J31" s="505"/>
      <c r="K31" s="505"/>
      <c r="L31" s="506"/>
      <c r="M31" s="493"/>
      <c r="Q31" s="486"/>
    </row>
    <row r="32" spans="1:18" s="466" customFormat="1" ht="13.4" customHeight="1">
      <c r="A32" s="507" t="s">
        <v>490</v>
      </c>
      <c r="B32" s="467"/>
      <c r="C32" s="468"/>
      <c r="D32" s="468"/>
      <c r="E32" s="468"/>
      <c r="F32" s="468"/>
      <c r="G32" s="468"/>
      <c r="H32" s="468"/>
      <c r="I32" s="468"/>
      <c r="J32" s="468"/>
      <c r="K32" s="468"/>
      <c r="L32" s="468"/>
      <c r="M32" s="508"/>
      <c r="N32" s="509"/>
      <c r="O32" s="509"/>
      <c r="P32" s="509"/>
      <c r="Q32" s="510"/>
      <c r="R32" s="468"/>
    </row>
    <row r="33" spans="1:17" ht="6" hidden="1" customHeight="1">
      <c r="A33" s="482"/>
      <c r="C33" s="496"/>
      <c r="D33" s="496"/>
      <c r="E33" s="496"/>
      <c r="F33" s="496"/>
      <c r="G33" s="496"/>
      <c r="H33" s="496"/>
      <c r="I33" s="496"/>
      <c r="J33" s="496"/>
      <c r="K33" s="496"/>
      <c r="L33" s="496"/>
      <c r="M33" s="501"/>
      <c r="N33" s="496"/>
      <c r="O33" s="496"/>
      <c r="P33" s="496"/>
      <c r="Q33" s="502"/>
    </row>
    <row r="34" spans="1:17" ht="13.4" customHeight="1">
      <c r="A34" s="487" t="s">
        <v>477</v>
      </c>
      <c r="B34" s="467"/>
      <c r="M34" s="493"/>
      <c r="Q34" s="486"/>
    </row>
    <row r="35" spans="1:17" ht="13.4" customHeight="1">
      <c r="A35" s="487"/>
      <c r="B35" s="491" t="s">
        <v>294</v>
      </c>
      <c r="C35" s="511">
        <v>0.26</v>
      </c>
      <c r="D35" s="511">
        <v>0.27100000000000002</v>
      </c>
      <c r="E35" s="511">
        <v>0.27200000000000002</v>
      </c>
      <c r="F35" s="511">
        <v>0.27500000000000002</v>
      </c>
      <c r="G35" s="511">
        <v>0.27100000000000002</v>
      </c>
      <c r="H35" s="511">
        <v>0.27900000000000003</v>
      </c>
      <c r="I35" s="511">
        <v>0.26800000000000002</v>
      </c>
      <c r="J35" s="511">
        <v>0.28599999999999998</v>
      </c>
      <c r="K35" s="511">
        <v>0.29799999999999999</v>
      </c>
      <c r="L35" s="511">
        <v>0.28399999999999997</v>
      </c>
      <c r="M35" s="512">
        <v>0.28799999999999998</v>
      </c>
      <c r="N35" s="511">
        <v>0.28499999999999998</v>
      </c>
      <c r="O35" s="511">
        <v>0.28899999999999998</v>
      </c>
      <c r="P35" s="511">
        <v>0.29299999999999998</v>
      </c>
      <c r="Q35" s="513">
        <v>0.29499999999999998</v>
      </c>
    </row>
    <row r="36" spans="1:17" ht="13.4" customHeight="1">
      <c r="A36" s="482"/>
      <c r="B36" s="491" t="s">
        <v>300</v>
      </c>
      <c r="C36" s="511">
        <v>0.28299999999999997</v>
      </c>
      <c r="D36" s="511">
        <v>0.29399999999999998</v>
      </c>
      <c r="E36" s="511">
        <v>0.29399999999999998</v>
      </c>
      <c r="F36" s="511">
        <v>0.29699999999999999</v>
      </c>
      <c r="G36" s="511">
        <v>0.29399999999999998</v>
      </c>
      <c r="H36" s="511">
        <v>0.30099999999999999</v>
      </c>
      <c r="I36" s="511">
        <v>0.28999999999999998</v>
      </c>
      <c r="J36" s="511">
        <v>0.30599999999999999</v>
      </c>
      <c r="K36" s="511">
        <v>0.32300000000000001</v>
      </c>
      <c r="L36" s="511">
        <v>0.312</v>
      </c>
      <c r="M36" s="512">
        <v>0.32</v>
      </c>
      <c r="N36" s="511">
        <v>0.316</v>
      </c>
      <c r="O36" s="511">
        <v>0.317</v>
      </c>
      <c r="P36" s="511">
        <v>0.32</v>
      </c>
      <c r="Q36" s="513">
        <v>0.32200000000000001</v>
      </c>
    </row>
    <row r="37" spans="1:17" ht="13.4" customHeight="1">
      <c r="A37" s="482"/>
      <c r="B37" s="491" t="s">
        <v>478</v>
      </c>
      <c r="C37" s="511">
        <v>0.374</v>
      </c>
      <c r="D37" s="511">
        <v>0.38200000000000001</v>
      </c>
      <c r="E37" s="511">
        <v>0.377</v>
      </c>
      <c r="F37" s="511">
        <v>0.375</v>
      </c>
      <c r="G37" s="511">
        <v>0.372</v>
      </c>
      <c r="H37" s="511">
        <v>0.38400000000000001</v>
      </c>
      <c r="I37" s="511">
        <v>0.36499999999999999</v>
      </c>
      <c r="J37" s="511">
        <v>0.377</v>
      </c>
      <c r="K37" s="511">
        <v>0.38900000000000001</v>
      </c>
      <c r="L37" s="511">
        <v>0.38700000000000001</v>
      </c>
      <c r="M37" s="512">
        <v>0.4</v>
      </c>
      <c r="N37" s="511">
        <v>0.39</v>
      </c>
      <c r="O37" s="511">
        <v>0.39</v>
      </c>
      <c r="P37" s="511">
        <v>0.39</v>
      </c>
      <c r="Q37" s="513">
        <v>0.39100000000000001</v>
      </c>
    </row>
    <row r="38" spans="1:17" ht="13.4" customHeight="1">
      <c r="A38" s="482"/>
      <c r="B38" s="491" t="s">
        <v>295</v>
      </c>
      <c r="C38" s="511">
        <v>0.3</v>
      </c>
      <c r="D38" s="511">
        <v>0.29499999999999998</v>
      </c>
      <c r="E38" s="511">
        <v>0.28599999999999998</v>
      </c>
      <c r="F38" s="511">
        <v>0.27700000000000002</v>
      </c>
      <c r="G38" s="511">
        <v>0.27300000000000002</v>
      </c>
      <c r="H38" s="511">
        <v>0.28000000000000003</v>
      </c>
      <c r="I38" s="511">
        <v>0.34300000000000003</v>
      </c>
      <c r="J38" s="511">
        <v>0.314</v>
      </c>
      <c r="K38" s="511">
        <v>0.34499999999999997</v>
      </c>
      <c r="L38" s="511">
        <v>0.32300000000000001</v>
      </c>
      <c r="M38" s="512">
        <v>0.33500000000000002</v>
      </c>
      <c r="N38" s="511">
        <v>0.33400000000000002</v>
      </c>
      <c r="O38" s="511">
        <v>0.32500000000000001</v>
      </c>
      <c r="P38" s="511">
        <v>0.316</v>
      </c>
      <c r="Q38" s="513">
        <v>0.311</v>
      </c>
    </row>
    <row r="39" spans="1:17" ht="13.4" customHeight="1">
      <c r="A39" s="482"/>
      <c r="B39" s="491" t="s">
        <v>479</v>
      </c>
      <c r="C39" s="511">
        <v>0.38500000000000001</v>
      </c>
      <c r="D39" s="511">
        <v>0.379</v>
      </c>
      <c r="E39" s="511">
        <v>0.36799999999999999</v>
      </c>
      <c r="F39" s="511">
        <v>0.35899999999999999</v>
      </c>
      <c r="G39" s="511">
        <v>0.35199999999999998</v>
      </c>
      <c r="H39" s="511">
        <v>0.35899999999999999</v>
      </c>
      <c r="I39" s="511">
        <v>0.438</v>
      </c>
      <c r="J39" s="511">
        <v>0.39</v>
      </c>
      <c r="K39" s="511">
        <v>0.41499999999999998</v>
      </c>
      <c r="L39" s="511">
        <v>0.40899999999999997</v>
      </c>
      <c r="M39" s="512">
        <v>0.42499999999999999</v>
      </c>
      <c r="N39" s="511">
        <v>0.42</v>
      </c>
      <c r="O39" s="511">
        <v>0.40799999999999997</v>
      </c>
      <c r="P39" s="511">
        <v>0.39600000000000002</v>
      </c>
      <c r="Q39" s="513">
        <v>0.38700000000000001</v>
      </c>
    </row>
    <row r="40" spans="1:17" ht="13.4" customHeight="1">
      <c r="A40" s="482"/>
      <c r="B40" s="491" t="s">
        <v>480</v>
      </c>
      <c r="C40" s="511">
        <v>1.2E-2</v>
      </c>
      <c r="D40" s="511">
        <v>2.3E-2</v>
      </c>
      <c r="E40" s="511">
        <v>-2.1000000000000001E-2</v>
      </c>
      <c r="F40" s="511">
        <v>4.4999999999999998E-2</v>
      </c>
      <c r="G40" s="511">
        <v>2.8000000000000001E-2</v>
      </c>
      <c r="H40" s="511">
        <v>1E-3</v>
      </c>
      <c r="I40" s="511">
        <v>-9.5000000000000001E-2</v>
      </c>
      <c r="J40" s="511">
        <v>4.7E-2</v>
      </c>
      <c r="K40" s="511">
        <v>-4.7E-2</v>
      </c>
      <c r="L40" s="511">
        <v>1.2999999999999999E-2</v>
      </c>
      <c r="M40" s="512">
        <v>-7.0000000000000001E-3</v>
      </c>
      <c r="N40" s="511">
        <v>-1.7000000000000001E-2</v>
      </c>
      <c r="O40" s="511">
        <v>-4.0000000000000001E-3</v>
      </c>
      <c r="P40" s="511">
        <v>8.0000000000000002E-3</v>
      </c>
      <c r="Q40" s="513">
        <v>1.7999999999999999E-2</v>
      </c>
    </row>
    <row r="41" spans="1:17" ht="6" customHeight="1">
      <c r="A41" s="495"/>
      <c r="M41" s="514"/>
      <c r="N41" s="515"/>
      <c r="O41" s="515"/>
      <c r="P41" s="515"/>
      <c r="Q41" s="516"/>
    </row>
    <row r="42" spans="1:17" ht="13.4" customHeight="1">
      <c r="A42" s="497" t="s">
        <v>481</v>
      </c>
      <c r="B42" s="498"/>
      <c r="M42" s="514"/>
      <c r="N42" s="515"/>
      <c r="O42" s="515"/>
      <c r="P42" s="515"/>
      <c r="Q42" s="516"/>
    </row>
    <row r="43" spans="1:17" ht="12.75" customHeight="1">
      <c r="A43" s="517"/>
      <c r="B43" s="498" t="s">
        <v>482</v>
      </c>
      <c r="C43" s="511">
        <v>-1.2E-2</v>
      </c>
      <c r="D43" s="511">
        <v>2E-3</v>
      </c>
      <c r="E43" s="511">
        <v>7.0000000000000001E-3</v>
      </c>
      <c r="F43" s="511">
        <v>1.4999999999999999E-2</v>
      </c>
      <c r="G43" s="511">
        <v>1.9E-2</v>
      </c>
      <c r="H43" s="511">
        <v>2.4E-2</v>
      </c>
      <c r="I43" s="511">
        <v>-7.2999999999999995E-2</v>
      </c>
      <c r="J43" s="511">
        <v>-1.2999999999999999E-2</v>
      </c>
      <c r="K43" s="511">
        <v>-2.7E-2</v>
      </c>
      <c r="L43" s="511">
        <v>-2.4E-2</v>
      </c>
      <c r="M43" s="512">
        <v>-2.7E-2</v>
      </c>
      <c r="N43" s="511">
        <v>-3.1E-2</v>
      </c>
      <c r="O43" s="511">
        <v>-1.9E-2</v>
      </c>
      <c r="P43" s="511">
        <v>-6.0000000000000001E-3</v>
      </c>
      <c r="Q43" s="513">
        <v>3.0000000000000001E-3</v>
      </c>
    </row>
    <row r="44" spans="1:17" ht="12.75" customHeight="1">
      <c r="A44" s="518"/>
      <c r="B44" s="498" t="s">
        <v>303</v>
      </c>
      <c r="C44" s="511">
        <v>-1.7000000000000001E-2</v>
      </c>
      <c r="D44" s="511">
        <v>-7.0000000000000001E-3</v>
      </c>
      <c r="E44" s="511">
        <v>-5.0000000000000001E-3</v>
      </c>
      <c r="F44" s="511">
        <v>8.9999999999999993E-3</v>
      </c>
      <c r="G44" s="511">
        <v>5.0000000000000001E-3</v>
      </c>
      <c r="H44" s="511">
        <v>-2E-3</v>
      </c>
      <c r="I44" s="511">
        <v>-7.4999999999999997E-2</v>
      </c>
      <c r="J44" s="511">
        <v>-0.04</v>
      </c>
      <c r="K44" s="511">
        <v>-7.3999999999999996E-2</v>
      </c>
      <c r="L44" s="511">
        <v>-6.5000000000000002E-2</v>
      </c>
      <c r="M44" s="512">
        <v>-5.2999999999999999E-2</v>
      </c>
      <c r="N44" s="511">
        <v>-2.1000000000000001E-2</v>
      </c>
      <c r="O44" s="511">
        <v>-1.7000000000000001E-2</v>
      </c>
      <c r="P44" s="511">
        <v>-2.3E-2</v>
      </c>
      <c r="Q44" s="513">
        <v>-2E-3</v>
      </c>
    </row>
    <row r="45" spans="1:17" ht="12.75" customHeight="1">
      <c r="A45" s="499"/>
      <c r="B45" s="498" t="s">
        <v>483</v>
      </c>
      <c r="C45" s="511">
        <v>0.106</v>
      </c>
      <c r="D45" s="511">
        <v>9.2999999999999999E-2</v>
      </c>
      <c r="E45" s="511">
        <v>0.09</v>
      </c>
      <c r="F45" s="511">
        <v>5.8999999999999997E-2</v>
      </c>
      <c r="G45" s="511">
        <v>3.7999999999999999E-2</v>
      </c>
      <c r="H45" s="511">
        <v>1.7999999999999999E-2</v>
      </c>
      <c r="I45" s="511">
        <v>0.113</v>
      </c>
      <c r="J45" s="511">
        <v>0.105</v>
      </c>
      <c r="K45" s="511">
        <v>0.17</v>
      </c>
      <c r="L45" s="511">
        <v>0.18</v>
      </c>
      <c r="M45" s="512">
        <v>0.20899999999999999</v>
      </c>
      <c r="N45" s="511">
        <v>0.23100000000000001</v>
      </c>
      <c r="O45" s="511">
        <v>0.24099999999999999</v>
      </c>
      <c r="P45" s="511">
        <v>0.23899999999999999</v>
      </c>
      <c r="Q45" s="513">
        <v>0.219</v>
      </c>
    </row>
    <row r="46" spans="1:17" ht="12.75" customHeight="1">
      <c r="A46" s="499"/>
      <c r="B46" s="491" t="s">
        <v>484</v>
      </c>
      <c r="C46" s="511">
        <v>0.217</v>
      </c>
      <c r="D46" s="511">
        <v>0.21199999999999999</v>
      </c>
      <c r="E46" s="511">
        <v>0.20599999999999999</v>
      </c>
      <c r="F46" s="511">
        <v>0.187</v>
      </c>
      <c r="G46" s="511">
        <v>0.17199999999999999</v>
      </c>
      <c r="H46" s="511">
        <v>0.16400000000000001</v>
      </c>
      <c r="I46" s="511">
        <v>0.252</v>
      </c>
      <c r="J46" s="511">
        <v>0.27800000000000002</v>
      </c>
      <c r="K46" s="511">
        <v>0.32200000000000001</v>
      </c>
      <c r="L46" s="511">
        <v>0.34399999999999997</v>
      </c>
      <c r="M46" s="512">
        <v>0.38900000000000001</v>
      </c>
      <c r="N46" s="511">
        <v>0.41299999999999998</v>
      </c>
      <c r="O46" s="511">
        <v>0.42699999999999999</v>
      </c>
      <c r="P46" s="511">
        <v>0.42899999999999999</v>
      </c>
      <c r="Q46" s="513">
        <v>0.41299999999999998</v>
      </c>
    </row>
    <row r="47" spans="1:17" ht="12.75" customHeight="1">
      <c r="A47" s="499"/>
      <c r="B47" s="491" t="s">
        <v>485</v>
      </c>
      <c r="C47" s="511">
        <v>0.34599999999999997</v>
      </c>
      <c r="D47" s="511">
        <v>0.35099999999999998</v>
      </c>
      <c r="E47" s="511">
        <v>0.33600000000000002</v>
      </c>
      <c r="F47" s="511">
        <v>0.316</v>
      </c>
      <c r="G47" s="511">
        <v>0.29799999999999999</v>
      </c>
      <c r="H47" s="511">
        <v>0.27200000000000002</v>
      </c>
      <c r="I47" s="511">
        <v>0.32200000000000001</v>
      </c>
      <c r="J47" s="511">
        <v>0.29399999999999998</v>
      </c>
      <c r="K47" s="511">
        <v>0.32700000000000001</v>
      </c>
      <c r="L47" s="511">
        <v>0.34300000000000003</v>
      </c>
      <c r="M47" s="512">
        <v>0.42299999999999999</v>
      </c>
      <c r="N47" s="511">
        <v>0.45700000000000002</v>
      </c>
      <c r="O47" s="511">
        <v>0.48299999999999998</v>
      </c>
      <c r="P47" s="511">
        <v>0.499</v>
      </c>
      <c r="Q47" s="513">
        <v>0.48399999999999999</v>
      </c>
    </row>
    <row r="48" spans="1:17" ht="12.75" customHeight="1">
      <c r="A48" s="499"/>
      <c r="B48" s="491" t="s">
        <v>486</v>
      </c>
      <c r="C48" s="511">
        <v>0.253</v>
      </c>
      <c r="D48" s="511">
        <v>0.247</v>
      </c>
      <c r="E48" s="511">
        <v>0.23899999999999999</v>
      </c>
      <c r="F48" s="511">
        <v>0.216</v>
      </c>
      <c r="G48" s="511">
        <v>0.19500000000000001</v>
      </c>
      <c r="H48" s="511">
        <v>0.186</v>
      </c>
      <c r="I48" s="511">
        <v>0.26300000000000001</v>
      </c>
      <c r="J48" s="511">
        <v>0.29799999999999999</v>
      </c>
      <c r="K48" s="511">
        <v>0.35399999999999998</v>
      </c>
      <c r="L48" s="511">
        <v>0.39300000000000002</v>
      </c>
      <c r="M48" s="512">
        <v>0.43099999999999999</v>
      </c>
      <c r="N48" s="511">
        <v>0.435</v>
      </c>
      <c r="O48" s="511">
        <v>0.43</v>
      </c>
      <c r="P48" s="511">
        <v>0.433</v>
      </c>
      <c r="Q48" s="513">
        <v>0.41799999999999998</v>
      </c>
    </row>
    <row r="49" spans="1:17" ht="12.75" customHeight="1">
      <c r="A49" s="518"/>
      <c r="B49" s="498"/>
      <c r="M49" s="514"/>
      <c r="N49" s="515"/>
      <c r="O49" s="515"/>
      <c r="P49" s="515"/>
      <c r="Q49" s="516"/>
    </row>
    <row r="50" spans="1:17" ht="12.75" customHeight="1">
      <c r="A50" s="499" t="s">
        <v>487</v>
      </c>
      <c r="B50" s="519"/>
      <c r="M50" s="514"/>
      <c r="N50" s="515"/>
      <c r="O50" s="515"/>
      <c r="P50" s="515"/>
      <c r="Q50" s="516"/>
    </row>
    <row r="51" spans="1:17" ht="12.75" customHeight="1">
      <c r="A51" s="518"/>
      <c r="B51" s="498" t="s">
        <v>379</v>
      </c>
      <c r="C51" s="511">
        <v>1.0840000000000001</v>
      </c>
      <c r="D51" s="511">
        <v>1.137</v>
      </c>
      <c r="E51" s="511">
        <v>1.131</v>
      </c>
      <c r="F51" s="511">
        <v>1.1379999999999999</v>
      </c>
      <c r="G51" s="511">
        <v>1.1499999999999999</v>
      </c>
      <c r="H51" s="511">
        <v>1.1759999999999999</v>
      </c>
      <c r="I51" s="511">
        <v>1.24</v>
      </c>
      <c r="J51" s="511">
        <v>1.2789999999999999</v>
      </c>
      <c r="K51" s="511">
        <v>1.379</v>
      </c>
      <c r="L51" s="511">
        <v>1.357</v>
      </c>
      <c r="M51" s="512">
        <v>1.379</v>
      </c>
      <c r="N51" s="511">
        <v>1.3480000000000001</v>
      </c>
      <c r="O51" s="511">
        <v>1.3260000000000001</v>
      </c>
      <c r="P51" s="511">
        <v>1.304</v>
      </c>
      <c r="Q51" s="513">
        <v>1.2809999999999999</v>
      </c>
    </row>
    <row r="52" spans="1:17" ht="12.75" customHeight="1">
      <c r="A52" s="518"/>
      <c r="B52" s="498" t="s">
        <v>383</v>
      </c>
      <c r="C52" s="511">
        <v>0.74299999999999999</v>
      </c>
      <c r="D52" s="511">
        <v>0.76100000000000001</v>
      </c>
      <c r="E52" s="511">
        <v>0.76200000000000001</v>
      </c>
      <c r="F52" s="511">
        <v>0.71499999999999997</v>
      </c>
      <c r="G52" s="511">
        <v>0.69099999999999995</v>
      </c>
      <c r="H52" s="511">
        <v>0.71399999999999997</v>
      </c>
      <c r="I52" s="511">
        <v>0.874</v>
      </c>
      <c r="J52" s="511">
        <v>0.82</v>
      </c>
      <c r="K52" s="511">
        <v>0.9</v>
      </c>
      <c r="L52" s="511">
        <v>0.873</v>
      </c>
      <c r="M52" s="512">
        <v>0.92100000000000004</v>
      </c>
      <c r="N52" s="511">
        <v>0.92500000000000004</v>
      </c>
      <c r="O52" s="511">
        <v>0.93</v>
      </c>
      <c r="P52" s="511">
        <v>0.91900000000000004</v>
      </c>
      <c r="Q52" s="513">
        <v>0.89700000000000002</v>
      </c>
    </row>
    <row r="53" spans="1:17" ht="12.75" customHeight="1">
      <c r="A53" s="518"/>
      <c r="B53" s="498" t="s">
        <v>299</v>
      </c>
      <c r="C53" s="511">
        <v>0.34100000000000003</v>
      </c>
      <c r="D53" s="511">
        <v>0.375</v>
      </c>
      <c r="E53" s="511">
        <v>0.36899999999999999</v>
      </c>
      <c r="F53" s="511">
        <v>0.42299999999999999</v>
      </c>
      <c r="G53" s="511">
        <v>0.45900000000000002</v>
      </c>
      <c r="H53" s="511">
        <v>0.46200000000000002</v>
      </c>
      <c r="I53" s="511">
        <v>0.36499999999999999</v>
      </c>
      <c r="J53" s="511">
        <v>0.45800000000000002</v>
      </c>
      <c r="K53" s="511">
        <v>0.47899999999999998</v>
      </c>
      <c r="L53" s="511">
        <v>0.48399999999999999</v>
      </c>
      <c r="M53" s="512">
        <v>0.45800000000000002</v>
      </c>
      <c r="N53" s="511">
        <v>0.42299999999999999</v>
      </c>
      <c r="O53" s="511">
        <v>0.39600000000000002</v>
      </c>
      <c r="P53" s="511">
        <v>0.38500000000000001</v>
      </c>
      <c r="Q53" s="513">
        <v>0.38500000000000001</v>
      </c>
    </row>
    <row r="54" spans="1:17" ht="12.75" customHeight="1">
      <c r="A54" s="518"/>
      <c r="B54" s="498" t="s">
        <v>488</v>
      </c>
      <c r="C54" s="511">
        <v>0.31900000000000001</v>
      </c>
      <c r="D54" s="511">
        <v>0.35199999999999998</v>
      </c>
      <c r="E54" s="511">
        <v>0.34499999999999997</v>
      </c>
      <c r="F54" s="511">
        <v>0.40100000000000002</v>
      </c>
      <c r="G54" s="511">
        <v>0.439</v>
      </c>
      <c r="H54" s="511">
        <v>0.442</v>
      </c>
      <c r="I54" s="511">
        <v>0.34799999999999998</v>
      </c>
      <c r="J54" s="511">
        <v>0.442</v>
      </c>
      <c r="K54" s="511">
        <v>0.45900000000000002</v>
      </c>
      <c r="L54" s="511">
        <v>0.46400000000000002</v>
      </c>
      <c r="M54" s="512">
        <v>0.438</v>
      </c>
      <c r="N54" s="511">
        <v>0.40300000000000002</v>
      </c>
      <c r="O54" s="511">
        <v>0.378</v>
      </c>
      <c r="P54" s="511">
        <v>0.36699999999999999</v>
      </c>
      <c r="Q54" s="513">
        <v>0.36799999999999999</v>
      </c>
    </row>
    <row r="55" spans="1:17" ht="7.4" customHeight="1">
      <c r="A55" s="487"/>
      <c r="C55" s="515"/>
      <c r="D55" s="515"/>
      <c r="E55" s="515"/>
      <c r="F55" s="515"/>
      <c r="G55" s="515"/>
      <c r="H55" s="515"/>
      <c r="I55" s="515"/>
      <c r="J55" s="515"/>
      <c r="K55" s="515"/>
      <c r="L55" s="515"/>
      <c r="M55" s="515"/>
      <c r="N55" s="515"/>
      <c r="O55" s="515"/>
      <c r="P55" s="515"/>
      <c r="Q55" s="516"/>
    </row>
    <row r="56" spans="1:17" ht="13.4" customHeight="1">
      <c r="A56" s="487"/>
      <c r="B56" s="520" t="s">
        <v>491</v>
      </c>
      <c r="C56" s="515"/>
      <c r="D56" s="515"/>
      <c r="E56" s="515"/>
      <c r="F56" s="515"/>
      <c r="G56" s="515"/>
      <c r="H56" s="515"/>
      <c r="I56" s="515"/>
      <c r="J56" s="515"/>
      <c r="K56" s="515"/>
      <c r="L56" s="515"/>
      <c r="M56" s="515"/>
      <c r="N56" s="515"/>
      <c r="O56" s="515"/>
      <c r="P56" s="515"/>
      <c r="Q56" s="516"/>
    </row>
    <row r="57" spans="1:17" ht="13.4" customHeight="1">
      <c r="A57" s="487"/>
      <c r="B57" s="520" t="s">
        <v>492</v>
      </c>
      <c r="C57" s="515"/>
      <c r="D57" s="515"/>
      <c r="E57" s="515"/>
      <c r="F57" s="515"/>
      <c r="G57" s="515"/>
      <c r="H57" s="515"/>
      <c r="I57" s="515"/>
      <c r="J57" s="515"/>
      <c r="K57" s="515"/>
      <c r="L57" s="515"/>
      <c r="M57" s="515"/>
      <c r="N57" s="515"/>
      <c r="O57" s="515"/>
      <c r="P57" s="515"/>
      <c r="Q57" s="516"/>
    </row>
    <row r="58" spans="1:17" ht="13.4" hidden="1" customHeight="1">
      <c r="A58" s="487"/>
      <c r="B58" s="520" t="s">
        <v>493</v>
      </c>
      <c r="C58" s="515"/>
      <c r="D58" s="515"/>
      <c r="E58" s="515"/>
      <c r="F58" s="515"/>
      <c r="G58" s="515"/>
      <c r="H58" s="515"/>
      <c r="I58" s="515"/>
      <c r="J58" s="515"/>
      <c r="K58" s="515"/>
      <c r="L58" s="515"/>
      <c r="M58" s="515"/>
      <c r="N58" s="515"/>
      <c r="O58" s="515"/>
      <c r="P58" s="515"/>
      <c r="Q58" s="516"/>
    </row>
    <row r="59" spans="1:17" ht="5.15" customHeight="1">
      <c r="A59" s="503"/>
      <c r="B59" s="504"/>
      <c r="C59" s="505"/>
      <c r="D59" s="505"/>
      <c r="E59" s="505"/>
      <c r="F59" s="505"/>
      <c r="G59" s="505"/>
      <c r="H59" s="505"/>
      <c r="I59" s="505"/>
      <c r="J59" s="505"/>
      <c r="K59" s="505"/>
      <c r="L59" s="505"/>
      <c r="M59" s="505"/>
      <c r="N59" s="521"/>
      <c r="O59" s="521"/>
      <c r="P59" s="521"/>
      <c r="Q59" s="522"/>
    </row>
    <row r="60" spans="1:17" ht="5.25" customHeight="1">
      <c r="M60" s="488"/>
    </row>
  </sheetData>
  <pageMargins left="0.75" right="0.75" top="1" bottom="1" header="0.5" footer="0.5"/>
  <pageSetup paperSize="9" scale="74"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67F37-EB3F-4CF2-BF85-E2E42F8C61D1}">
  <sheetPr codeName="Sheet89">
    <pageSetUpPr fitToPage="1"/>
  </sheetPr>
  <dimension ref="A1:P44"/>
  <sheetViews>
    <sheetView showGridLines="0" workbookViewId="0">
      <selection activeCell="H31" sqref="H31"/>
    </sheetView>
  </sheetViews>
  <sheetFormatPr defaultColWidth="9.1796875" defaultRowHeight="14.5"/>
  <cols>
    <col min="1" max="1" width="43.1796875" style="44" bestFit="1" customWidth="1"/>
    <col min="2" max="16384" width="9.1796875" style="44"/>
  </cols>
  <sheetData>
    <row r="1" spans="1:16">
      <c r="A1" s="41" t="s">
        <v>53</v>
      </c>
      <c r="B1" s="42">
        <v>2014</v>
      </c>
      <c r="C1" s="42">
        <v>2015</v>
      </c>
      <c r="D1" s="42">
        <v>2016</v>
      </c>
      <c r="E1" s="42">
        <v>2017</v>
      </c>
      <c r="F1" s="42">
        <v>2018</v>
      </c>
      <c r="G1" s="42">
        <v>2019</v>
      </c>
      <c r="H1" s="42">
        <v>2020</v>
      </c>
      <c r="I1" s="42">
        <v>2021</v>
      </c>
      <c r="J1" s="42">
        <v>2022</v>
      </c>
      <c r="K1" s="42">
        <v>2023</v>
      </c>
      <c r="L1" s="42">
        <v>2024</v>
      </c>
      <c r="M1" s="42">
        <v>2025</v>
      </c>
      <c r="N1" s="42">
        <v>2026</v>
      </c>
      <c r="O1" s="42">
        <v>2027</v>
      </c>
      <c r="P1" s="43">
        <v>2028</v>
      </c>
    </row>
    <row r="2" spans="1:16">
      <c r="A2" s="45" t="s">
        <v>11</v>
      </c>
      <c r="B2" s="46" t="s">
        <v>54</v>
      </c>
      <c r="C2" s="46" t="s">
        <v>54</v>
      </c>
      <c r="D2" s="46" t="s">
        <v>54</v>
      </c>
      <c r="E2" s="46" t="s">
        <v>54</v>
      </c>
      <c r="F2" s="46" t="s">
        <v>54</v>
      </c>
      <c r="G2" s="46" t="s">
        <v>54</v>
      </c>
      <c r="H2" s="46" t="s">
        <v>54</v>
      </c>
      <c r="I2" s="46" t="s">
        <v>54</v>
      </c>
      <c r="J2" s="46" t="s">
        <v>54</v>
      </c>
      <c r="K2" s="47" t="s">
        <v>54</v>
      </c>
      <c r="L2" s="46" t="s">
        <v>55</v>
      </c>
      <c r="M2" s="46" t="s">
        <v>55</v>
      </c>
      <c r="N2" s="46" t="s">
        <v>55</v>
      </c>
      <c r="O2" s="46" t="s">
        <v>55</v>
      </c>
      <c r="P2" s="47" t="s">
        <v>2</v>
      </c>
    </row>
    <row r="3" spans="1:16">
      <c r="A3" s="48" t="s">
        <v>12</v>
      </c>
      <c r="B3" s="49">
        <v>3.6</v>
      </c>
      <c r="C3" s="49">
        <v>3.6</v>
      </c>
      <c r="D3" s="49">
        <v>4.7</v>
      </c>
      <c r="E3" s="49">
        <v>6.3</v>
      </c>
      <c r="F3" s="49">
        <v>4.7</v>
      </c>
      <c r="G3" s="49">
        <v>4.0999999999999996</v>
      </c>
      <c r="H3" s="49">
        <v>-1.2</v>
      </c>
      <c r="I3" s="49">
        <v>8</v>
      </c>
      <c r="J3" s="49">
        <v>1.1000000000000001</v>
      </c>
      <c r="K3" s="50">
        <v>3.2</v>
      </c>
      <c r="L3" s="49">
        <v>-0.8</v>
      </c>
      <c r="M3" s="49">
        <v>0.7</v>
      </c>
      <c r="N3" s="49">
        <v>2.2999999999999998</v>
      </c>
      <c r="O3" s="49">
        <v>2.2999999999999998</v>
      </c>
      <c r="P3" s="50">
        <v>2.2999999999999998</v>
      </c>
    </row>
    <row r="4" spans="1:16">
      <c r="A4" s="48" t="s">
        <v>13</v>
      </c>
      <c r="B4" s="49">
        <v>2.8</v>
      </c>
      <c r="C4" s="49">
        <v>3.1</v>
      </c>
      <c r="D4" s="49">
        <v>1.1000000000000001</v>
      </c>
      <c r="E4" s="49">
        <v>2.6</v>
      </c>
      <c r="F4" s="49">
        <v>4.0999999999999996</v>
      </c>
      <c r="G4" s="49">
        <v>3.1</v>
      </c>
      <c r="H4" s="49">
        <v>6.6</v>
      </c>
      <c r="I4" s="49">
        <v>7</v>
      </c>
      <c r="J4" s="49">
        <v>7.8</v>
      </c>
      <c r="K4" s="50">
        <v>0.3</v>
      </c>
      <c r="L4" s="49">
        <v>-1.4</v>
      </c>
      <c r="M4" s="49">
        <v>-2.2000000000000002</v>
      </c>
      <c r="N4" s="49">
        <v>1</v>
      </c>
      <c r="O4" s="49">
        <v>1.5</v>
      </c>
      <c r="P4" s="50">
        <v>1.6</v>
      </c>
    </row>
    <row r="5" spans="1:16">
      <c r="A5" s="51"/>
      <c r="B5" s="49"/>
      <c r="C5" s="49"/>
      <c r="D5" s="49"/>
      <c r="E5" s="49"/>
      <c r="F5" s="49"/>
      <c r="G5" s="49"/>
      <c r="H5" s="49"/>
      <c r="I5" s="49"/>
      <c r="J5" s="49"/>
      <c r="K5" s="50"/>
      <c r="L5" s="49"/>
      <c r="M5" s="49"/>
      <c r="N5" s="49"/>
      <c r="O5" s="49"/>
      <c r="P5" s="50"/>
    </row>
    <row r="6" spans="1:16">
      <c r="A6" s="52" t="s">
        <v>56</v>
      </c>
      <c r="B6" s="53">
        <v>3.4</v>
      </c>
      <c r="C6" s="53">
        <v>3.5</v>
      </c>
      <c r="D6" s="53">
        <v>3.8</v>
      </c>
      <c r="E6" s="53">
        <v>5.4</v>
      </c>
      <c r="F6" s="53">
        <v>4.5999999999999996</v>
      </c>
      <c r="G6" s="53">
        <v>3.9</v>
      </c>
      <c r="H6" s="53">
        <v>0.6</v>
      </c>
      <c r="I6" s="53">
        <v>7.8</v>
      </c>
      <c r="J6" s="53">
        <v>2.7</v>
      </c>
      <c r="K6" s="54">
        <v>2.4</v>
      </c>
      <c r="L6" s="53">
        <v>-0.9</v>
      </c>
      <c r="M6" s="53">
        <v>0</v>
      </c>
      <c r="N6" s="53">
        <v>2</v>
      </c>
      <c r="O6" s="53">
        <v>2.1</v>
      </c>
      <c r="P6" s="54">
        <v>2.1</v>
      </c>
    </row>
    <row r="7" spans="1:16">
      <c r="A7" s="51"/>
      <c r="B7" s="49"/>
      <c r="C7" s="49"/>
      <c r="D7" s="49"/>
      <c r="E7" s="49"/>
      <c r="F7" s="49"/>
      <c r="G7" s="49"/>
      <c r="H7" s="49"/>
      <c r="I7" s="49"/>
      <c r="J7" s="49"/>
      <c r="K7" s="50"/>
      <c r="L7" s="49"/>
      <c r="M7" s="49"/>
      <c r="N7" s="49"/>
      <c r="O7" s="49"/>
      <c r="P7" s="50"/>
    </row>
    <row r="8" spans="1:16">
      <c r="A8" s="48" t="s">
        <v>57</v>
      </c>
      <c r="B8" s="49">
        <v>13.2</v>
      </c>
      <c r="C8" s="49">
        <v>6.3</v>
      </c>
      <c r="D8" s="49">
        <v>10.1</v>
      </c>
      <c r="E8" s="49">
        <v>3.9</v>
      </c>
      <c r="F8" s="49">
        <v>-1</v>
      </c>
      <c r="G8" s="49">
        <v>1.4</v>
      </c>
      <c r="H8" s="49">
        <v>-4.4000000000000004</v>
      </c>
      <c r="I8" s="49">
        <v>16.5</v>
      </c>
      <c r="J8" s="49">
        <v>-5.0999999999999996</v>
      </c>
      <c r="K8" s="50">
        <v>-0.1</v>
      </c>
      <c r="L8" s="49">
        <v>-7.3</v>
      </c>
      <c r="M8" s="49">
        <v>-6.9</v>
      </c>
      <c r="N8" s="49">
        <v>6.2</v>
      </c>
      <c r="O8" s="49">
        <v>5.2</v>
      </c>
      <c r="P8" s="50">
        <v>4.0999999999999996</v>
      </c>
    </row>
    <row r="9" spans="1:16">
      <c r="A9" s="48" t="s">
        <v>58</v>
      </c>
      <c r="B9" s="49">
        <v>9.1</v>
      </c>
      <c r="C9" s="49">
        <v>7</v>
      </c>
      <c r="D9" s="49">
        <v>0.9</v>
      </c>
      <c r="E9" s="49">
        <v>1.5</v>
      </c>
      <c r="F9" s="49">
        <v>11.9</v>
      </c>
      <c r="G9" s="49">
        <v>4.5999999999999996</v>
      </c>
      <c r="H9" s="49">
        <v>-2.9</v>
      </c>
      <c r="I9" s="49">
        <v>8.1999999999999993</v>
      </c>
      <c r="J9" s="49">
        <v>6.8</v>
      </c>
      <c r="K9" s="50">
        <v>3.5</v>
      </c>
      <c r="L9" s="49">
        <v>-5.0999999999999996</v>
      </c>
      <c r="M9" s="49">
        <v>-1.1000000000000001</v>
      </c>
      <c r="N9" s="49">
        <v>6.1</v>
      </c>
      <c r="O9" s="49">
        <v>4.5999999999999996</v>
      </c>
      <c r="P9" s="50">
        <v>3.1</v>
      </c>
    </row>
    <row r="10" spans="1:16">
      <c r="A10" s="51"/>
      <c r="B10" s="49"/>
      <c r="C10" s="49"/>
      <c r="D10" s="49"/>
      <c r="E10" s="49"/>
      <c r="F10" s="49"/>
      <c r="G10" s="49"/>
      <c r="H10" s="49"/>
      <c r="I10" s="49"/>
      <c r="J10" s="49"/>
      <c r="K10" s="50"/>
      <c r="L10" s="49"/>
      <c r="M10" s="49"/>
      <c r="N10" s="49"/>
      <c r="O10" s="49"/>
      <c r="P10" s="50"/>
    </row>
    <row r="11" spans="1:16">
      <c r="A11" s="52" t="s">
        <v>59</v>
      </c>
      <c r="B11" s="53">
        <v>10.1</v>
      </c>
      <c r="C11" s="53">
        <v>6.8</v>
      </c>
      <c r="D11" s="53">
        <v>3.2</v>
      </c>
      <c r="E11" s="53">
        <v>2.1</v>
      </c>
      <c r="F11" s="53">
        <v>8.3000000000000007</v>
      </c>
      <c r="G11" s="53">
        <v>3.8</v>
      </c>
      <c r="H11" s="53">
        <v>-3.3</v>
      </c>
      <c r="I11" s="53">
        <v>10.199999999999999</v>
      </c>
      <c r="J11" s="53">
        <v>3.8</v>
      </c>
      <c r="K11" s="54">
        <v>2.6</v>
      </c>
      <c r="L11" s="53">
        <v>-5.6</v>
      </c>
      <c r="M11" s="53">
        <v>-2.4</v>
      </c>
      <c r="N11" s="53">
        <v>6.1</v>
      </c>
      <c r="O11" s="53">
        <v>4.7</v>
      </c>
      <c r="P11" s="54">
        <v>3.3</v>
      </c>
    </row>
    <row r="12" spans="1:16">
      <c r="A12" s="51"/>
      <c r="B12" s="49"/>
      <c r="C12" s="49"/>
      <c r="D12" s="49"/>
      <c r="E12" s="49"/>
      <c r="F12" s="49"/>
      <c r="G12" s="49"/>
      <c r="H12" s="49"/>
      <c r="I12" s="49"/>
      <c r="J12" s="49"/>
      <c r="K12" s="50"/>
      <c r="L12" s="49"/>
      <c r="M12" s="49"/>
      <c r="N12" s="49"/>
      <c r="O12" s="49"/>
      <c r="P12" s="50"/>
    </row>
    <row r="13" spans="1:16">
      <c r="A13" s="48" t="s">
        <v>60</v>
      </c>
      <c r="B13" s="49">
        <v>0.5</v>
      </c>
      <c r="C13" s="49">
        <v>0</v>
      </c>
      <c r="D13" s="49">
        <v>-0.3</v>
      </c>
      <c r="E13" s="49">
        <v>0.4</v>
      </c>
      <c r="F13" s="49">
        <v>0.2</v>
      </c>
      <c r="G13" s="49">
        <v>-0.6</v>
      </c>
      <c r="H13" s="49">
        <v>-0.2</v>
      </c>
      <c r="I13" s="49">
        <v>0.1</v>
      </c>
      <c r="J13" s="49">
        <v>0.8</v>
      </c>
      <c r="K13" s="50">
        <v>-1.2</v>
      </c>
      <c r="L13" s="49">
        <v>0</v>
      </c>
      <c r="M13" s="49">
        <v>0.6</v>
      </c>
      <c r="N13" s="49">
        <v>0</v>
      </c>
      <c r="O13" s="49">
        <v>0</v>
      </c>
      <c r="P13" s="50">
        <v>0</v>
      </c>
    </row>
    <row r="14" spans="1:16">
      <c r="A14" s="51"/>
      <c r="B14" s="49"/>
      <c r="C14" s="49"/>
      <c r="D14" s="49"/>
      <c r="E14" s="49"/>
      <c r="F14" s="49"/>
      <c r="G14" s="49"/>
      <c r="H14" s="49"/>
      <c r="I14" s="49"/>
      <c r="J14" s="49"/>
      <c r="K14" s="50"/>
      <c r="L14" s="49"/>
      <c r="M14" s="49"/>
      <c r="N14" s="49"/>
      <c r="O14" s="49"/>
      <c r="P14" s="50"/>
    </row>
    <row r="15" spans="1:16">
      <c r="A15" s="52" t="s">
        <v>61</v>
      </c>
      <c r="B15" s="55">
        <v>4.8</v>
      </c>
      <c r="C15" s="55">
        <v>4</v>
      </c>
      <c r="D15" s="55">
        <v>3.3</v>
      </c>
      <c r="E15" s="55">
        <v>5.0999999999999996</v>
      </c>
      <c r="F15" s="55">
        <v>5.7</v>
      </c>
      <c r="G15" s="55">
        <v>3.3</v>
      </c>
      <c r="H15" s="55">
        <v>-0.6</v>
      </c>
      <c r="I15" s="55">
        <v>8.4</v>
      </c>
      <c r="J15" s="55">
        <v>4</v>
      </c>
      <c r="K15" s="56">
        <v>1.3</v>
      </c>
      <c r="L15" s="55">
        <v>-1.9</v>
      </c>
      <c r="M15" s="55">
        <v>0.1</v>
      </c>
      <c r="N15" s="55">
        <v>2.9</v>
      </c>
      <c r="O15" s="55">
        <v>2.7</v>
      </c>
      <c r="P15" s="56">
        <v>2.4</v>
      </c>
    </row>
    <row r="16" spans="1:16">
      <c r="A16" s="51"/>
      <c r="B16" s="49"/>
      <c r="C16" s="49"/>
      <c r="D16" s="49"/>
      <c r="E16" s="49"/>
      <c r="F16" s="49"/>
      <c r="G16" s="49"/>
      <c r="H16" s="49"/>
      <c r="I16" s="49"/>
      <c r="J16" s="49"/>
      <c r="K16" s="50"/>
      <c r="L16" s="49"/>
      <c r="M16" s="49"/>
      <c r="N16" s="49"/>
      <c r="O16" s="49"/>
      <c r="P16" s="50"/>
    </row>
    <row r="17" spans="1:16">
      <c r="A17" s="48" t="s">
        <v>20</v>
      </c>
      <c r="B17" s="49">
        <v>0.3</v>
      </c>
      <c r="C17" s="49">
        <v>6.4</v>
      </c>
      <c r="D17" s="49">
        <v>6.3</v>
      </c>
      <c r="E17" s="49">
        <v>0.9</v>
      </c>
      <c r="F17" s="49">
        <v>4</v>
      </c>
      <c r="G17" s="49">
        <v>3.3</v>
      </c>
      <c r="H17" s="49">
        <v>-5.3</v>
      </c>
      <c r="I17" s="49">
        <v>-10.9</v>
      </c>
      <c r="J17" s="49">
        <v>-3.2</v>
      </c>
      <c r="K17" s="50">
        <v>12.2</v>
      </c>
      <c r="L17" s="49">
        <v>4.2</v>
      </c>
      <c r="M17" s="49">
        <v>5.9</v>
      </c>
      <c r="N17" s="49">
        <v>4</v>
      </c>
      <c r="O17" s="49">
        <v>3.1</v>
      </c>
      <c r="P17" s="50">
        <v>2.9</v>
      </c>
    </row>
    <row r="18" spans="1:16">
      <c r="A18" s="48" t="s">
        <v>21</v>
      </c>
      <c r="B18" s="49">
        <v>9</v>
      </c>
      <c r="C18" s="49">
        <v>6.9</v>
      </c>
      <c r="D18" s="49">
        <v>2.1</v>
      </c>
      <c r="E18" s="49">
        <v>6.1</v>
      </c>
      <c r="F18" s="49">
        <v>8.6</v>
      </c>
      <c r="G18" s="49">
        <v>2.8</v>
      </c>
      <c r="H18" s="49">
        <v>-5.7</v>
      </c>
      <c r="I18" s="49">
        <v>-4.2</v>
      </c>
      <c r="J18" s="49">
        <v>12.1</v>
      </c>
      <c r="K18" s="50">
        <v>3</v>
      </c>
      <c r="L18" s="49">
        <v>-3.7</v>
      </c>
      <c r="M18" s="49">
        <v>0.3</v>
      </c>
      <c r="N18" s="49">
        <v>3</v>
      </c>
      <c r="O18" s="49">
        <v>2.5</v>
      </c>
      <c r="P18" s="50">
        <v>2.1</v>
      </c>
    </row>
    <row r="19" spans="1:16">
      <c r="A19" s="51"/>
      <c r="B19" s="49"/>
      <c r="C19" s="49"/>
      <c r="D19" s="49"/>
      <c r="E19" s="49"/>
      <c r="F19" s="49"/>
      <c r="G19" s="49"/>
      <c r="H19" s="49"/>
      <c r="I19" s="49"/>
      <c r="J19" s="49"/>
      <c r="K19" s="50"/>
      <c r="L19" s="49"/>
      <c r="M19" s="49"/>
      <c r="N19" s="49"/>
      <c r="O19" s="49"/>
      <c r="P19" s="50"/>
    </row>
    <row r="20" spans="1:16">
      <c r="A20" s="52" t="s">
        <v>62</v>
      </c>
      <c r="B20" s="57">
        <v>2.2999999999999998</v>
      </c>
      <c r="C20" s="57">
        <v>3.9</v>
      </c>
      <c r="D20" s="57">
        <v>4.3</v>
      </c>
      <c r="E20" s="57">
        <v>3.6</v>
      </c>
      <c r="F20" s="57">
        <v>4.5</v>
      </c>
      <c r="G20" s="57">
        <v>3.4</v>
      </c>
      <c r="H20" s="57">
        <v>-0.6</v>
      </c>
      <c r="I20" s="57">
        <v>6.6</v>
      </c>
      <c r="J20" s="57">
        <v>0.5</v>
      </c>
      <c r="K20" s="58">
        <v>3.2</v>
      </c>
      <c r="L20" s="57">
        <v>-0.3</v>
      </c>
      <c r="M20" s="57">
        <v>1.7</v>
      </c>
      <c r="N20" s="57">
        <v>3.2</v>
      </c>
      <c r="O20" s="57">
        <v>2.9</v>
      </c>
      <c r="P20" s="58">
        <v>2.7</v>
      </c>
    </row>
    <row r="21" spans="1:16">
      <c r="A21" s="59" t="s">
        <v>23</v>
      </c>
      <c r="B21" s="55">
        <v>2.9</v>
      </c>
      <c r="C21" s="55">
        <v>4</v>
      </c>
      <c r="D21" s="55">
        <v>3.8</v>
      </c>
      <c r="E21" s="55">
        <v>3.5</v>
      </c>
      <c r="F21" s="55">
        <v>3.5</v>
      </c>
      <c r="G21" s="55">
        <v>3.3</v>
      </c>
      <c r="H21" s="55">
        <v>-0.8</v>
      </c>
      <c r="I21" s="55">
        <v>6.1</v>
      </c>
      <c r="J21" s="55">
        <v>0.7</v>
      </c>
      <c r="K21" s="56">
        <v>3</v>
      </c>
      <c r="L21" s="55">
        <v>-0.2</v>
      </c>
      <c r="M21" s="55">
        <v>1.7</v>
      </c>
      <c r="N21" s="55">
        <v>3.2</v>
      </c>
      <c r="O21" s="55">
        <v>2.9</v>
      </c>
      <c r="P21" s="56">
        <v>2.7</v>
      </c>
    </row>
    <row r="22" spans="1:16">
      <c r="A22" s="48" t="s">
        <v>63</v>
      </c>
      <c r="B22" s="49">
        <v>2.9</v>
      </c>
      <c r="C22" s="49">
        <v>4</v>
      </c>
      <c r="D22" s="49">
        <v>4.2</v>
      </c>
      <c r="E22" s="49">
        <v>3.3</v>
      </c>
      <c r="F22" s="49">
        <v>3.7</v>
      </c>
      <c r="G22" s="49">
        <v>2.7</v>
      </c>
      <c r="H22" s="49">
        <v>-9.8000000000000007</v>
      </c>
      <c r="I22" s="49">
        <v>17.7</v>
      </c>
      <c r="J22" s="49">
        <v>0.4</v>
      </c>
      <c r="K22" s="50">
        <v>1.5</v>
      </c>
      <c r="L22" s="49">
        <v>-0.1</v>
      </c>
      <c r="M22" s="49">
        <v>2.7</v>
      </c>
      <c r="N22" s="49">
        <v>3.2</v>
      </c>
      <c r="O22" s="49">
        <v>2.8</v>
      </c>
      <c r="P22" s="50">
        <v>2.6</v>
      </c>
    </row>
    <row r="23" spans="1:16">
      <c r="A23" s="51"/>
      <c r="B23" s="49"/>
      <c r="C23" s="49"/>
      <c r="D23" s="49"/>
      <c r="E23" s="49"/>
      <c r="F23" s="49"/>
      <c r="G23" s="49"/>
      <c r="H23" s="49"/>
      <c r="I23" s="49"/>
      <c r="J23" s="49"/>
      <c r="K23" s="50"/>
      <c r="L23" s="49"/>
      <c r="M23" s="49"/>
      <c r="N23" s="49"/>
      <c r="O23" s="49"/>
      <c r="P23" s="50"/>
    </row>
    <row r="24" spans="1:16">
      <c r="A24" s="48" t="s">
        <v>5</v>
      </c>
      <c r="B24" s="49">
        <v>1.6</v>
      </c>
      <c r="C24" s="49">
        <v>2.1</v>
      </c>
      <c r="D24" s="49">
        <v>1.6</v>
      </c>
      <c r="E24" s="49">
        <v>1.3</v>
      </c>
      <c r="F24" s="49">
        <v>1.5</v>
      </c>
      <c r="G24" s="49">
        <v>1.5</v>
      </c>
      <c r="H24" s="49">
        <v>-2.7</v>
      </c>
      <c r="I24" s="49">
        <v>4.8</v>
      </c>
      <c r="J24" s="49">
        <v>0.5</v>
      </c>
      <c r="K24" s="50">
        <v>1.9</v>
      </c>
      <c r="L24" s="49">
        <v>-2.8</v>
      </c>
      <c r="M24" s="49">
        <v>-0.1</v>
      </c>
      <c r="N24" s="49">
        <v>1.8</v>
      </c>
      <c r="O24" s="49">
        <v>1.7</v>
      </c>
      <c r="P24" s="50">
        <v>1.5</v>
      </c>
    </row>
    <row r="25" spans="1:16">
      <c r="A25" s="48" t="s">
        <v>64</v>
      </c>
      <c r="B25" s="49">
        <v>8.3000000000000007</v>
      </c>
      <c r="C25" s="49">
        <v>3.7</v>
      </c>
      <c r="D25" s="49">
        <v>5.3</v>
      </c>
      <c r="E25" s="49">
        <v>6.5</v>
      </c>
      <c r="F25" s="49">
        <v>7.3</v>
      </c>
      <c r="G25" s="49">
        <v>4.9000000000000004</v>
      </c>
      <c r="H25" s="49">
        <v>2.2999999999999998</v>
      </c>
      <c r="I25" s="49">
        <v>8.1</v>
      </c>
      <c r="J25" s="49">
        <v>6.1</v>
      </c>
      <c r="K25" s="50">
        <v>8.6999999999999993</v>
      </c>
      <c r="L25" s="49">
        <v>4.4000000000000004</v>
      </c>
      <c r="M25" s="49">
        <v>4.2</v>
      </c>
      <c r="N25" s="49">
        <v>5.6</v>
      </c>
      <c r="O25" s="49">
        <v>5.3</v>
      </c>
      <c r="P25" s="50">
        <v>5</v>
      </c>
    </row>
    <row r="26" spans="1:16">
      <c r="A26" s="48" t="s">
        <v>25</v>
      </c>
      <c r="B26" s="49">
        <v>5.8</v>
      </c>
      <c r="C26" s="49">
        <v>-0.2</v>
      </c>
      <c r="D26" s="49">
        <v>0.9</v>
      </c>
      <c r="E26" s="49">
        <v>2.8</v>
      </c>
      <c r="F26" s="49">
        <v>2.6</v>
      </c>
      <c r="G26" s="49">
        <v>1.5</v>
      </c>
      <c r="H26" s="49">
        <v>2.9</v>
      </c>
      <c r="I26" s="49">
        <v>1.4</v>
      </c>
      <c r="J26" s="49">
        <v>5.5</v>
      </c>
      <c r="K26" s="50">
        <v>5.3</v>
      </c>
      <c r="L26" s="49">
        <v>4.7</v>
      </c>
      <c r="M26" s="49">
        <v>2.5</v>
      </c>
      <c r="N26" s="49">
        <v>2.2999999999999998</v>
      </c>
      <c r="O26" s="49">
        <v>2.2999999999999998</v>
      </c>
      <c r="P26" s="50">
        <v>2.2999999999999998</v>
      </c>
    </row>
    <row r="27" spans="1:16">
      <c r="A27" s="48" t="s">
        <v>65</v>
      </c>
      <c r="B27" s="49">
        <v>-1.7</v>
      </c>
      <c r="C27" s="49">
        <v>-0.9</v>
      </c>
      <c r="D27" s="49">
        <v>-0.4</v>
      </c>
      <c r="E27" s="49">
        <v>0</v>
      </c>
      <c r="F27" s="49">
        <v>0.6</v>
      </c>
      <c r="G27" s="49">
        <v>1.2</v>
      </c>
      <c r="H27" s="49">
        <v>0.7</v>
      </c>
      <c r="I27" s="49">
        <v>1.8</v>
      </c>
      <c r="J27" s="49">
        <v>2.5</v>
      </c>
      <c r="K27" s="50">
        <v>1.4</v>
      </c>
      <c r="L27" s="49">
        <v>-1</v>
      </c>
      <c r="M27" s="49">
        <v>-1.5</v>
      </c>
      <c r="N27" s="49">
        <v>-0.8</v>
      </c>
      <c r="O27" s="49">
        <v>-0.3</v>
      </c>
      <c r="P27" s="50">
        <v>-0.1</v>
      </c>
    </row>
    <row r="28" spans="1:16">
      <c r="A28" s="48" t="s">
        <v>66</v>
      </c>
      <c r="B28" s="49"/>
      <c r="C28" s="49"/>
      <c r="D28" s="49"/>
      <c r="E28" s="49"/>
      <c r="F28" s="49"/>
      <c r="G28" s="49"/>
      <c r="H28" s="49"/>
      <c r="I28" s="49"/>
      <c r="J28" s="49"/>
      <c r="K28" s="50"/>
      <c r="L28" s="49"/>
      <c r="M28" s="49"/>
      <c r="N28" s="49"/>
      <c r="O28" s="49"/>
      <c r="P28" s="50"/>
    </row>
    <row r="29" spans="1:16">
      <c r="A29" s="48" t="s">
        <v>28</v>
      </c>
      <c r="B29" s="49">
        <v>3.4</v>
      </c>
      <c r="C29" s="49">
        <v>3.6</v>
      </c>
      <c r="D29" s="49">
        <v>2.7</v>
      </c>
      <c r="E29" s="49">
        <v>5.3</v>
      </c>
      <c r="F29" s="49">
        <v>3.6</v>
      </c>
      <c r="G29" s="49">
        <v>2</v>
      </c>
      <c r="H29" s="49">
        <v>1.6</v>
      </c>
      <c r="I29" s="49">
        <v>0.6</v>
      </c>
      <c r="J29" s="49">
        <v>2.7</v>
      </c>
      <c r="K29" s="50">
        <v>2.5</v>
      </c>
      <c r="L29" s="49">
        <v>1.6</v>
      </c>
      <c r="M29" s="49">
        <v>0.5</v>
      </c>
      <c r="N29" s="49">
        <v>2</v>
      </c>
      <c r="O29" s="49">
        <v>1.7</v>
      </c>
      <c r="P29" s="50">
        <v>1.5</v>
      </c>
    </row>
    <row r="30" spans="1:16">
      <c r="A30" s="48" t="s">
        <v>67</v>
      </c>
      <c r="B30" s="49">
        <v>5.3</v>
      </c>
      <c r="C30" s="49">
        <v>5.5</v>
      </c>
      <c r="D30" s="49">
        <v>5.0999999999999996</v>
      </c>
      <c r="E30" s="49">
        <v>4.9000000000000004</v>
      </c>
      <c r="F30" s="49">
        <v>4.5999999999999996</v>
      </c>
      <c r="G30" s="49">
        <v>4.0999999999999996</v>
      </c>
      <c r="H30" s="49">
        <v>4.0999999999999996</v>
      </c>
      <c r="I30" s="49">
        <v>4</v>
      </c>
      <c r="J30" s="49">
        <v>3.3</v>
      </c>
      <c r="K30" s="50">
        <v>3.6</v>
      </c>
      <c r="L30" s="49">
        <v>4.9000000000000004</v>
      </c>
      <c r="M30" s="49">
        <v>5.2</v>
      </c>
      <c r="N30" s="49">
        <v>4.8</v>
      </c>
      <c r="O30" s="49">
        <v>4.5</v>
      </c>
      <c r="P30" s="50">
        <v>4.4000000000000004</v>
      </c>
    </row>
    <row r="31" spans="1:16">
      <c r="A31" s="48" t="s">
        <v>68</v>
      </c>
      <c r="B31" s="49"/>
      <c r="C31" s="49"/>
      <c r="D31" s="49"/>
      <c r="E31" s="49"/>
      <c r="F31" s="49"/>
      <c r="G31" s="49"/>
      <c r="H31" s="49"/>
      <c r="I31" s="49"/>
      <c r="J31" s="49"/>
      <c r="K31" s="50"/>
      <c r="L31" s="49"/>
      <c r="M31" s="49"/>
      <c r="N31" s="49"/>
      <c r="O31" s="49"/>
      <c r="P31" s="50"/>
    </row>
    <row r="32" spans="1:16">
      <c r="A32" s="48" t="s">
        <v>69</v>
      </c>
      <c r="B32" s="49">
        <v>2.2999999999999998</v>
      </c>
      <c r="C32" s="49">
        <v>2.5</v>
      </c>
      <c r="D32" s="49">
        <v>2.4</v>
      </c>
      <c r="E32" s="49">
        <v>2.5</v>
      </c>
      <c r="F32" s="49">
        <v>2.8</v>
      </c>
      <c r="G32" s="49">
        <v>4</v>
      </c>
      <c r="H32" s="49">
        <v>2.9</v>
      </c>
      <c r="I32" s="49">
        <v>4</v>
      </c>
      <c r="J32" s="49">
        <v>6.3</v>
      </c>
      <c r="K32" s="50">
        <v>6.9</v>
      </c>
      <c r="L32" s="49">
        <v>5.9</v>
      </c>
      <c r="M32" s="49">
        <v>3.8</v>
      </c>
      <c r="N32" s="49">
        <v>3.1</v>
      </c>
      <c r="O32" s="49">
        <v>3</v>
      </c>
      <c r="P32" s="50">
        <v>2.9</v>
      </c>
    </row>
    <row r="33" spans="1:16">
      <c r="A33" s="48" t="s">
        <v>70</v>
      </c>
      <c r="B33" s="49">
        <v>1.6</v>
      </c>
      <c r="C33" s="49">
        <v>0.4</v>
      </c>
      <c r="D33" s="49">
        <v>0.4</v>
      </c>
      <c r="E33" s="49">
        <v>1.7</v>
      </c>
      <c r="F33" s="49">
        <v>1.5</v>
      </c>
      <c r="G33" s="49">
        <v>1.7</v>
      </c>
      <c r="H33" s="49">
        <v>1.5</v>
      </c>
      <c r="I33" s="49">
        <v>3.3</v>
      </c>
      <c r="J33" s="49">
        <v>7.3</v>
      </c>
      <c r="K33" s="50">
        <v>6</v>
      </c>
      <c r="L33" s="49">
        <v>3.4</v>
      </c>
      <c r="M33" s="49">
        <v>2.2000000000000002</v>
      </c>
      <c r="N33" s="49">
        <v>2</v>
      </c>
      <c r="O33" s="49">
        <v>2</v>
      </c>
      <c r="P33" s="50">
        <v>2</v>
      </c>
    </row>
    <row r="34" spans="1:16">
      <c r="A34" s="48" t="s">
        <v>71</v>
      </c>
      <c r="B34" s="49">
        <v>16.399999999999999</v>
      </c>
      <c r="C34" s="49">
        <v>-4.8</v>
      </c>
      <c r="D34" s="49">
        <v>-2</v>
      </c>
      <c r="E34" s="49">
        <v>4.3</v>
      </c>
      <c r="F34" s="49">
        <v>4.7</v>
      </c>
      <c r="G34" s="49">
        <v>-2.8</v>
      </c>
      <c r="H34" s="49">
        <v>4.4000000000000004</v>
      </c>
      <c r="I34" s="49">
        <v>-0.2</v>
      </c>
      <c r="J34" s="49">
        <v>2.8</v>
      </c>
      <c r="K34" s="50">
        <v>-7</v>
      </c>
      <c r="L34" s="49">
        <v>-2</v>
      </c>
      <c r="M34" s="49">
        <v>1.9</v>
      </c>
      <c r="N34" s="49">
        <v>0.2</v>
      </c>
      <c r="O34" s="49">
        <v>0.2</v>
      </c>
      <c r="P34" s="50">
        <v>0.1</v>
      </c>
    </row>
    <row r="35" spans="1:16">
      <c r="A35" s="48" t="s">
        <v>72</v>
      </c>
      <c r="B35" s="49">
        <v>6.3</v>
      </c>
      <c r="C35" s="49">
        <v>11.8</v>
      </c>
      <c r="D35" s="49">
        <v>15</v>
      </c>
      <c r="E35" s="49">
        <v>6.5</v>
      </c>
      <c r="F35" s="49">
        <v>3.6</v>
      </c>
      <c r="G35" s="49">
        <v>1.5</v>
      </c>
      <c r="H35" s="49">
        <v>7.1</v>
      </c>
      <c r="I35" s="49">
        <v>29.6</v>
      </c>
      <c r="J35" s="49">
        <v>5.3</v>
      </c>
      <c r="K35" s="50">
        <v>-9</v>
      </c>
      <c r="L35" s="49">
        <v>2.5</v>
      </c>
      <c r="M35" s="49">
        <v>1.6</v>
      </c>
      <c r="N35" s="49">
        <v>2.1</v>
      </c>
      <c r="O35" s="49">
        <v>3</v>
      </c>
      <c r="P35" s="50">
        <v>3.7</v>
      </c>
    </row>
    <row r="36" spans="1:16">
      <c r="A36" s="48" t="s">
        <v>68</v>
      </c>
      <c r="B36" s="49"/>
      <c r="C36" s="49"/>
      <c r="D36" s="49"/>
      <c r="E36" s="49"/>
      <c r="F36" s="49"/>
      <c r="G36" s="49"/>
      <c r="H36" s="49"/>
      <c r="I36" s="49"/>
      <c r="J36" s="49"/>
      <c r="K36" s="50"/>
      <c r="L36" s="49"/>
      <c r="M36" s="49"/>
      <c r="N36" s="49"/>
      <c r="O36" s="49"/>
      <c r="P36" s="50"/>
    </row>
    <row r="37" spans="1:16">
      <c r="A37" s="48" t="s">
        <v>73</v>
      </c>
      <c r="B37" s="49">
        <v>-5.9</v>
      </c>
      <c r="C37" s="49">
        <v>-8.3000000000000007</v>
      </c>
      <c r="D37" s="49">
        <v>-5.3</v>
      </c>
      <c r="E37" s="49">
        <v>-7.1</v>
      </c>
      <c r="F37" s="49">
        <v>-10.7</v>
      </c>
      <c r="G37" s="49">
        <v>-10.9</v>
      </c>
      <c r="H37" s="49">
        <v>-4.9000000000000004</v>
      </c>
      <c r="I37" s="49">
        <v>-11.3</v>
      </c>
      <c r="J37" s="49">
        <v>-28.7</v>
      </c>
      <c r="K37" s="50">
        <v>-29.7</v>
      </c>
      <c r="L37" s="49">
        <v>-24.9</v>
      </c>
      <c r="M37" s="49">
        <v>-20.3</v>
      </c>
      <c r="N37" s="49">
        <v>-18.899999999999999</v>
      </c>
      <c r="O37" s="49">
        <v>-17.899999999999999</v>
      </c>
      <c r="P37" s="50">
        <v>-16.899999999999999</v>
      </c>
    </row>
    <row r="38" spans="1:16">
      <c r="A38" s="48" t="s">
        <v>74</v>
      </c>
      <c r="B38" s="49">
        <v>-2.5</v>
      </c>
      <c r="C38" s="49">
        <v>-3.4</v>
      </c>
      <c r="D38" s="49">
        <v>-2</v>
      </c>
      <c r="E38" s="49">
        <v>-2.6</v>
      </c>
      <c r="F38" s="49">
        <v>-3.6</v>
      </c>
      <c r="G38" s="49">
        <v>-3.5</v>
      </c>
      <c r="H38" s="49">
        <v>-1.5</v>
      </c>
      <c r="I38" s="49">
        <v>-3.3</v>
      </c>
      <c r="J38" s="49">
        <v>-7.9</v>
      </c>
      <c r="K38" s="50">
        <v>-7.5</v>
      </c>
      <c r="L38" s="49">
        <v>-6</v>
      </c>
      <c r="M38" s="49">
        <v>-4.7</v>
      </c>
      <c r="N38" s="49">
        <v>-4.2</v>
      </c>
      <c r="O38" s="49">
        <v>-3.7</v>
      </c>
      <c r="P38" s="50">
        <v>-3.4</v>
      </c>
    </row>
    <row r="39" spans="1:16">
      <c r="A39" s="48" t="s">
        <v>68</v>
      </c>
      <c r="B39" s="49"/>
      <c r="C39" s="49"/>
      <c r="D39" s="49"/>
      <c r="E39" s="49"/>
      <c r="F39" s="49"/>
      <c r="G39" s="49"/>
      <c r="H39" s="49"/>
      <c r="I39" s="49"/>
      <c r="J39" s="49"/>
      <c r="K39" s="50"/>
      <c r="L39" s="49"/>
      <c r="M39" s="49"/>
      <c r="N39" s="49"/>
      <c r="O39" s="49"/>
      <c r="P39" s="50"/>
    </row>
    <row r="40" spans="1:16">
      <c r="A40" s="48" t="s">
        <v>75</v>
      </c>
      <c r="B40" s="49">
        <v>81.5</v>
      </c>
      <c r="C40" s="49">
        <v>76.2</v>
      </c>
      <c r="D40" s="49">
        <v>73.599999999999994</v>
      </c>
      <c r="E40" s="49">
        <v>76.5</v>
      </c>
      <c r="F40" s="49">
        <v>73.8</v>
      </c>
      <c r="G40" s="49">
        <v>72.7</v>
      </c>
      <c r="H40" s="49">
        <v>69.7</v>
      </c>
      <c r="I40" s="49">
        <v>74.7</v>
      </c>
      <c r="J40" s="49">
        <v>72.2</v>
      </c>
      <c r="K40" s="50">
        <v>70.900000000000006</v>
      </c>
      <c r="L40" s="49">
        <v>71.3</v>
      </c>
      <c r="M40" s="49">
        <v>70.400000000000006</v>
      </c>
      <c r="N40" s="49">
        <v>69.599999999999994</v>
      </c>
      <c r="O40" s="49">
        <v>69.099999999999994</v>
      </c>
      <c r="P40" s="50">
        <v>68.599999999999994</v>
      </c>
    </row>
    <row r="41" spans="1:16">
      <c r="A41" s="48" t="s">
        <v>76</v>
      </c>
      <c r="B41" s="49">
        <v>3.4</v>
      </c>
      <c r="C41" s="49">
        <v>3.5</v>
      </c>
      <c r="D41" s="49">
        <v>2.4</v>
      </c>
      <c r="E41" s="49">
        <v>2</v>
      </c>
      <c r="F41" s="49">
        <v>2</v>
      </c>
      <c r="G41" s="49">
        <v>1.7</v>
      </c>
      <c r="H41" s="49">
        <v>0.3</v>
      </c>
      <c r="I41" s="49">
        <v>0.3</v>
      </c>
      <c r="J41" s="49">
        <v>2.2000000000000002</v>
      </c>
      <c r="K41" s="50">
        <v>5.6</v>
      </c>
      <c r="L41" s="49">
        <v>5.7</v>
      </c>
      <c r="M41" s="49">
        <v>4.5</v>
      </c>
      <c r="N41" s="49">
        <v>3.5</v>
      </c>
      <c r="O41" s="49">
        <v>2.9</v>
      </c>
      <c r="P41" s="50">
        <v>2.5</v>
      </c>
    </row>
    <row r="42" spans="1:16">
      <c r="A42" s="45" t="s">
        <v>77</v>
      </c>
      <c r="B42" s="53">
        <v>4.4000000000000004</v>
      </c>
      <c r="C42" s="53">
        <v>3.6</v>
      </c>
      <c r="D42" s="53">
        <v>2.7</v>
      </c>
      <c r="E42" s="53">
        <v>2.9</v>
      </c>
      <c r="F42" s="53">
        <v>2.8</v>
      </c>
      <c r="G42" s="53">
        <v>1.8</v>
      </c>
      <c r="H42" s="53">
        <v>0.8</v>
      </c>
      <c r="I42" s="53">
        <v>1.7</v>
      </c>
      <c r="J42" s="53">
        <v>3.7</v>
      </c>
      <c r="K42" s="54">
        <v>4.3</v>
      </c>
      <c r="L42" s="53">
        <v>4.5999999999999996</v>
      </c>
      <c r="M42" s="53">
        <v>4.4000000000000004</v>
      </c>
      <c r="N42" s="53">
        <v>4.2</v>
      </c>
      <c r="O42" s="53">
        <v>4.0999999999999996</v>
      </c>
      <c r="P42" s="54">
        <v>4</v>
      </c>
    </row>
    <row r="44" spans="1:16">
      <c r="A44" s="60"/>
    </row>
  </sheetData>
  <pageMargins left="0.70866141732283472" right="0.70866141732283472" top="0.74803149606299213" bottom="0.74803149606299213" header="0.31496062992125984" footer="0.31496062992125984"/>
  <pageSetup paperSize="9" scale="7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1B504-1AA6-44DE-9048-881AC9A4C016}">
  <sheetPr codeName="Sheet8"/>
  <dimension ref="B1:U52"/>
  <sheetViews>
    <sheetView workbookViewId="0">
      <selection activeCell="B41" sqref="B41"/>
    </sheetView>
  </sheetViews>
  <sheetFormatPr defaultColWidth="10.453125" defaultRowHeight="15.5"/>
  <cols>
    <col min="1" max="1" width="8.81640625" style="14" customWidth="1"/>
    <col min="2" max="2" width="38.54296875" style="14" customWidth="1"/>
    <col min="3" max="8" width="10.453125" style="14" customWidth="1"/>
    <col min="9" max="16384" width="10.453125" style="14"/>
  </cols>
  <sheetData>
    <row r="1" spans="2:21" s="12" customFormat="1" ht="15.65" customHeight="1">
      <c r="B1" s="1" t="s">
        <v>8</v>
      </c>
      <c r="C1" s="1"/>
      <c r="D1" s="1"/>
      <c r="E1" s="1"/>
      <c r="F1" s="1"/>
      <c r="G1" s="1"/>
      <c r="H1" s="1"/>
    </row>
    <row r="2" spans="2:21" s="12" customFormat="1" ht="15.65" customHeight="1">
      <c r="B2" s="2" t="s">
        <v>9</v>
      </c>
      <c r="C2" s="2"/>
      <c r="D2" s="2"/>
      <c r="E2" s="2"/>
      <c r="F2" s="2"/>
      <c r="G2" s="2"/>
      <c r="H2" s="2"/>
      <c r="J2" s="13"/>
      <c r="K2" s="13"/>
      <c r="L2" s="13"/>
      <c r="M2" s="13"/>
      <c r="N2" s="13"/>
      <c r="O2" s="13"/>
      <c r="P2" s="13"/>
      <c r="Q2" s="13"/>
      <c r="R2" s="13"/>
      <c r="S2" s="13"/>
      <c r="T2" s="13"/>
      <c r="U2" s="13"/>
    </row>
    <row r="3" spans="2:21">
      <c r="J3" s="13"/>
      <c r="K3" s="13"/>
      <c r="L3" s="13"/>
      <c r="M3" s="13"/>
      <c r="N3" s="13"/>
      <c r="O3" s="13"/>
      <c r="P3" s="13"/>
      <c r="Q3" s="13"/>
      <c r="R3" s="13"/>
      <c r="S3" s="13"/>
      <c r="T3" s="13"/>
      <c r="U3" s="13"/>
    </row>
    <row r="5" spans="2:21" ht="15" customHeight="1">
      <c r="B5" s="15" t="s">
        <v>10</v>
      </c>
      <c r="C5" s="16">
        <v>2023</v>
      </c>
      <c r="D5" s="16">
        <v>2024</v>
      </c>
      <c r="E5" s="16">
        <v>2025</v>
      </c>
      <c r="F5" s="16">
        <v>2026</v>
      </c>
      <c r="G5" s="16">
        <v>2027</v>
      </c>
      <c r="H5" s="16">
        <v>2028</v>
      </c>
      <c r="I5" s="17"/>
      <c r="J5" s="17"/>
    </row>
    <row r="6" spans="2:21" ht="15" customHeight="1">
      <c r="B6" s="18" t="s">
        <v>11</v>
      </c>
      <c r="C6" s="19" t="s">
        <v>3</v>
      </c>
      <c r="D6" s="19" t="s">
        <v>2</v>
      </c>
      <c r="E6" s="19" t="s">
        <v>2</v>
      </c>
      <c r="F6" s="19" t="s">
        <v>2</v>
      </c>
      <c r="G6" s="19" t="s">
        <v>2</v>
      </c>
      <c r="H6" s="19" t="s">
        <v>2</v>
      </c>
      <c r="I6" s="20"/>
      <c r="J6" s="20"/>
      <c r="K6" s="21"/>
    </row>
    <row r="7" spans="2:21">
      <c r="B7" s="22" t="s">
        <v>12</v>
      </c>
      <c r="C7" s="23">
        <v>3.2</v>
      </c>
      <c r="D7" s="23">
        <v>-0.8</v>
      </c>
      <c r="E7" s="23">
        <v>0.7</v>
      </c>
      <c r="F7" s="23">
        <v>2.2999999999999998</v>
      </c>
      <c r="G7" s="23">
        <v>2.2999999999999998</v>
      </c>
      <c r="H7" s="23">
        <v>2.2999999999999998</v>
      </c>
      <c r="I7" s="24"/>
      <c r="J7" s="24"/>
    </row>
    <row r="8" spans="2:21">
      <c r="B8" s="22" t="s">
        <v>13</v>
      </c>
      <c r="C8" s="23">
        <v>0.3</v>
      </c>
      <c r="D8" s="23">
        <v>-1.4</v>
      </c>
      <c r="E8" s="23">
        <v>-2.2000000000000002</v>
      </c>
      <c r="F8" s="23">
        <v>1</v>
      </c>
      <c r="G8" s="23">
        <v>1.5</v>
      </c>
      <c r="H8" s="23">
        <v>1.6</v>
      </c>
      <c r="I8" s="12"/>
      <c r="J8" s="12"/>
    </row>
    <row r="9" spans="2:21">
      <c r="B9" s="15" t="s">
        <v>14</v>
      </c>
      <c r="C9" s="25">
        <v>2.4</v>
      </c>
      <c r="D9" s="25">
        <v>-0.9</v>
      </c>
      <c r="E9" s="25">
        <v>0</v>
      </c>
      <c r="F9" s="25">
        <v>2</v>
      </c>
      <c r="G9" s="25">
        <v>2.1</v>
      </c>
      <c r="H9" s="25">
        <v>2.1</v>
      </c>
      <c r="I9" s="26"/>
      <c r="J9" s="26"/>
    </row>
    <row r="10" spans="2:21">
      <c r="B10" s="22" t="s">
        <v>15</v>
      </c>
      <c r="C10" s="23">
        <v>-0.1</v>
      </c>
      <c r="D10" s="23">
        <v>-7.3</v>
      </c>
      <c r="E10" s="23">
        <v>-6.9</v>
      </c>
      <c r="F10" s="23">
        <v>6.2</v>
      </c>
      <c r="G10" s="23">
        <v>5.2</v>
      </c>
      <c r="H10" s="23">
        <v>4.0999999999999996</v>
      </c>
      <c r="I10" s="26"/>
      <c r="J10" s="26"/>
    </row>
    <row r="11" spans="2:21">
      <c r="B11" s="22" t="s">
        <v>16</v>
      </c>
      <c r="C11" s="23">
        <v>3.5</v>
      </c>
      <c r="D11" s="23">
        <v>-5.0999999999999996</v>
      </c>
      <c r="E11" s="23">
        <v>-1.1000000000000001</v>
      </c>
      <c r="F11" s="23">
        <v>6.1</v>
      </c>
      <c r="G11" s="23">
        <v>4.5999999999999996</v>
      </c>
      <c r="H11" s="23">
        <v>3.1</v>
      </c>
    </row>
    <row r="12" spans="2:21">
      <c r="B12" s="15" t="s">
        <v>17</v>
      </c>
      <c r="C12" s="27">
        <v>2.6</v>
      </c>
      <c r="D12" s="27">
        <v>-5.6</v>
      </c>
      <c r="E12" s="27">
        <v>-2.4</v>
      </c>
      <c r="F12" s="27">
        <v>6.1</v>
      </c>
      <c r="G12" s="27">
        <v>4.7</v>
      </c>
      <c r="H12" s="27">
        <v>3.3</v>
      </c>
      <c r="I12" s="28"/>
      <c r="J12" s="28"/>
      <c r="K12" s="28"/>
      <c r="L12" s="28"/>
      <c r="M12" s="28"/>
      <c r="N12" s="28"/>
      <c r="O12" s="28"/>
    </row>
    <row r="13" spans="2:21">
      <c r="B13" s="22" t="s">
        <v>18</v>
      </c>
      <c r="C13" s="23">
        <v>-1.2</v>
      </c>
      <c r="D13" s="23">
        <v>0</v>
      </c>
      <c r="E13" s="23">
        <v>0.6</v>
      </c>
      <c r="F13" s="23">
        <v>0</v>
      </c>
      <c r="G13" s="29">
        <v>0</v>
      </c>
      <c r="H13" s="23">
        <v>0</v>
      </c>
      <c r="I13" s="28"/>
      <c r="J13" s="28"/>
      <c r="K13" s="28"/>
      <c r="L13" s="28"/>
      <c r="M13" s="28"/>
      <c r="N13" s="28"/>
      <c r="O13" s="28"/>
    </row>
    <row r="14" spans="2:21">
      <c r="B14" s="15" t="s">
        <v>19</v>
      </c>
      <c r="C14" s="27">
        <v>1.3</v>
      </c>
      <c r="D14" s="27">
        <v>-1.9</v>
      </c>
      <c r="E14" s="27">
        <v>0.1</v>
      </c>
      <c r="F14" s="27">
        <v>2.9</v>
      </c>
      <c r="G14" s="27">
        <v>2.7</v>
      </c>
      <c r="H14" s="27">
        <v>2.4</v>
      </c>
      <c r="I14" s="28"/>
      <c r="J14" s="28"/>
      <c r="K14" s="28"/>
      <c r="L14" s="28"/>
      <c r="M14" s="28"/>
      <c r="N14" s="28"/>
      <c r="O14" s="28"/>
    </row>
    <row r="15" spans="2:21">
      <c r="B15" s="22" t="s">
        <v>20</v>
      </c>
      <c r="C15" s="23">
        <v>12.2</v>
      </c>
      <c r="D15" s="23">
        <v>4.2</v>
      </c>
      <c r="E15" s="23">
        <v>5.9</v>
      </c>
      <c r="F15" s="23">
        <v>4</v>
      </c>
      <c r="G15" s="23">
        <v>3.1</v>
      </c>
      <c r="H15" s="23">
        <v>2.9</v>
      </c>
      <c r="I15" s="28"/>
      <c r="J15" s="28"/>
    </row>
    <row r="16" spans="2:21">
      <c r="B16" s="22" t="s">
        <v>21</v>
      </c>
      <c r="C16" s="30">
        <v>3</v>
      </c>
      <c r="D16" s="30">
        <v>-3.7</v>
      </c>
      <c r="E16" s="30">
        <v>0.3</v>
      </c>
      <c r="F16" s="30">
        <v>3</v>
      </c>
      <c r="G16" s="30">
        <v>2.5</v>
      </c>
      <c r="H16" s="30">
        <v>2.1</v>
      </c>
      <c r="I16" s="28"/>
    </row>
    <row r="17" spans="2:15">
      <c r="B17" s="15" t="s">
        <v>22</v>
      </c>
      <c r="C17" s="25">
        <v>3.2</v>
      </c>
      <c r="D17" s="25">
        <v>-0.3</v>
      </c>
      <c r="E17" s="25">
        <v>1.7</v>
      </c>
      <c r="F17" s="25">
        <v>3.2</v>
      </c>
      <c r="G17" s="25">
        <v>2.9</v>
      </c>
      <c r="H17" s="25">
        <v>2.7</v>
      </c>
      <c r="I17" s="28"/>
      <c r="J17" s="28"/>
    </row>
    <row r="18" spans="2:15">
      <c r="B18" s="15" t="s">
        <v>23</v>
      </c>
      <c r="C18" s="27">
        <v>3</v>
      </c>
      <c r="D18" s="27">
        <v>-0.2</v>
      </c>
      <c r="E18" s="27">
        <v>1.7</v>
      </c>
      <c r="F18" s="27">
        <v>3.2</v>
      </c>
      <c r="G18" s="27">
        <v>2.9</v>
      </c>
      <c r="H18" s="27">
        <v>2.7</v>
      </c>
      <c r="I18" s="28"/>
      <c r="J18" s="28"/>
    </row>
    <row r="19" spans="2:15">
      <c r="B19" s="22" t="s">
        <v>5</v>
      </c>
      <c r="C19" s="23">
        <v>1.9</v>
      </c>
      <c r="D19" s="23">
        <v>-2.8</v>
      </c>
      <c r="E19" s="23">
        <v>-0.1</v>
      </c>
      <c r="F19" s="23">
        <v>1.8</v>
      </c>
      <c r="G19" s="23">
        <v>1.7</v>
      </c>
      <c r="H19" s="23">
        <v>1.5</v>
      </c>
      <c r="I19" s="28"/>
      <c r="J19" s="28"/>
    </row>
    <row r="20" spans="2:15">
      <c r="B20" s="22" t="s">
        <v>24</v>
      </c>
      <c r="C20" s="23">
        <v>8.6999999999999993</v>
      </c>
      <c r="D20" s="23">
        <v>4.4000000000000004</v>
      </c>
      <c r="E20" s="23">
        <v>4.2</v>
      </c>
      <c r="F20" s="23">
        <v>5.6</v>
      </c>
      <c r="G20" s="23">
        <v>5.3</v>
      </c>
      <c r="H20" s="23">
        <v>5</v>
      </c>
      <c r="I20" s="28"/>
      <c r="J20" s="28"/>
    </row>
    <row r="21" spans="2:15">
      <c r="B21" s="22" t="s">
        <v>25</v>
      </c>
      <c r="C21" s="23">
        <v>5.3</v>
      </c>
      <c r="D21" s="23">
        <v>4.7</v>
      </c>
      <c r="E21" s="23">
        <v>2.5</v>
      </c>
      <c r="F21" s="23">
        <v>2.2999999999999998</v>
      </c>
      <c r="G21" s="23">
        <v>2.2999999999999998</v>
      </c>
      <c r="H21" s="23">
        <v>2.2999999999999998</v>
      </c>
      <c r="I21" s="28"/>
    </row>
    <row r="22" spans="2:15">
      <c r="B22" s="31" t="s">
        <v>26</v>
      </c>
      <c r="C22" s="32">
        <v>4.0999999999999996</v>
      </c>
      <c r="D22" s="32">
        <v>2.2000000000000002</v>
      </c>
      <c r="E22" s="32">
        <v>2.2999999999999998</v>
      </c>
      <c r="F22" s="32">
        <v>2.4</v>
      </c>
      <c r="G22" s="32">
        <v>2.4</v>
      </c>
      <c r="H22" s="32">
        <v>2.5</v>
      </c>
      <c r="I22" s="28"/>
      <c r="J22" s="28"/>
    </row>
    <row r="23" spans="2:15">
      <c r="B23" s="22" t="s">
        <v>27</v>
      </c>
      <c r="C23" s="23">
        <v>0.6</v>
      </c>
      <c r="D23" s="23">
        <v>-1.6</v>
      </c>
      <c r="E23" s="23">
        <v>-1.3</v>
      </c>
      <c r="F23" s="23">
        <v>-0.5</v>
      </c>
      <c r="G23" s="23">
        <v>-0.2</v>
      </c>
      <c r="H23" s="23">
        <v>0</v>
      </c>
      <c r="I23" s="28"/>
      <c r="J23" s="28"/>
    </row>
    <row r="24" spans="2:15">
      <c r="B24" s="22" t="s">
        <v>28</v>
      </c>
      <c r="C24" s="32">
        <v>2.5</v>
      </c>
      <c r="D24" s="32">
        <v>1.6</v>
      </c>
      <c r="E24" s="32">
        <v>0.5</v>
      </c>
      <c r="F24" s="32">
        <v>2</v>
      </c>
      <c r="G24" s="32">
        <v>1.7</v>
      </c>
      <c r="H24" s="32">
        <v>1.5</v>
      </c>
      <c r="I24" s="28"/>
      <c r="J24" s="28"/>
      <c r="K24" s="28"/>
      <c r="L24" s="28"/>
      <c r="M24" s="28"/>
      <c r="N24" s="28"/>
      <c r="O24" s="28"/>
    </row>
    <row r="25" spans="2:15">
      <c r="B25" s="22" t="s">
        <v>29</v>
      </c>
      <c r="C25" s="23">
        <v>3.6</v>
      </c>
      <c r="D25" s="23">
        <v>4.9000000000000004</v>
      </c>
      <c r="E25" s="23">
        <v>5.2</v>
      </c>
      <c r="F25" s="23">
        <v>4.8</v>
      </c>
      <c r="G25" s="23">
        <v>4.5</v>
      </c>
      <c r="H25" s="23">
        <v>4.4000000000000004</v>
      </c>
      <c r="I25" s="28"/>
      <c r="J25" s="28"/>
    </row>
    <row r="26" spans="2:15">
      <c r="B26" s="33" t="s">
        <v>30</v>
      </c>
      <c r="C26" s="32">
        <v>72.400000000000006</v>
      </c>
      <c r="D26" s="32">
        <v>71.599999999999994</v>
      </c>
      <c r="E26" s="32">
        <v>71.599999999999994</v>
      </c>
      <c r="F26" s="32">
        <v>71.599999999999994</v>
      </c>
      <c r="G26" s="32">
        <v>71.599999999999994</v>
      </c>
      <c r="H26" s="32">
        <v>71.599999999999994</v>
      </c>
    </row>
    <row r="27" spans="2:15">
      <c r="B27" s="22" t="s">
        <v>31</v>
      </c>
      <c r="C27" s="23">
        <v>6.9</v>
      </c>
      <c r="D27" s="23">
        <v>5.9</v>
      </c>
      <c r="E27" s="23">
        <v>3.8</v>
      </c>
      <c r="F27" s="23">
        <v>3.1</v>
      </c>
      <c r="G27" s="23">
        <v>3</v>
      </c>
      <c r="H27" s="23">
        <v>2.9</v>
      </c>
      <c r="I27" s="28"/>
      <c r="J27" s="28"/>
    </row>
    <row r="28" spans="2:15">
      <c r="B28" s="22" t="s">
        <v>1</v>
      </c>
      <c r="C28" s="23">
        <v>6</v>
      </c>
      <c r="D28" s="23">
        <v>3.4</v>
      </c>
      <c r="E28" s="23">
        <v>2.2000000000000002</v>
      </c>
      <c r="F28" s="23">
        <v>2</v>
      </c>
      <c r="G28" s="23">
        <v>2</v>
      </c>
      <c r="H28" s="23">
        <v>2</v>
      </c>
      <c r="I28" s="28"/>
      <c r="J28" s="28"/>
    </row>
    <row r="29" spans="2:15">
      <c r="B29" s="22" t="s">
        <v>32</v>
      </c>
      <c r="C29" s="23">
        <v>-7</v>
      </c>
      <c r="D29" s="23">
        <v>-2</v>
      </c>
      <c r="E29" s="23">
        <v>1.9</v>
      </c>
      <c r="F29" s="23">
        <v>0.2</v>
      </c>
      <c r="G29" s="23">
        <v>0.2</v>
      </c>
      <c r="H29" s="32">
        <v>0.1</v>
      </c>
      <c r="I29" s="28"/>
      <c r="J29" s="28"/>
    </row>
    <row r="30" spans="2:15">
      <c r="B30" s="22" t="s">
        <v>33</v>
      </c>
      <c r="C30" s="23">
        <v>-9</v>
      </c>
      <c r="D30" s="23">
        <v>2.5</v>
      </c>
      <c r="E30" s="23">
        <v>1.6</v>
      </c>
      <c r="F30" s="23">
        <v>2.1</v>
      </c>
      <c r="G30" s="23">
        <v>3</v>
      </c>
      <c r="H30" s="23">
        <v>3.7</v>
      </c>
      <c r="I30" s="28"/>
      <c r="J30" s="28"/>
    </row>
    <row r="31" spans="2:15">
      <c r="B31" s="22" t="s">
        <v>34</v>
      </c>
      <c r="C31" s="34"/>
      <c r="D31" s="34"/>
      <c r="E31" s="34"/>
      <c r="F31" s="34"/>
      <c r="G31" s="34"/>
      <c r="H31" s="34"/>
      <c r="I31" s="28"/>
    </row>
    <row r="32" spans="2:15">
      <c r="B32" s="22" t="s">
        <v>35</v>
      </c>
      <c r="C32" s="23">
        <v>-29.7</v>
      </c>
      <c r="D32" s="23">
        <v>-24.9</v>
      </c>
      <c r="E32" s="23">
        <v>-20.3</v>
      </c>
      <c r="F32" s="23">
        <v>-18.899999999999999</v>
      </c>
      <c r="G32" s="23">
        <v>-17.899999999999999</v>
      </c>
      <c r="H32" s="23">
        <v>-16.899999999999999</v>
      </c>
      <c r="I32" s="28"/>
      <c r="J32" s="28"/>
    </row>
    <row r="33" spans="2:10">
      <c r="B33" s="22" t="s">
        <v>36</v>
      </c>
      <c r="C33" s="23">
        <v>-7.5</v>
      </c>
      <c r="D33" s="23">
        <v>-6</v>
      </c>
      <c r="E33" s="23">
        <v>-4.7</v>
      </c>
      <c r="F33" s="23">
        <v>-4.2</v>
      </c>
      <c r="G33" s="23">
        <v>-3.7</v>
      </c>
      <c r="H33" s="23">
        <v>-3.4</v>
      </c>
      <c r="I33" s="28"/>
      <c r="J33" s="28"/>
    </row>
    <row r="34" spans="2:10">
      <c r="B34" s="33" t="s">
        <v>37</v>
      </c>
      <c r="C34" s="23">
        <v>-49</v>
      </c>
      <c r="D34" s="23">
        <v>-53.5</v>
      </c>
      <c r="E34" s="23">
        <v>-56</v>
      </c>
      <c r="F34" s="23">
        <v>-57.2</v>
      </c>
      <c r="G34" s="23">
        <v>-58.1</v>
      </c>
      <c r="H34" s="23">
        <v>-58.7</v>
      </c>
      <c r="I34" s="28"/>
      <c r="J34" s="28"/>
    </row>
    <row r="35" spans="2:10">
      <c r="B35" s="22" t="s">
        <v>38</v>
      </c>
      <c r="C35" s="23">
        <v>70.900000000000006</v>
      </c>
      <c r="D35" s="23">
        <v>71.3</v>
      </c>
      <c r="E35" s="23">
        <v>70.400000000000006</v>
      </c>
      <c r="F35" s="23">
        <v>69.599999999999994</v>
      </c>
      <c r="G35" s="23">
        <v>69.099999999999994</v>
      </c>
      <c r="H35" s="23">
        <v>68.599999999999994</v>
      </c>
      <c r="I35" s="28"/>
      <c r="J35" s="28"/>
    </row>
    <row r="36" spans="2:10">
      <c r="B36" s="22" t="s">
        <v>39</v>
      </c>
      <c r="C36" s="23">
        <v>5.6</v>
      </c>
      <c r="D36" s="23">
        <v>5.7</v>
      </c>
      <c r="E36" s="23">
        <v>4.5</v>
      </c>
      <c r="F36" s="23">
        <v>3.5</v>
      </c>
      <c r="G36" s="23">
        <v>2.9</v>
      </c>
      <c r="H36" s="23">
        <v>2.5</v>
      </c>
      <c r="I36" s="28"/>
      <c r="J36" s="28"/>
    </row>
    <row r="37" spans="2:10">
      <c r="B37" s="22" t="s">
        <v>40</v>
      </c>
      <c r="C37" s="23">
        <v>4.3</v>
      </c>
      <c r="D37" s="23">
        <v>4.5999999999999996</v>
      </c>
      <c r="E37" s="23">
        <v>4.4000000000000004</v>
      </c>
      <c r="F37" s="23">
        <v>4.2</v>
      </c>
      <c r="G37" s="23">
        <v>4.0999999999999996</v>
      </c>
      <c r="H37" s="23">
        <v>4</v>
      </c>
      <c r="I37" s="28"/>
      <c r="J37" s="28"/>
    </row>
    <row r="38" spans="2:10">
      <c r="B38" s="22" t="s">
        <v>41</v>
      </c>
      <c r="C38" s="23">
        <v>1</v>
      </c>
      <c r="D38" s="23">
        <v>2.6</v>
      </c>
      <c r="E38" s="23">
        <v>1.8</v>
      </c>
      <c r="F38" s="23">
        <v>1.4</v>
      </c>
      <c r="G38" s="23">
        <v>1.2</v>
      </c>
      <c r="H38" s="23">
        <v>1.2</v>
      </c>
      <c r="I38" s="28"/>
      <c r="J38" s="28"/>
    </row>
    <row r="39" spans="2:10">
      <c r="B39" s="35" t="s">
        <v>42</v>
      </c>
      <c r="C39" s="30">
        <v>113.5</v>
      </c>
      <c r="D39" s="30">
        <v>105.7</v>
      </c>
      <c r="E39" s="30">
        <v>56.4</v>
      </c>
      <c r="F39" s="30">
        <v>43.9</v>
      </c>
      <c r="G39" s="30">
        <v>40.9</v>
      </c>
      <c r="H39" s="30">
        <v>40.200000000000003</v>
      </c>
      <c r="I39" s="28"/>
      <c r="J39" s="28"/>
    </row>
    <row r="40" spans="2:10">
      <c r="B40" s="36"/>
      <c r="C40" s="36"/>
      <c r="D40" s="36"/>
      <c r="E40" s="36"/>
      <c r="F40" s="36"/>
      <c r="G40" s="36"/>
      <c r="H40" s="36"/>
    </row>
    <row r="41" spans="2:10">
      <c r="B41" s="37" t="s">
        <v>43</v>
      </c>
      <c r="C41" s="38"/>
      <c r="D41" s="36"/>
      <c r="E41" s="36"/>
      <c r="F41" s="36"/>
      <c r="G41" s="36"/>
      <c r="H41" s="39"/>
    </row>
    <row r="42" spans="2:10">
      <c r="B42" s="40" t="s">
        <v>44</v>
      </c>
      <c r="C42" s="38"/>
      <c r="D42" s="36"/>
      <c r="E42" s="36"/>
      <c r="F42" s="36"/>
      <c r="G42" s="36"/>
      <c r="H42" s="39"/>
    </row>
    <row r="43" spans="2:10">
      <c r="B43" s="40" t="s">
        <v>45</v>
      </c>
      <c r="C43" s="38"/>
      <c r="D43" s="36"/>
      <c r="E43" s="36"/>
      <c r="F43" s="36"/>
      <c r="G43" s="36"/>
      <c r="H43" s="39"/>
    </row>
    <row r="44" spans="2:10">
      <c r="B44" s="40" t="s">
        <v>46</v>
      </c>
      <c r="C44" s="38"/>
      <c r="D44" s="36"/>
      <c r="E44" s="36"/>
      <c r="F44" s="36"/>
      <c r="G44" s="36"/>
      <c r="H44" s="39"/>
    </row>
    <row r="45" spans="2:10">
      <c r="B45" s="40" t="s">
        <v>47</v>
      </c>
      <c r="C45" s="38"/>
      <c r="D45" s="36"/>
      <c r="E45" s="36"/>
      <c r="F45" s="36"/>
      <c r="G45" s="36"/>
      <c r="H45" s="39"/>
    </row>
    <row r="46" spans="2:10">
      <c r="B46" s="40" t="s">
        <v>48</v>
      </c>
      <c r="C46" s="38"/>
      <c r="D46" s="36"/>
      <c r="E46" s="36"/>
      <c r="F46" s="36"/>
      <c r="G46" s="36"/>
      <c r="H46" s="39"/>
    </row>
    <row r="47" spans="2:10">
      <c r="B47" s="40" t="s">
        <v>49</v>
      </c>
      <c r="C47" s="38"/>
      <c r="D47" s="36"/>
      <c r="E47" s="36"/>
      <c r="F47" s="36"/>
      <c r="G47" s="36"/>
      <c r="H47" s="39"/>
    </row>
    <row r="48" spans="2:10">
      <c r="B48" s="40" t="s">
        <v>50</v>
      </c>
      <c r="C48" s="38"/>
      <c r="D48" s="36"/>
      <c r="E48" s="36"/>
      <c r="F48" s="36"/>
      <c r="G48" s="36"/>
      <c r="H48" s="39"/>
    </row>
    <row r="49" spans="2:8">
      <c r="B49" s="40" t="s">
        <v>51</v>
      </c>
      <c r="C49" s="38"/>
      <c r="D49" s="36"/>
      <c r="E49" s="36"/>
      <c r="F49" s="36"/>
      <c r="G49" s="36"/>
      <c r="H49" s="37"/>
    </row>
    <row r="50" spans="2:8">
      <c r="B50" s="40" t="s">
        <v>52</v>
      </c>
      <c r="C50" s="38"/>
      <c r="D50" s="36"/>
      <c r="E50" s="36"/>
      <c r="F50" s="36"/>
      <c r="G50" s="36"/>
      <c r="H50" s="36"/>
    </row>
    <row r="51" spans="2:8">
      <c r="B51" s="40"/>
    </row>
    <row r="52" spans="2:8">
      <c r="B52" s="40"/>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22415-7EA0-4C2C-8527-3250AB422711}">
  <dimension ref="B1:Z950"/>
  <sheetViews>
    <sheetView showGridLines="0" workbookViewId="0">
      <selection activeCell="K3" sqref="K3"/>
    </sheetView>
  </sheetViews>
  <sheetFormatPr defaultRowHeight="14.5"/>
  <cols>
    <col min="3" max="3" width="11" customWidth="1"/>
    <col min="4" max="4" width="8.7265625" customWidth="1"/>
    <col min="5" max="5" width="10" customWidth="1"/>
    <col min="9" max="9" width="14" customWidth="1"/>
    <col min="10" max="10" width="11.81640625" customWidth="1"/>
    <col min="11" max="13" width="9.1796875" customWidth="1"/>
  </cols>
  <sheetData>
    <row r="1" spans="2:26">
      <c r="B1" s="1" t="s">
        <v>156</v>
      </c>
      <c r="C1" s="2"/>
      <c r="D1" s="2"/>
      <c r="E1" s="2"/>
      <c r="F1" s="2"/>
      <c r="G1" s="2"/>
      <c r="H1" s="8"/>
      <c r="I1" s="8"/>
      <c r="J1" s="8"/>
      <c r="K1" s="8"/>
      <c r="L1" s="8"/>
      <c r="M1" s="8"/>
      <c r="N1" s="8"/>
      <c r="O1" s="8"/>
      <c r="P1" s="8"/>
      <c r="Q1" s="8"/>
      <c r="R1" s="8"/>
      <c r="S1" s="8"/>
      <c r="T1" s="8"/>
      <c r="U1" s="8"/>
      <c r="V1" s="8"/>
      <c r="W1" s="8"/>
      <c r="X1" s="8"/>
      <c r="Y1" s="8"/>
      <c r="Z1" s="8"/>
    </row>
    <row r="2" spans="2:26">
      <c r="B2" s="2" t="s">
        <v>160</v>
      </c>
      <c r="C2" s="2"/>
      <c r="D2" s="2"/>
      <c r="E2" s="2"/>
      <c r="F2" s="2"/>
      <c r="G2" s="2"/>
      <c r="H2" s="8"/>
      <c r="I2" s="8"/>
      <c r="J2" s="8"/>
      <c r="K2" s="8"/>
      <c r="L2" s="8"/>
      <c r="M2" s="8"/>
      <c r="N2" s="8"/>
      <c r="O2" s="8"/>
      <c r="P2" s="8"/>
      <c r="Q2" s="8"/>
      <c r="R2" s="8"/>
      <c r="S2" s="8"/>
      <c r="T2" s="8"/>
      <c r="U2" s="8"/>
      <c r="V2" s="8"/>
      <c r="W2" s="8"/>
      <c r="X2" s="8"/>
      <c r="Y2" s="8"/>
      <c r="Z2" s="8"/>
    </row>
    <row r="3" spans="2:26">
      <c r="B3" s="8"/>
      <c r="C3" s="8"/>
      <c r="D3" s="8"/>
      <c r="E3" s="8"/>
      <c r="F3" s="8"/>
      <c r="G3" s="8"/>
      <c r="H3" s="8"/>
      <c r="I3" s="8"/>
      <c r="J3" s="8"/>
      <c r="K3" s="8"/>
      <c r="L3" s="8"/>
      <c r="M3" s="8"/>
      <c r="N3" s="8"/>
      <c r="O3" s="8"/>
      <c r="P3" s="8"/>
      <c r="Q3" s="8"/>
      <c r="R3" s="8"/>
      <c r="S3" s="8"/>
      <c r="T3" s="8"/>
      <c r="U3" s="8"/>
      <c r="V3" s="8"/>
      <c r="W3" s="8"/>
      <c r="X3" s="8"/>
      <c r="Y3" s="8"/>
      <c r="Z3" s="8"/>
    </row>
    <row r="4" spans="2:26" ht="51.75" customHeight="1">
      <c r="B4" s="9"/>
      <c r="C4" s="134" t="s">
        <v>152</v>
      </c>
      <c r="D4" s="134" t="s">
        <v>139</v>
      </c>
      <c r="E4" s="134" t="s">
        <v>145</v>
      </c>
      <c r="F4" s="134" t="s">
        <v>153</v>
      </c>
      <c r="G4" s="134" t="s">
        <v>154</v>
      </c>
      <c r="H4" s="134" t="s">
        <v>155</v>
      </c>
      <c r="I4" s="134" t="s">
        <v>146</v>
      </c>
      <c r="J4" s="134" t="s">
        <v>147</v>
      </c>
      <c r="K4" s="9" t="s">
        <v>157</v>
      </c>
      <c r="L4" s="9" t="s">
        <v>159</v>
      </c>
      <c r="M4" s="9" t="s">
        <v>158</v>
      </c>
      <c r="N4" s="9"/>
      <c r="O4" s="9"/>
      <c r="P4" s="9"/>
      <c r="Q4" s="9"/>
      <c r="R4" s="9"/>
      <c r="S4" s="9"/>
      <c r="T4" s="9"/>
      <c r="U4" s="9"/>
      <c r="V4" s="9"/>
      <c r="W4" s="9"/>
      <c r="X4" s="9"/>
      <c r="Y4" s="9"/>
      <c r="Z4" s="9"/>
    </row>
    <row r="5" spans="2:26">
      <c r="B5" s="10">
        <v>42430</v>
      </c>
      <c r="C5" s="115">
        <v>874.13550447192006</v>
      </c>
      <c r="D5" s="115">
        <v>918.49921423892147</v>
      </c>
      <c r="E5" s="115">
        <v>918.5839562215067</v>
      </c>
      <c r="F5" s="115">
        <v>941.15449601194337</v>
      </c>
      <c r="G5" s="115">
        <v>943.6760410145373</v>
      </c>
      <c r="H5" s="115">
        <v>924.76947680020783</v>
      </c>
      <c r="I5" s="115">
        <v>933.94441760079599</v>
      </c>
      <c r="J5" s="115">
        <v>906.95480826580467</v>
      </c>
      <c r="K5" s="115">
        <f>MIN(D5:J5)</f>
        <v>906.95480826580467</v>
      </c>
      <c r="L5" s="115">
        <f>M5-K5</f>
        <v>36.721232748732632</v>
      </c>
      <c r="M5" s="115">
        <f>MAX(D5:J5)</f>
        <v>943.6760410145373</v>
      </c>
      <c r="N5" s="4"/>
      <c r="O5" s="4"/>
      <c r="P5" s="4"/>
      <c r="Q5" s="4"/>
      <c r="R5" s="4"/>
      <c r="S5" s="4"/>
      <c r="T5" s="4"/>
      <c r="U5" s="4"/>
      <c r="V5" s="4"/>
      <c r="W5" s="4"/>
      <c r="X5" s="4"/>
      <c r="Y5" s="4"/>
      <c r="Z5" s="4"/>
    </row>
    <row r="6" spans="2:26">
      <c r="B6" s="10">
        <v>42522</v>
      </c>
      <c r="C6" s="115">
        <v>884.94075273536225</v>
      </c>
      <c r="D6" s="115">
        <v>924.59020501383577</v>
      </c>
      <c r="E6" s="115">
        <v>914.00817787362871</v>
      </c>
      <c r="F6" s="115">
        <v>937.62309684959041</v>
      </c>
      <c r="G6" s="115">
        <v>948.23220371159539</v>
      </c>
      <c r="H6" s="115">
        <v>925.22527759193758</v>
      </c>
      <c r="I6" s="115">
        <v>939.18100919835751</v>
      </c>
      <c r="J6" s="115">
        <v>909.86726799104656</v>
      </c>
      <c r="K6" s="115">
        <f t="shared" ref="K6:K36" si="0">MIN(D6:J6)</f>
        <v>909.86726799104656</v>
      </c>
      <c r="L6" s="115">
        <f t="shared" ref="L6:L36" si="1">M6-K6</f>
        <v>38.364935720548829</v>
      </c>
      <c r="M6" s="115">
        <f t="shared" ref="M6:M36" si="2">MAX(D6:J6)</f>
        <v>948.23220371159539</v>
      </c>
      <c r="N6" s="4"/>
      <c r="O6" s="4"/>
      <c r="P6" s="4"/>
      <c r="Q6" s="4"/>
      <c r="R6" s="4"/>
      <c r="S6" s="4"/>
      <c r="T6" s="4"/>
      <c r="U6" s="4"/>
      <c r="V6" s="4"/>
      <c r="W6" s="4"/>
      <c r="X6" s="4"/>
      <c r="Y6" s="4"/>
      <c r="Z6" s="4"/>
    </row>
    <row r="7" spans="2:26">
      <c r="B7" s="10">
        <v>42614</v>
      </c>
      <c r="C7" s="115">
        <v>891.31191452655162</v>
      </c>
      <c r="D7" s="115">
        <v>924.96787150032037</v>
      </c>
      <c r="E7" s="115">
        <v>923.49369544647971</v>
      </c>
      <c r="F7" s="115">
        <v>941.2899958097986</v>
      </c>
      <c r="G7" s="115">
        <v>950.09179799520552</v>
      </c>
      <c r="H7" s="115">
        <v>928.06145016954838</v>
      </c>
      <c r="I7" s="115">
        <v>942.67920215525771</v>
      </c>
      <c r="J7" s="115">
        <v>916.32176811056308</v>
      </c>
      <c r="K7" s="115">
        <f t="shared" si="0"/>
        <v>916.32176811056308</v>
      </c>
      <c r="L7" s="115">
        <f t="shared" si="1"/>
        <v>33.77002988464244</v>
      </c>
      <c r="M7" s="115">
        <f t="shared" si="2"/>
        <v>950.09179799520552</v>
      </c>
      <c r="N7" s="4"/>
      <c r="O7" s="4"/>
      <c r="P7" s="4"/>
      <c r="Q7" s="4"/>
      <c r="R7" s="4"/>
      <c r="S7" s="4"/>
      <c r="T7" s="4"/>
      <c r="U7" s="4"/>
      <c r="V7" s="4"/>
      <c r="W7" s="4"/>
      <c r="X7" s="4"/>
      <c r="Y7" s="4"/>
      <c r="Z7" s="4"/>
    </row>
    <row r="8" spans="2:26">
      <c r="B8" s="10">
        <v>42705</v>
      </c>
      <c r="C8" s="115">
        <v>893.8391924817264</v>
      </c>
      <c r="D8" s="115">
        <v>935.07179243020335</v>
      </c>
      <c r="E8" s="115">
        <v>928.67461161307722</v>
      </c>
      <c r="F8" s="115">
        <v>946.98510376968841</v>
      </c>
      <c r="G8" s="115">
        <v>953.71809595342029</v>
      </c>
      <c r="H8" s="115">
        <v>936.35659925826008</v>
      </c>
      <c r="I8" s="115">
        <v>948.68782104656941</v>
      </c>
      <c r="J8" s="115">
        <v>921.40093154112094</v>
      </c>
      <c r="K8" s="115">
        <f t="shared" si="0"/>
        <v>921.40093154112094</v>
      </c>
      <c r="L8" s="115">
        <f t="shared" si="1"/>
        <v>32.317164412299348</v>
      </c>
      <c r="M8" s="115">
        <f t="shared" si="2"/>
        <v>953.71809595342029</v>
      </c>
      <c r="N8" s="4"/>
      <c r="O8" s="4"/>
      <c r="P8" s="4"/>
      <c r="Q8" s="4"/>
      <c r="R8" s="4"/>
      <c r="S8" s="4"/>
      <c r="T8" s="4"/>
      <c r="U8" s="4"/>
      <c r="V8" s="4"/>
      <c r="W8" s="4"/>
      <c r="X8" s="4"/>
      <c r="Y8" s="4"/>
      <c r="Z8" s="4"/>
    </row>
    <row r="9" spans="2:26">
      <c r="B9" s="10">
        <v>42795</v>
      </c>
      <c r="C9" s="115">
        <v>905.50704459813255</v>
      </c>
      <c r="D9" s="115">
        <v>938.47079080856417</v>
      </c>
      <c r="E9" s="115">
        <v>940.35934048490844</v>
      </c>
      <c r="F9" s="115">
        <v>952.93011452134772</v>
      </c>
      <c r="G9" s="115">
        <v>965.15497258130335</v>
      </c>
      <c r="H9" s="115">
        <v>940.0022967256142</v>
      </c>
      <c r="I9" s="115">
        <v>956.6826718206471</v>
      </c>
      <c r="J9" s="115">
        <v>925.88715201807179</v>
      </c>
      <c r="K9" s="115">
        <f t="shared" si="0"/>
        <v>925.88715201807179</v>
      </c>
      <c r="L9" s="115">
        <f t="shared" si="1"/>
        <v>39.267820563231567</v>
      </c>
      <c r="M9" s="115">
        <f t="shared" si="2"/>
        <v>965.15497258130335</v>
      </c>
      <c r="N9" s="4"/>
      <c r="O9" s="4"/>
      <c r="P9" s="4"/>
      <c r="Q9" s="4"/>
      <c r="R9" s="4"/>
      <c r="S9" s="4"/>
      <c r="T9" s="4"/>
      <c r="U9" s="4"/>
      <c r="V9" s="4"/>
      <c r="W9" s="4"/>
      <c r="X9" s="4"/>
      <c r="Y9" s="4"/>
      <c r="Z9" s="4"/>
    </row>
    <row r="10" spans="2:26">
      <c r="B10" s="10">
        <v>42887</v>
      </c>
      <c r="C10" s="115">
        <v>917.2959639219722</v>
      </c>
      <c r="D10" s="115">
        <v>944.26466008226328</v>
      </c>
      <c r="E10" s="115">
        <v>950.25703282056827</v>
      </c>
      <c r="F10" s="115">
        <v>961.26849765199449</v>
      </c>
      <c r="G10" s="115">
        <v>974.08120949817328</v>
      </c>
      <c r="H10" s="115">
        <v>953.51186358019788</v>
      </c>
      <c r="I10" s="115">
        <v>962.84106044100054</v>
      </c>
      <c r="J10" s="115">
        <v>931.07094008673914</v>
      </c>
      <c r="K10" s="115">
        <f t="shared" si="0"/>
        <v>931.07094008673914</v>
      </c>
      <c r="L10" s="115">
        <f t="shared" si="1"/>
        <v>43.010269411434138</v>
      </c>
      <c r="M10" s="115">
        <f t="shared" si="2"/>
        <v>974.08120949817328</v>
      </c>
      <c r="N10" s="4"/>
      <c r="O10" s="4"/>
      <c r="P10" s="4"/>
      <c r="Q10" s="4"/>
      <c r="R10" s="4"/>
      <c r="S10" s="4"/>
      <c r="T10" s="4"/>
      <c r="U10" s="4"/>
      <c r="V10" s="4"/>
      <c r="W10" s="4"/>
      <c r="X10" s="4"/>
      <c r="Y10" s="4"/>
      <c r="Z10" s="4"/>
    </row>
    <row r="11" spans="2:26">
      <c r="B11" s="10">
        <v>42979</v>
      </c>
      <c r="C11" s="115">
        <v>925.95226925346924</v>
      </c>
      <c r="D11" s="115">
        <v>952.93309038579253</v>
      </c>
      <c r="E11" s="115">
        <v>950.55552254767997</v>
      </c>
      <c r="F11" s="115">
        <v>969.88679935242101</v>
      </c>
      <c r="G11" s="115">
        <v>980.21808571554357</v>
      </c>
      <c r="H11" s="115">
        <v>961.69784731594223</v>
      </c>
      <c r="I11" s="115">
        <v>968.96022365612862</v>
      </c>
      <c r="J11" s="115">
        <v>938.41264950058917</v>
      </c>
      <c r="K11" s="115">
        <f t="shared" si="0"/>
        <v>938.41264950058917</v>
      </c>
      <c r="L11" s="115">
        <f t="shared" si="1"/>
        <v>41.805436214954398</v>
      </c>
      <c r="M11" s="115">
        <f t="shared" si="2"/>
        <v>980.21808571554357</v>
      </c>
      <c r="N11" s="4"/>
      <c r="O11" s="4"/>
      <c r="P11" s="4"/>
      <c r="Q11" s="4"/>
      <c r="R11" s="4"/>
      <c r="S11" s="4"/>
      <c r="T11" s="4"/>
      <c r="U11" s="4"/>
      <c r="V11" s="4"/>
      <c r="W11" s="4"/>
      <c r="X11" s="4"/>
      <c r="Y11" s="4"/>
      <c r="Z11" s="4"/>
    </row>
    <row r="12" spans="2:26">
      <c r="B12" s="10">
        <v>43070</v>
      </c>
      <c r="C12" s="115">
        <v>938.99726085443183</v>
      </c>
      <c r="D12" s="115">
        <v>957.08205207143806</v>
      </c>
      <c r="E12" s="115">
        <v>955.3781800994434</v>
      </c>
      <c r="F12" s="115">
        <v>975.66526541580174</v>
      </c>
      <c r="G12" s="115">
        <v>989.51630294098516</v>
      </c>
      <c r="H12" s="115">
        <v>963.95133210086431</v>
      </c>
      <c r="I12" s="115">
        <v>975.95839254289388</v>
      </c>
      <c r="J12" s="115">
        <v>948.98899761196174</v>
      </c>
      <c r="K12" s="115">
        <f t="shared" si="0"/>
        <v>948.98899761196174</v>
      </c>
      <c r="L12" s="115">
        <f t="shared" si="1"/>
        <v>40.52730532902342</v>
      </c>
      <c r="M12" s="115">
        <f t="shared" si="2"/>
        <v>989.51630294098516</v>
      </c>
      <c r="N12" s="4"/>
      <c r="O12" s="4"/>
      <c r="P12" s="4"/>
      <c r="Q12" s="4"/>
      <c r="R12" s="4"/>
      <c r="S12" s="4"/>
      <c r="T12" s="4"/>
      <c r="U12" s="4"/>
      <c r="V12" s="4"/>
      <c r="W12" s="4"/>
      <c r="X12" s="4"/>
      <c r="Y12" s="4"/>
      <c r="Z12" s="4"/>
    </row>
    <row r="13" spans="2:26">
      <c r="B13" s="10">
        <v>43160</v>
      </c>
      <c r="C13" s="115">
        <v>947.21469755898249</v>
      </c>
      <c r="D13" s="115">
        <v>967.15196511865179</v>
      </c>
      <c r="E13" s="115">
        <v>966.48472922654287</v>
      </c>
      <c r="F13" s="115">
        <v>975.51655867562579</v>
      </c>
      <c r="G13" s="115">
        <v>983.5422741130418</v>
      </c>
      <c r="H13" s="115">
        <v>966.42385645747243</v>
      </c>
      <c r="I13" s="115">
        <v>976.51289713494077</v>
      </c>
      <c r="J13" s="115">
        <v>956.70817668275743</v>
      </c>
      <c r="K13" s="115">
        <f t="shared" si="0"/>
        <v>956.70817668275743</v>
      </c>
      <c r="L13" s="115">
        <f t="shared" si="1"/>
        <v>26.834097430284373</v>
      </c>
      <c r="M13" s="115">
        <f t="shared" si="2"/>
        <v>983.5422741130418</v>
      </c>
      <c r="N13" s="4"/>
      <c r="O13" s="4"/>
      <c r="P13" s="4"/>
      <c r="Q13" s="4"/>
      <c r="R13" s="4"/>
      <c r="S13" s="4"/>
      <c r="T13" s="4"/>
      <c r="U13" s="4"/>
      <c r="V13" s="4"/>
      <c r="W13" s="4"/>
      <c r="X13" s="4"/>
      <c r="Y13" s="4"/>
      <c r="Z13" s="4"/>
    </row>
    <row r="14" spans="2:26">
      <c r="B14" s="10">
        <v>43252</v>
      </c>
      <c r="C14" s="115">
        <v>959.32141830233513</v>
      </c>
      <c r="D14" s="115">
        <v>974.38848457295046</v>
      </c>
      <c r="E14" s="115">
        <v>974.02359008829649</v>
      </c>
      <c r="F14" s="115">
        <v>979.9148135068242</v>
      </c>
      <c r="G14" s="115">
        <v>991.53853567775343</v>
      </c>
      <c r="H14" s="115">
        <v>977.86211707060249</v>
      </c>
      <c r="I14" s="115">
        <v>978.13896847882097</v>
      </c>
      <c r="J14" s="115">
        <v>961.78661461399997</v>
      </c>
      <c r="K14" s="115">
        <f t="shared" si="0"/>
        <v>961.78661461399997</v>
      </c>
      <c r="L14" s="115">
        <f t="shared" si="1"/>
        <v>29.751921063753457</v>
      </c>
      <c r="M14" s="115">
        <f t="shared" si="2"/>
        <v>991.53853567775343</v>
      </c>
      <c r="N14" s="4"/>
      <c r="O14" s="4"/>
      <c r="P14" s="4"/>
      <c r="Q14" s="4"/>
      <c r="R14" s="4"/>
      <c r="S14" s="4"/>
      <c r="T14" s="4"/>
      <c r="U14" s="4"/>
      <c r="V14" s="4"/>
      <c r="W14" s="4"/>
      <c r="X14" s="4"/>
      <c r="Y14" s="4"/>
      <c r="Z14" s="4"/>
    </row>
    <row r="15" spans="2:26">
      <c r="B15" s="10">
        <v>43344</v>
      </c>
      <c r="C15" s="115">
        <v>957.88374521406195</v>
      </c>
      <c r="D15" s="115">
        <v>978.45690127332671</v>
      </c>
      <c r="E15" s="115">
        <v>978.93687642826808</v>
      </c>
      <c r="F15" s="115">
        <v>984.55645341800971</v>
      </c>
      <c r="G15" s="115">
        <v>982.33350403017891</v>
      </c>
      <c r="H15" s="115">
        <v>969.44291644457746</v>
      </c>
      <c r="I15" s="115">
        <v>981.39289413954612</v>
      </c>
      <c r="J15" s="115">
        <v>967.78525296633757</v>
      </c>
      <c r="K15" s="115">
        <f t="shared" si="0"/>
        <v>967.78525296633757</v>
      </c>
      <c r="L15" s="115">
        <f t="shared" si="1"/>
        <v>16.771200451672144</v>
      </c>
      <c r="M15" s="115">
        <f t="shared" si="2"/>
        <v>984.55645341800971</v>
      </c>
      <c r="N15" s="4"/>
      <c r="O15" s="4"/>
      <c r="P15" s="4"/>
      <c r="Q15" s="4"/>
      <c r="R15" s="4"/>
      <c r="S15" s="4"/>
      <c r="T15" s="4"/>
      <c r="U15" s="4"/>
      <c r="V15" s="4"/>
      <c r="W15" s="4"/>
      <c r="X15" s="4"/>
      <c r="Y15" s="4"/>
      <c r="Z15" s="4"/>
    </row>
    <row r="16" spans="2:26">
      <c r="B16" s="10">
        <v>43435</v>
      </c>
      <c r="C16" s="115">
        <v>973.8494831943583</v>
      </c>
      <c r="D16" s="115">
        <v>980.8070249546264</v>
      </c>
      <c r="E16" s="115">
        <v>981.24285588869861</v>
      </c>
      <c r="F16" s="115">
        <v>989.92498971315956</v>
      </c>
      <c r="G16" s="115">
        <v>990.79468567393803</v>
      </c>
      <c r="H16" s="115">
        <v>983.04605360157359</v>
      </c>
      <c r="I16" s="115">
        <v>982.64632413378718</v>
      </c>
      <c r="J16" s="115">
        <v>969.15606483061879</v>
      </c>
      <c r="K16" s="115">
        <f t="shared" si="0"/>
        <v>969.15606483061879</v>
      </c>
      <c r="L16" s="115">
        <f t="shared" si="1"/>
        <v>21.638620843319245</v>
      </c>
      <c r="M16" s="115">
        <f t="shared" si="2"/>
        <v>990.79468567393803</v>
      </c>
      <c r="N16" s="4"/>
      <c r="O16" s="4"/>
      <c r="P16" s="4"/>
      <c r="Q16" s="4"/>
      <c r="R16" s="4"/>
      <c r="S16" s="4"/>
      <c r="T16" s="4"/>
      <c r="U16" s="4"/>
      <c r="V16" s="4"/>
      <c r="W16" s="4"/>
      <c r="X16" s="4"/>
      <c r="Y16" s="4"/>
      <c r="Z16" s="4"/>
    </row>
    <row r="17" spans="2:26">
      <c r="B17" s="10">
        <v>43525</v>
      </c>
      <c r="C17" s="115">
        <v>982.6873893370057</v>
      </c>
      <c r="D17" s="115">
        <v>986.55435712572535</v>
      </c>
      <c r="E17" s="115">
        <v>983.60434769885353</v>
      </c>
      <c r="F17" s="115">
        <v>996.76344153707987</v>
      </c>
      <c r="G17" s="115">
        <v>997.58249670538339</v>
      </c>
      <c r="H17" s="115">
        <v>986.51737005073687</v>
      </c>
      <c r="I17" s="115">
        <v>989.80139464145304</v>
      </c>
      <c r="J17" s="115">
        <v>974.41956236353928</v>
      </c>
      <c r="K17" s="115">
        <f t="shared" si="0"/>
        <v>974.41956236353928</v>
      </c>
      <c r="L17" s="115">
        <f t="shared" si="1"/>
        <v>23.162934341844107</v>
      </c>
      <c r="M17" s="115">
        <f t="shared" si="2"/>
        <v>997.58249670538339</v>
      </c>
      <c r="N17" s="4"/>
      <c r="O17" s="4"/>
      <c r="P17" s="4"/>
      <c r="Q17" s="4"/>
      <c r="R17" s="4"/>
      <c r="S17" s="4"/>
      <c r="T17" s="4"/>
      <c r="U17" s="4"/>
      <c r="V17" s="4"/>
      <c r="W17" s="4"/>
      <c r="X17" s="4"/>
      <c r="Y17" s="4"/>
      <c r="Z17" s="4"/>
    </row>
    <row r="18" spans="2:26">
      <c r="B18" s="10">
        <v>43617</v>
      </c>
      <c r="C18" s="115">
        <v>986.09240454607357</v>
      </c>
      <c r="D18" s="115">
        <v>989.74393854238645</v>
      </c>
      <c r="E18" s="115">
        <v>994.37250205510975</v>
      </c>
      <c r="F18" s="115">
        <v>1003.1730965322887</v>
      </c>
      <c r="G18" s="115">
        <v>997.21057784866935</v>
      </c>
      <c r="H18" s="115">
        <v>994.38294638710522</v>
      </c>
      <c r="I18" s="115">
        <v>992.99469922137575</v>
      </c>
      <c r="J18" s="115">
        <v>982.50401124753034</v>
      </c>
      <c r="K18" s="115">
        <f t="shared" si="0"/>
        <v>982.50401124753034</v>
      </c>
      <c r="L18" s="115">
        <f t="shared" si="1"/>
        <v>20.669085284758353</v>
      </c>
      <c r="M18" s="115">
        <f t="shared" si="2"/>
        <v>1003.1730965322887</v>
      </c>
      <c r="N18" s="4"/>
      <c r="O18" s="4"/>
      <c r="P18" s="4"/>
      <c r="Q18" s="4"/>
      <c r="R18" s="4"/>
      <c r="S18" s="4"/>
      <c r="T18" s="4"/>
      <c r="U18" s="4"/>
      <c r="V18" s="4"/>
      <c r="W18" s="4"/>
      <c r="X18" s="4"/>
      <c r="Y18" s="4"/>
      <c r="Z18" s="4"/>
    </row>
    <row r="19" spans="2:26">
      <c r="B19" s="10">
        <v>43709</v>
      </c>
      <c r="C19" s="115">
        <v>993.87097262367774</v>
      </c>
      <c r="D19" s="115">
        <v>995.31228185733153</v>
      </c>
      <c r="E19" s="115">
        <v>997.15308550232032</v>
      </c>
      <c r="F19" s="115">
        <v>1004.187115272769</v>
      </c>
      <c r="G19" s="115">
        <v>997.02457540401588</v>
      </c>
      <c r="H19" s="115">
        <v>994.74446801030467</v>
      </c>
      <c r="I19" s="115">
        <v>1000.2246545935625</v>
      </c>
      <c r="J19" s="115">
        <v>993.62769131607865</v>
      </c>
      <c r="K19" s="115">
        <f t="shared" si="0"/>
        <v>993.62769131607865</v>
      </c>
      <c r="L19" s="115">
        <f t="shared" si="1"/>
        <v>10.559423956690352</v>
      </c>
      <c r="M19" s="115">
        <f t="shared" si="2"/>
        <v>1004.187115272769</v>
      </c>
      <c r="N19" s="4"/>
      <c r="O19" s="4"/>
      <c r="P19" s="4"/>
      <c r="Q19" s="4"/>
      <c r="R19" s="4"/>
      <c r="S19" s="4"/>
      <c r="T19" s="4"/>
      <c r="U19" s="4"/>
      <c r="V19" s="4"/>
      <c r="W19" s="4"/>
      <c r="X19" s="4"/>
      <c r="Y19" s="4"/>
      <c r="Z19" s="4"/>
    </row>
    <row r="20" spans="2:26">
      <c r="B20" s="10">
        <v>43800</v>
      </c>
      <c r="C20" s="115">
        <v>1000</v>
      </c>
      <c r="D20" s="115">
        <v>1000</v>
      </c>
      <c r="E20" s="115">
        <v>1000</v>
      </c>
      <c r="F20" s="115">
        <v>1000</v>
      </c>
      <c r="G20" s="115">
        <v>1000</v>
      </c>
      <c r="H20" s="115">
        <v>1000</v>
      </c>
      <c r="I20" s="115">
        <v>1000</v>
      </c>
      <c r="J20" s="115">
        <v>1000</v>
      </c>
      <c r="K20" s="115">
        <f t="shared" si="0"/>
        <v>1000</v>
      </c>
      <c r="L20" s="115">
        <f t="shared" si="1"/>
        <v>0</v>
      </c>
      <c r="M20" s="115">
        <f t="shared" si="2"/>
        <v>1000</v>
      </c>
      <c r="N20" s="4"/>
      <c r="O20" s="4"/>
      <c r="P20" s="4"/>
      <c r="Q20" s="4"/>
      <c r="R20" s="4"/>
      <c r="S20" s="4"/>
      <c r="T20" s="4"/>
      <c r="U20" s="4"/>
      <c r="V20" s="4"/>
      <c r="W20" s="4"/>
      <c r="X20" s="4"/>
      <c r="Y20" s="4"/>
      <c r="Z20" s="4"/>
    </row>
    <row r="21" spans="2:26">
      <c r="B21" s="10">
        <v>43891</v>
      </c>
      <c r="C21" s="115">
        <v>990.13302259416753</v>
      </c>
      <c r="D21" s="115">
        <v>998.10629790189262</v>
      </c>
      <c r="E21" s="115">
        <v>980.50062207529288</v>
      </c>
      <c r="F21" s="115">
        <v>947.02163725949799</v>
      </c>
      <c r="G21" s="115">
        <v>982.33284035024963</v>
      </c>
      <c r="H21" s="115">
        <v>995.045027163795</v>
      </c>
      <c r="I21" s="115">
        <v>972.78470066558373</v>
      </c>
      <c r="J21" s="115">
        <v>986.37136171639384</v>
      </c>
      <c r="K21" s="115">
        <f t="shared" si="0"/>
        <v>947.02163725949799</v>
      </c>
      <c r="L21" s="115">
        <f t="shared" si="1"/>
        <v>51.084660642394624</v>
      </c>
      <c r="M21" s="115">
        <f t="shared" si="2"/>
        <v>998.10629790189262</v>
      </c>
      <c r="N21" s="4"/>
      <c r="O21" s="4"/>
      <c r="P21" s="4"/>
      <c r="Q21" s="4"/>
      <c r="R21" s="4"/>
      <c r="S21" s="4"/>
      <c r="T21" s="4"/>
      <c r="U21" s="4"/>
      <c r="V21" s="4"/>
      <c r="W21" s="4"/>
      <c r="X21" s="4"/>
      <c r="Y21" s="4"/>
      <c r="Z21" s="4"/>
    </row>
    <row r="22" spans="2:26">
      <c r="B22" s="10">
        <v>43983</v>
      </c>
      <c r="C22" s="115">
        <v>894.68666293376111</v>
      </c>
      <c r="D22" s="115">
        <v>928.97185221248128</v>
      </c>
      <c r="E22" s="115">
        <v>872.64615665656027</v>
      </c>
      <c r="F22" s="115">
        <v>822.50847173895534</v>
      </c>
      <c r="G22" s="115">
        <v>891.77032220506317</v>
      </c>
      <c r="H22" s="115">
        <v>915.60667581576206</v>
      </c>
      <c r="I22" s="115">
        <v>775.0904413036385</v>
      </c>
      <c r="J22" s="115">
        <v>908.53658769415699</v>
      </c>
      <c r="K22" s="115">
        <f t="shared" si="0"/>
        <v>775.0904413036385</v>
      </c>
      <c r="L22" s="115">
        <f t="shared" si="1"/>
        <v>153.88141090884278</v>
      </c>
      <c r="M22" s="115">
        <f t="shared" si="2"/>
        <v>928.97185221248128</v>
      </c>
      <c r="N22" s="4"/>
      <c r="O22" s="4"/>
      <c r="P22" s="4"/>
      <c r="Q22" s="4"/>
      <c r="R22" s="4"/>
      <c r="S22" s="4"/>
      <c r="T22" s="4"/>
      <c r="U22" s="4"/>
      <c r="V22" s="4"/>
      <c r="W22" s="4"/>
      <c r="X22" s="4"/>
      <c r="Y22" s="4"/>
      <c r="Z22" s="4"/>
    </row>
    <row r="23" spans="2:26">
      <c r="B23" s="10">
        <v>44075</v>
      </c>
      <c r="C23" s="115">
        <v>1016.6013408193224</v>
      </c>
      <c r="D23" s="115">
        <v>963.56144866420607</v>
      </c>
      <c r="E23" s="115">
        <v>951.9131808133003</v>
      </c>
      <c r="F23" s="115">
        <v>966.69414968475041</v>
      </c>
      <c r="G23" s="115">
        <v>971.26815296722054</v>
      </c>
      <c r="H23" s="115">
        <v>983.64575417668561</v>
      </c>
      <c r="I23" s="115">
        <v>905.11374476028811</v>
      </c>
      <c r="J23" s="115">
        <v>979.0319815371879</v>
      </c>
      <c r="K23" s="115">
        <f t="shared" si="0"/>
        <v>905.11374476028811</v>
      </c>
      <c r="L23" s="115">
        <f t="shared" si="1"/>
        <v>78.5320094163975</v>
      </c>
      <c r="M23" s="115">
        <f t="shared" si="2"/>
        <v>983.64575417668561</v>
      </c>
      <c r="N23" s="4"/>
      <c r="O23" s="4"/>
      <c r="P23" s="4"/>
      <c r="Q23" s="4"/>
      <c r="R23" s="4"/>
      <c r="S23" s="4"/>
      <c r="T23" s="4"/>
      <c r="U23" s="4"/>
      <c r="V23" s="4"/>
      <c r="W23" s="4"/>
      <c r="X23" s="4"/>
      <c r="Y23" s="4"/>
      <c r="Z23" s="4"/>
    </row>
    <row r="24" spans="2:26">
      <c r="B24" s="10">
        <v>44166</v>
      </c>
      <c r="C24" s="115">
        <v>1020.853826480425</v>
      </c>
      <c r="D24" s="115">
        <v>996.41127343411597</v>
      </c>
      <c r="E24" s="115">
        <v>969.79365545275823</v>
      </c>
      <c r="F24" s="115">
        <v>960.43869002912174</v>
      </c>
      <c r="G24" s="115">
        <v>978.89250796557917</v>
      </c>
      <c r="H24" s="115">
        <v>988.6028536106935</v>
      </c>
      <c r="I24" s="115">
        <v>917.39486254169935</v>
      </c>
      <c r="J24" s="115">
        <v>989.16714969647398</v>
      </c>
      <c r="K24" s="115">
        <f t="shared" si="0"/>
        <v>917.39486254169935</v>
      </c>
      <c r="L24" s="115">
        <f t="shared" si="1"/>
        <v>79.016410892416616</v>
      </c>
      <c r="M24" s="115">
        <f t="shared" si="2"/>
        <v>996.41127343411597</v>
      </c>
      <c r="N24" s="4"/>
      <c r="O24" s="4"/>
      <c r="P24" s="4"/>
      <c r="Q24" s="4"/>
      <c r="R24" s="4"/>
      <c r="S24" s="4"/>
      <c r="T24" s="4"/>
      <c r="U24" s="4"/>
      <c r="V24" s="4"/>
      <c r="W24" s="4"/>
      <c r="X24" s="4"/>
      <c r="Y24" s="4"/>
      <c r="Z24" s="4"/>
    </row>
    <row r="25" spans="2:26">
      <c r="B25" s="10">
        <v>44256</v>
      </c>
      <c r="C25" s="115">
        <v>1039.8613780474886</v>
      </c>
      <c r="D25" s="115">
        <v>1018.040286811743</v>
      </c>
      <c r="E25" s="115">
        <v>983.75740571103256</v>
      </c>
      <c r="F25" s="115">
        <v>960.89613048596982</v>
      </c>
      <c r="G25" s="115">
        <v>966.43388380012209</v>
      </c>
      <c r="H25" s="115">
        <v>999.53711054911025</v>
      </c>
      <c r="I25" s="115">
        <v>907.99859501730373</v>
      </c>
      <c r="J25" s="115">
        <v>1001.8831098413601</v>
      </c>
      <c r="K25" s="115">
        <f t="shared" si="0"/>
        <v>907.99859501730373</v>
      </c>
      <c r="L25" s="115">
        <f t="shared" si="1"/>
        <v>110.04169179443932</v>
      </c>
      <c r="M25" s="115">
        <f t="shared" si="2"/>
        <v>1018.040286811743</v>
      </c>
      <c r="N25" s="4"/>
      <c r="O25" s="4"/>
      <c r="P25" s="4"/>
      <c r="Q25" s="4"/>
      <c r="R25" s="4"/>
      <c r="S25" s="4"/>
      <c r="T25" s="4"/>
      <c r="U25" s="4"/>
      <c r="V25" s="4"/>
      <c r="W25" s="4"/>
      <c r="X25" s="4"/>
      <c r="Y25" s="4"/>
      <c r="Z25" s="4"/>
    </row>
    <row r="26" spans="2:26">
      <c r="B26" s="10">
        <v>44348</v>
      </c>
      <c r="C26" s="115">
        <v>1057.0529215030492</v>
      </c>
      <c r="D26" s="115">
        <v>1027.2116758010645</v>
      </c>
      <c r="E26" s="115">
        <v>980.68950594895523</v>
      </c>
      <c r="F26" s="115">
        <v>969.21547503743273</v>
      </c>
      <c r="G26" s="115">
        <v>988.00531268407758</v>
      </c>
      <c r="H26" s="115">
        <v>1015.9112046184021</v>
      </c>
      <c r="I26" s="115">
        <v>974.53558011699874</v>
      </c>
      <c r="J26" s="115">
        <v>1017.1091830648604</v>
      </c>
      <c r="K26" s="115">
        <f t="shared" si="0"/>
        <v>969.21547503743273</v>
      </c>
      <c r="L26" s="115">
        <f t="shared" si="1"/>
        <v>57.996200763631805</v>
      </c>
      <c r="M26" s="115">
        <f t="shared" si="2"/>
        <v>1027.2116758010645</v>
      </c>
      <c r="N26" s="4"/>
      <c r="O26" s="4"/>
      <c r="P26" s="4"/>
      <c r="Q26" s="4"/>
      <c r="R26" s="4"/>
      <c r="S26" s="4"/>
      <c r="T26" s="4"/>
      <c r="U26" s="4"/>
      <c r="V26" s="4"/>
      <c r="W26" s="4"/>
      <c r="X26" s="4"/>
      <c r="Y26" s="4"/>
      <c r="Z26" s="4"/>
    </row>
    <row r="27" spans="2:26">
      <c r="B27" s="10">
        <v>44440</v>
      </c>
      <c r="C27" s="115">
        <v>1010.6085140513628</v>
      </c>
      <c r="D27" s="115">
        <v>1007.9506849903526</v>
      </c>
      <c r="E27" s="115">
        <v>997.16638718356421</v>
      </c>
      <c r="F27" s="115">
        <v>998.09974397399526</v>
      </c>
      <c r="G27" s="115">
        <v>994.60687546349152</v>
      </c>
      <c r="H27" s="115">
        <v>1039.5788202202964</v>
      </c>
      <c r="I27" s="115">
        <v>991.25451760774956</v>
      </c>
      <c r="J27" s="115">
        <v>1025.3922469324743</v>
      </c>
      <c r="K27" s="115">
        <f t="shared" si="0"/>
        <v>991.25451760774956</v>
      </c>
      <c r="L27" s="115">
        <f t="shared" si="1"/>
        <v>48.32430261254683</v>
      </c>
      <c r="M27" s="115">
        <f t="shared" si="2"/>
        <v>1039.5788202202964</v>
      </c>
      <c r="N27" s="4"/>
      <c r="O27" s="4"/>
      <c r="P27" s="4"/>
      <c r="Q27" s="4"/>
      <c r="R27" s="4"/>
      <c r="S27" s="4"/>
      <c r="T27" s="4"/>
      <c r="U27" s="4"/>
      <c r="V27" s="4"/>
      <c r="W27" s="4"/>
      <c r="X27" s="4"/>
      <c r="Y27" s="4"/>
      <c r="Z27" s="4"/>
    </row>
    <row r="28" spans="2:26">
      <c r="B28" s="10">
        <v>44531</v>
      </c>
      <c r="C28" s="115">
        <v>1046.8076090739874</v>
      </c>
      <c r="D28" s="115">
        <v>1049.7338435708994</v>
      </c>
      <c r="E28" s="115">
        <v>1012.8153717775569</v>
      </c>
      <c r="F28" s="115">
        <v>1003.7147526862852</v>
      </c>
      <c r="G28" s="115">
        <v>994.6998643954505</v>
      </c>
      <c r="H28" s="115">
        <v>1058.66574419582</v>
      </c>
      <c r="I28" s="115">
        <v>1006.3224221331133</v>
      </c>
      <c r="J28" s="115">
        <v>1042.7908087637263</v>
      </c>
      <c r="K28" s="115">
        <f t="shared" si="0"/>
        <v>994.6998643954505</v>
      </c>
      <c r="L28" s="115">
        <f t="shared" si="1"/>
        <v>63.965879800369521</v>
      </c>
      <c r="M28" s="115">
        <f t="shared" si="2"/>
        <v>1058.66574419582</v>
      </c>
      <c r="N28" s="4"/>
      <c r="O28" s="4"/>
      <c r="P28" s="4"/>
      <c r="Q28" s="4"/>
      <c r="R28" s="4"/>
      <c r="S28" s="4"/>
      <c r="T28" s="4"/>
      <c r="U28" s="4"/>
      <c r="V28" s="4"/>
      <c r="W28" s="4"/>
      <c r="X28" s="4"/>
      <c r="Y28" s="4"/>
      <c r="Z28" s="4"/>
    </row>
    <row r="29" spans="2:26">
      <c r="B29" s="10">
        <v>44621</v>
      </c>
      <c r="C29" s="115">
        <v>1042.585390214743</v>
      </c>
      <c r="D29" s="115">
        <v>1054.9889563875754</v>
      </c>
      <c r="E29" s="115">
        <v>1022.5513156692919</v>
      </c>
      <c r="F29" s="115">
        <v>1002.4487729292788</v>
      </c>
      <c r="G29" s="115">
        <v>1004.6723927168233</v>
      </c>
      <c r="H29" s="115">
        <v>1047.9087037394233</v>
      </c>
      <c r="I29" s="115">
        <v>1011.6517283248434</v>
      </c>
      <c r="J29" s="115">
        <v>1037.601063963838</v>
      </c>
      <c r="K29" s="115">
        <f t="shared" si="0"/>
        <v>1002.4487729292788</v>
      </c>
      <c r="L29" s="115">
        <f t="shared" si="1"/>
        <v>52.54018345829661</v>
      </c>
      <c r="M29" s="115">
        <f t="shared" si="2"/>
        <v>1054.9889563875754</v>
      </c>
      <c r="N29" s="4"/>
      <c r="O29" s="4"/>
      <c r="P29" s="4"/>
      <c r="Q29" s="4"/>
      <c r="R29" s="4"/>
      <c r="S29" s="4"/>
      <c r="T29" s="4"/>
      <c r="U29" s="4"/>
      <c r="V29" s="4"/>
      <c r="W29" s="4"/>
      <c r="X29" s="4"/>
      <c r="Y29" s="4"/>
      <c r="Z29" s="4"/>
    </row>
    <row r="30" spans="2:26">
      <c r="B30" s="10">
        <v>44713</v>
      </c>
      <c r="C30" s="115">
        <v>1055.3277137971215</v>
      </c>
      <c r="D30" s="115">
        <v>1063.5320944917969</v>
      </c>
      <c r="E30" s="115">
        <v>1032.1577898635869</v>
      </c>
      <c r="F30" s="115">
        <v>1005.8901247575842</v>
      </c>
      <c r="G30" s="115">
        <v>1003.3706091212659</v>
      </c>
      <c r="H30" s="115">
        <v>1058.1695380462929</v>
      </c>
      <c r="I30" s="115">
        <v>1012.5307339964804</v>
      </c>
      <c r="J30" s="115">
        <v>1036.1352116892451</v>
      </c>
      <c r="K30" s="115">
        <f t="shared" si="0"/>
        <v>1003.3706091212659</v>
      </c>
      <c r="L30" s="115">
        <f t="shared" si="1"/>
        <v>60.161485370530954</v>
      </c>
      <c r="M30" s="115">
        <f t="shared" si="2"/>
        <v>1063.5320944917969</v>
      </c>
      <c r="N30" s="4"/>
      <c r="O30" s="4"/>
      <c r="P30" s="4"/>
      <c r="Q30" s="4"/>
      <c r="R30" s="4"/>
      <c r="S30" s="4"/>
      <c r="T30" s="4"/>
      <c r="U30" s="4"/>
      <c r="V30" s="4"/>
      <c r="W30" s="4"/>
      <c r="X30" s="4"/>
      <c r="Y30" s="4"/>
      <c r="Z30" s="4"/>
    </row>
    <row r="31" spans="2:26">
      <c r="B31" s="10">
        <v>44805</v>
      </c>
      <c r="C31" s="115">
        <v>1077.6494801676781</v>
      </c>
      <c r="D31" s="115">
        <v>1066.0218294808965</v>
      </c>
      <c r="E31" s="115">
        <v>1036.8852073776447</v>
      </c>
      <c r="F31" s="115">
        <v>1011.6890015500222</v>
      </c>
      <c r="G31" s="115">
        <v>1006.9969316602159</v>
      </c>
      <c r="H31" s="115">
        <v>1065.4850344224928</v>
      </c>
      <c r="I31" s="115">
        <v>1011.7390940001177</v>
      </c>
      <c r="J31" s="115">
        <v>1042.9593918941107</v>
      </c>
      <c r="K31" s="115">
        <f t="shared" si="0"/>
        <v>1006.9969316602159</v>
      </c>
      <c r="L31" s="115">
        <f t="shared" si="1"/>
        <v>59.024897820680621</v>
      </c>
      <c r="M31" s="115">
        <f t="shared" si="2"/>
        <v>1066.0218294808965</v>
      </c>
      <c r="N31" s="4"/>
      <c r="O31" s="4"/>
      <c r="P31" s="4"/>
      <c r="Q31" s="4"/>
      <c r="R31" s="4"/>
      <c r="S31" s="4"/>
      <c r="T31" s="4"/>
      <c r="U31" s="4"/>
      <c r="V31" s="4"/>
      <c r="W31" s="4"/>
      <c r="X31" s="4"/>
      <c r="Y31" s="4"/>
      <c r="Z31" s="4"/>
    </row>
    <row r="32" spans="2:26">
      <c r="B32" s="10">
        <v>44896</v>
      </c>
      <c r="C32" s="115">
        <v>1072.8975922759121</v>
      </c>
      <c r="D32" s="115">
        <v>1074.7421665527104</v>
      </c>
      <c r="E32" s="115">
        <v>1034.6522984861801</v>
      </c>
      <c r="F32" s="115">
        <v>1011.2229851565997</v>
      </c>
      <c r="G32" s="115">
        <v>1002.9057750747983</v>
      </c>
      <c r="H32" s="115">
        <v>1055.2213646519774</v>
      </c>
      <c r="I32" s="115">
        <v>1012.7892650763737</v>
      </c>
      <c r="J32" s="115">
        <v>1049.5865990348568</v>
      </c>
      <c r="K32" s="115">
        <f t="shared" si="0"/>
        <v>1002.9057750747983</v>
      </c>
      <c r="L32" s="115">
        <f t="shared" si="1"/>
        <v>71.836391477912116</v>
      </c>
      <c r="M32" s="115">
        <f t="shared" si="2"/>
        <v>1074.7421665527104</v>
      </c>
      <c r="N32" s="4"/>
      <c r="O32" s="4"/>
      <c r="P32" s="4"/>
      <c r="Q32" s="4"/>
      <c r="R32" s="4"/>
      <c r="S32" s="4"/>
      <c r="T32" s="4"/>
      <c r="U32" s="4"/>
      <c r="V32" s="4"/>
      <c r="W32" s="4"/>
      <c r="X32" s="4"/>
      <c r="Y32" s="4"/>
      <c r="Z32" s="4"/>
    </row>
    <row r="33" spans="2:26">
      <c r="B33" s="10">
        <v>44986</v>
      </c>
      <c r="C33" s="115">
        <v>1067.3890343376866</v>
      </c>
      <c r="D33" s="115">
        <v>1081.03720462364</v>
      </c>
      <c r="E33" s="115">
        <v>1040.9638575585029</v>
      </c>
      <c r="F33" s="115">
        <v>1011.7152439159252</v>
      </c>
      <c r="G33" s="115">
        <v>1003.9518206719231</v>
      </c>
      <c r="H33" s="115">
        <v>1062.9331170819748</v>
      </c>
      <c r="I33" s="115">
        <v>1014.559757230401</v>
      </c>
      <c r="J33" s="115">
        <v>1055.4262957608694</v>
      </c>
      <c r="K33" s="115">
        <f t="shared" si="0"/>
        <v>1003.9518206719231</v>
      </c>
      <c r="L33" s="115">
        <f t="shared" si="1"/>
        <v>77.085383951716949</v>
      </c>
      <c r="M33" s="115">
        <f t="shared" si="2"/>
        <v>1081.03720462364</v>
      </c>
      <c r="N33" s="4"/>
      <c r="O33" s="4"/>
      <c r="P33" s="4"/>
      <c r="Q33" s="4"/>
      <c r="R33" s="4"/>
      <c r="S33" s="4"/>
      <c r="T33" s="4"/>
      <c r="U33" s="4"/>
      <c r="V33" s="4"/>
      <c r="W33" s="4"/>
      <c r="X33" s="4"/>
      <c r="Y33" s="4"/>
      <c r="Z33" s="4"/>
    </row>
    <row r="34" spans="2:26">
      <c r="B34" s="10">
        <v>45078</v>
      </c>
      <c r="C34" s="115">
        <v>1072.2619894368861</v>
      </c>
      <c r="D34" s="115">
        <v>1085.9701374992392</v>
      </c>
      <c r="E34" s="115">
        <v>1044.4923502031168</v>
      </c>
      <c r="F34" s="115">
        <v>1018.0873363089637</v>
      </c>
      <c r="G34" s="115">
        <v>1004.2307260159429</v>
      </c>
      <c r="H34" s="115">
        <v>1055.6566083317041</v>
      </c>
      <c r="I34" s="115">
        <v>1014.6471229056755</v>
      </c>
      <c r="J34" s="115">
        <v>1060.8208031964737</v>
      </c>
      <c r="K34" s="115">
        <f t="shared" si="0"/>
        <v>1004.2307260159429</v>
      </c>
      <c r="L34" s="115">
        <f t="shared" si="1"/>
        <v>81.739411483296294</v>
      </c>
      <c r="M34" s="115">
        <f t="shared" si="2"/>
        <v>1085.9701374992392</v>
      </c>
      <c r="N34" s="4"/>
      <c r="O34" s="4"/>
      <c r="P34" s="4"/>
      <c r="Q34" s="4"/>
      <c r="R34" s="4"/>
      <c r="S34" s="4"/>
      <c r="T34" s="4"/>
      <c r="U34" s="4"/>
      <c r="V34" s="4"/>
      <c r="W34" s="4"/>
      <c r="X34" s="4"/>
      <c r="Y34" s="4"/>
      <c r="Z34" s="4"/>
    </row>
    <row r="35" spans="2:26">
      <c r="B35" s="10">
        <v>45170</v>
      </c>
      <c r="C35" s="115">
        <v>1067.9489701720668</v>
      </c>
      <c r="D35" s="115">
        <v>1088.7766827637311</v>
      </c>
      <c r="E35" s="115">
        <v>1041.7075102179083</v>
      </c>
      <c r="F35" s="115">
        <v>1017.9698459778967</v>
      </c>
      <c r="G35" s="115">
        <v>1004.1377247936227</v>
      </c>
      <c r="H35" s="115">
        <v>1054.5805498531336</v>
      </c>
      <c r="I35" s="115">
        <v>1013.4364842625891</v>
      </c>
      <c r="J35" s="115">
        <v>1073.4856347317141</v>
      </c>
      <c r="K35" s="115">
        <f t="shared" si="0"/>
        <v>1004.1377247936227</v>
      </c>
      <c r="L35" s="115">
        <f t="shared" si="1"/>
        <v>84.638957970108322</v>
      </c>
      <c r="M35" s="115">
        <f t="shared" si="2"/>
        <v>1088.7766827637311</v>
      </c>
      <c r="N35" s="4"/>
      <c r="O35" s="4"/>
      <c r="P35" s="4"/>
      <c r="Q35" s="4"/>
      <c r="R35" s="4"/>
      <c r="S35" s="4"/>
      <c r="T35" s="4"/>
      <c r="U35" s="4"/>
      <c r="V35" s="4"/>
      <c r="W35" s="4"/>
      <c r="X35" s="4"/>
      <c r="Y35" s="4"/>
      <c r="Z35" s="4"/>
    </row>
    <row r="36" spans="2:26">
      <c r="B36" s="135">
        <v>45261</v>
      </c>
      <c r="C36" s="136">
        <v>1067.9338367711375</v>
      </c>
      <c r="D36" s="136">
        <v>1091.3845503978923</v>
      </c>
      <c r="E36" s="136">
        <v>1044.8325185314591</v>
      </c>
      <c r="F36" s="136">
        <v>1018.5036122702555</v>
      </c>
      <c r="G36" s="115">
        <v>1001.2552768392102</v>
      </c>
      <c r="H36" s="115">
        <v>1053.9532035069503</v>
      </c>
      <c r="I36" s="115">
        <v>1010.2788391419622</v>
      </c>
      <c r="J36" s="115">
        <v>1082.1805149212298</v>
      </c>
      <c r="K36" s="115">
        <f t="shared" si="0"/>
        <v>1001.2552768392102</v>
      </c>
      <c r="L36" s="115">
        <f t="shared" si="1"/>
        <v>90.129273558682144</v>
      </c>
      <c r="M36" s="115">
        <f t="shared" si="2"/>
        <v>1091.3845503978923</v>
      </c>
      <c r="N36" s="4"/>
      <c r="O36" s="4"/>
      <c r="P36" s="4"/>
      <c r="Q36" s="4"/>
      <c r="R36" s="4"/>
      <c r="S36" s="4"/>
      <c r="T36" s="4"/>
      <c r="U36" s="4"/>
      <c r="V36" s="4"/>
      <c r="W36" s="4"/>
      <c r="X36" s="4"/>
      <c r="Y36" s="4"/>
      <c r="Z36" s="4"/>
    </row>
    <row r="37" spans="2:26">
      <c r="B37" s="4"/>
      <c r="C37" s="4"/>
      <c r="D37" s="4"/>
      <c r="E37" s="4"/>
      <c r="F37" s="4"/>
      <c r="G37" s="4"/>
      <c r="H37" s="4"/>
      <c r="I37" s="4"/>
      <c r="J37" s="4"/>
      <c r="K37" s="4"/>
      <c r="L37" s="4"/>
      <c r="M37" s="4"/>
      <c r="N37" s="4"/>
      <c r="O37" s="4"/>
      <c r="P37" s="4"/>
      <c r="Q37" s="4"/>
      <c r="R37" s="4"/>
      <c r="S37" s="4"/>
      <c r="T37" s="4"/>
      <c r="U37" s="4"/>
      <c r="V37" s="4"/>
      <c r="W37" s="4"/>
      <c r="X37" s="4"/>
      <c r="Y37" s="4"/>
      <c r="Z37" s="4"/>
    </row>
    <row r="38" spans="2:26">
      <c r="B38" s="4"/>
      <c r="C38" s="4"/>
      <c r="D38" s="4"/>
      <c r="E38" s="4"/>
      <c r="F38" s="4"/>
      <c r="G38" s="4"/>
      <c r="H38" s="4"/>
      <c r="I38" s="4"/>
      <c r="J38" s="4"/>
      <c r="K38" s="4"/>
      <c r="L38" s="4"/>
      <c r="M38" s="4"/>
      <c r="N38" s="4"/>
      <c r="O38" s="4"/>
      <c r="P38" s="4"/>
      <c r="Q38" s="4"/>
      <c r="R38" s="4"/>
      <c r="S38" s="4"/>
      <c r="T38" s="4"/>
      <c r="U38" s="4"/>
      <c r="V38" s="4"/>
      <c r="W38" s="4"/>
      <c r="X38" s="4"/>
      <c r="Y38" s="4"/>
      <c r="Z38" s="4"/>
    </row>
    <row r="39" spans="2:26">
      <c r="B39" s="4"/>
      <c r="C39" s="4"/>
      <c r="D39" s="4"/>
      <c r="E39" s="4"/>
      <c r="F39" s="4"/>
      <c r="G39" s="4"/>
      <c r="H39" s="4"/>
      <c r="I39" s="4"/>
      <c r="J39" s="4"/>
      <c r="K39" s="4"/>
      <c r="L39" s="4"/>
      <c r="M39" s="4"/>
      <c r="N39" s="4"/>
      <c r="O39" s="4"/>
      <c r="P39" s="4"/>
      <c r="Q39" s="4"/>
      <c r="R39" s="4"/>
      <c r="S39" s="4"/>
      <c r="T39" s="4"/>
      <c r="U39" s="4"/>
      <c r="V39" s="4"/>
      <c r="W39" s="4"/>
      <c r="X39" s="4"/>
      <c r="Y39" s="4"/>
      <c r="Z39" s="4"/>
    </row>
    <row r="40" spans="2:26">
      <c r="B40" s="4"/>
      <c r="C40" s="4"/>
      <c r="D40" s="4"/>
      <c r="E40" s="4"/>
      <c r="F40" s="4"/>
      <c r="G40" s="4"/>
      <c r="H40" s="4"/>
      <c r="I40" s="4"/>
      <c r="J40" s="4"/>
      <c r="K40" s="4"/>
      <c r="L40" s="4"/>
      <c r="M40" s="4"/>
      <c r="N40" s="4"/>
      <c r="O40" s="4"/>
      <c r="P40" s="4"/>
      <c r="Q40" s="4"/>
      <c r="R40" s="4"/>
      <c r="S40" s="4"/>
      <c r="T40" s="4"/>
      <c r="U40" s="4"/>
      <c r="V40" s="4"/>
      <c r="W40" s="4"/>
      <c r="X40" s="4"/>
      <c r="Y40" s="4"/>
      <c r="Z40" s="4"/>
    </row>
    <row r="41" spans="2:26">
      <c r="B41" s="4"/>
      <c r="C41" s="4"/>
      <c r="D41" s="4"/>
      <c r="E41" s="4"/>
      <c r="F41" s="4"/>
      <c r="G41" s="4"/>
      <c r="H41" s="4"/>
      <c r="I41" s="4"/>
      <c r="J41" s="4"/>
      <c r="K41" s="4"/>
      <c r="L41" s="4"/>
      <c r="M41" s="4"/>
      <c r="N41" s="4"/>
      <c r="O41" s="4"/>
      <c r="P41" s="4"/>
      <c r="Q41" s="4"/>
      <c r="R41" s="4"/>
      <c r="S41" s="4"/>
      <c r="T41" s="4"/>
      <c r="U41" s="4"/>
      <c r="V41" s="4"/>
      <c r="W41" s="4"/>
      <c r="X41" s="4"/>
      <c r="Y41" s="4"/>
      <c r="Z41" s="4"/>
    </row>
    <row r="42" spans="2:26">
      <c r="B42" s="4"/>
      <c r="C42" s="4"/>
      <c r="D42" s="4"/>
      <c r="E42" s="4"/>
      <c r="F42" s="4"/>
      <c r="G42" s="4"/>
      <c r="H42" s="4"/>
      <c r="I42" s="4"/>
      <c r="J42" s="4"/>
      <c r="K42" s="4"/>
      <c r="L42" s="4"/>
      <c r="M42" s="4"/>
      <c r="N42" s="4"/>
      <c r="O42" s="4"/>
      <c r="P42" s="4"/>
      <c r="Q42" s="4"/>
      <c r="R42" s="4"/>
      <c r="S42" s="4"/>
      <c r="T42" s="4"/>
      <c r="U42" s="4"/>
      <c r="V42" s="4"/>
      <c r="W42" s="4"/>
      <c r="X42" s="4"/>
      <c r="Y42" s="4"/>
      <c r="Z42" s="4"/>
    </row>
    <row r="43" spans="2:26">
      <c r="B43" s="4"/>
      <c r="C43" s="4"/>
      <c r="D43" s="4"/>
      <c r="E43" s="4"/>
      <c r="F43" s="4"/>
      <c r="G43" s="4"/>
      <c r="H43" s="4"/>
      <c r="I43" s="4"/>
      <c r="J43" s="4"/>
      <c r="K43" s="4"/>
      <c r="L43" s="4"/>
      <c r="M43" s="4"/>
      <c r="N43" s="4"/>
      <c r="O43" s="4"/>
      <c r="P43" s="4"/>
      <c r="Q43" s="4"/>
      <c r="R43" s="4"/>
      <c r="S43" s="4"/>
      <c r="T43" s="4"/>
      <c r="U43" s="4"/>
      <c r="V43" s="4"/>
      <c r="W43" s="4"/>
      <c r="X43" s="4"/>
      <c r="Y43" s="4"/>
      <c r="Z43" s="4"/>
    </row>
    <row r="44" spans="2:26">
      <c r="B44" s="4"/>
      <c r="C44" s="4"/>
      <c r="D44" s="4"/>
      <c r="E44" s="4"/>
      <c r="F44" s="4"/>
      <c r="G44" s="4"/>
      <c r="H44" s="4"/>
      <c r="I44" s="4"/>
      <c r="J44" s="4"/>
      <c r="K44" s="4"/>
      <c r="L44" s="4"/>
      <c r="M44" s="4"/>
      <c r="N44" s="4"/>
      <c r="O44" s="4"/>
      <c r="P44" s="4"/>
      <c r="Q44" s="4"/>
      <c r="R44" s="4"/>
      <c r="S44" s="4"/>
      <c r="T44" s="4"/>
      <c r="U44" s="4"/>
      <c r="V44" s="4"/>
      <c r="W44" s="4"/>
      <c r="X44" s="4"/>
      <c r="Y44" s="4"/>
      <c r="Z44" s="4"/>
    </row>
    <row r="45" spans="2:26">
      <c r="B45" s="4"/>
      <c r="C45" s="4"/>
      <c r="D45" s="4"/>
      <c r="E45" s="4"/>
      <c r="F45" s="4"/>
      <c r="G45" s="4"/>
      <c r="H45" s="4"/>
      <c r="I45" s="4"/>
      <c r="J45" s="4"/>
      <c r="K45" s="4"/>
      <c r="L45" s="4"/>
      <c r="M45" s="4"/>
      <c r="N45" s="4"/>
      <c r="O45" s="4"/>
      <c r="P45" s="4"/>
      <c r="Q45" s="4"/>
      <c r="R45" s="4"/>
      <c r="S45" s="4"/>
      <c r="T45" s="4"/>
      <c r="U45" s="4"/>
      <c r="V45" s="4"/>
      <c r="W45" s="4"/>
      <c r="X45" s="4"/>
      <c r="Y45" s="4"/>
      <c r="Z45" s="4"/>
    </row>
    <row r="46" spans="2:26">
      <c r="B46" s="4"/>
      <c r="C46" s="4"/>
      <c r="D46" s="4"/>
      <c r="E46" s="4"/>
      <c r="F46" s="4"/>
      <c r="G46" s="4"/>
      <c r="H46" s="4"/>
      <c r="I46" s="4"/>
      <c r="J46" s="4"/>
      <c r="K46" s="4"/>
      <c r="L46" s="4"/>
      <c r="M46" s="4"/>
      <c r="N46" s="4"/>
      <c r="O46" s="4"/>
      <c r="P46" s="4"/>
      <c r="Q46" s="4"/>
      <c r="R46" s="4"/>
      <c r="S46" s="4"/>
      <c r="T46" s="4"/>
      <c r="U46" s="4"/>
      <c r="V46" s="4"/>
      <c r="W46" s="4"/>
      <c r="X46" s="4"/>
      <c r="Y46" s="4"/>
      <c r="Z46" s="4"/>
    </row>
    <row r="47" spans="2:26">
      <c r="B47" s="4"/>
      <c r="C47" s="4"/>
      <c r="D47" s="4"/>
      <c r="E47" s="4"/>
      <c r="F47" s="4"/>
      <c r="G47" s="4"/>
      <c r="H47" s="4"/>
      <c r="I47" s="4"/>
      <c r="J47" s="4"/>
      <c r="K47" s="4"/>
      <c r="L47" s="4"/>
      <c r="M47" s="4"/>
      <c r="N47" s="4"/>
      <c r="O47" s="4"/>
      <c r="P47" s="4"/>
      <c r="Q47" s="4"/>
      <c r="R47" s="4"/>
      <c r="S47" s="4"/>
      <c r="T47" s="4"/>
      <c r="U47" s="4"/>
      <c r="V47" s="4"/>
      <c r="W47" s="4"/>
      <c r="X47" s="4"/>
      <c r="Y47" s="4"/>
      <c r="Z47" s="4"/>
    </row>
    <row r="48" spans="2:26">
      <c r="B48" s="4"/>
      <c r="C48" s="4"/>
      <c r="D48" s="4"/>
      <c r="E48" s="4"/>
      <c r="F48" s="4"/>
      <c r="G48" s="4"/>
      <c r="H48" s="4"/>
      <c r="I48" s="4"/>
      <c r="J48" s="4"/>
      <c r="K48" s="4"/>
      <c r="L48" s="4"/>
      <c r="M48" s="4"/>
      <c r="N48" s="4"/>
      <c r="O48" s="4"/>
      <c r="P48" s="4"/>
      <c r="Q48" s="4"/>
      <c r="R48" s="4"/>
      <c r="S48" s="4"/>
      <c r="T48" s="4"/>
      <c r="U48" s="4"/>
      <c r="V48" s="4"/>
      <c r="W48" s="4"/>
      <c r="X48" s="4"/>
      <c r="Y48" s="4"/>
      <c r="Z48" s="4"/>
    </row>
    <row r="49" spans="2:26">
      <c r="B49" s="4"/>
      <c r="C49" s="4"/>
      <c r="D49" s="4"/>
      <c r="E49" s="4"/>
      <c r="F49" s="4"/>
      <c r="G49" s="4"/>
      <c r="H49" s="4"/>
      <c r="I49" s="4"/>
      <c r="J49" s="4"/>
      <c r="K49" s="4"/>
      <c r="L49" s="4"/>
      <c r="M49" s="4"/>
      <c r="N49" s="4"/>
      <c r="O49" s="4"/>
      <c r="P49" s="4"/>
      <c r="Q49" s="4"/>
      <c r="R49" s="4"/>
      <c r="S49" s="4"/>
      <c r="T49" s="4"/>
      <c r="U49" s="4"/>
      <c r="V49" s="4"/>
      <c r="W49" s="4"/>
      <c r="X49" s="4"/>
      <c r="Y49" s="4"/>
      <c r="Z49" s="4"/>
    </row>
    <row r="50" spans="2:26">
      <c r="B50" s="4"/>
      <c r="C50" s="4"/>
      <c r="D50" s="4"/>
      <c r="E50" s="4"/>
      <c r="F50" s="4"/>
      <c r="G50" s="4"/>
      <c r="H50" s="4"/>
      <c r="I50" s="4"/>
      <c r="J50" s="4"/>
      <c r="K50" s="4"/>
      <c r="L50" s="4"/>
      <c r="M50" s="4"/>
      <c r="N50" s="4"/>
      <c r="O50" s="4"/>
      <c r="P50" s="4"/>
      <c r="Q50" s="4"/>
      <c r="R50" s="4"/>
      <c r="S50" s="4"/>
      <c r="T50" s="4"/>
      <c r="U50" s="4"/>
      <c r="V50" s="4"/>
      <c r="W50" s="4"/>
      <c r="X50" s="4"/>
      <c r="Y50" s="4"/>
      <c r="Z50" s="4"/>
    </row>
    <row r="51" spans="2:26">
      <c r="B51" s="4"/>
      <c r="C51" s="4"/>
      <c r="D51" s="4"/>
      <c r="E51" s="4"/>
      <c r="F51" s="4"/>
      <c r="G51" s="4"/>
      <c r="H51" s="4"/>
      <c r="I51" s="4"/>
      <c r="J51" s="4"/>
      <c r="K51" s="4"/>
      <c r="L51" s="4"/>
      <c r="M51" s="4"/>
      <c r="N51" s="4"/>
      <c r="O51" s="4"/>
      <c r="P51" s="4"/>
      <c r="Q51" s="4"/>
      <c r="R51" s="4"/>
      <c r="S51" s="4"/>
      <c r="T51" s="4"/>
      <c r="U51" s="4"/>
      <c r="V51" s="4"/>
      <c r="W51" s="4"/>
      <c r="X51" s="4"/>
      <c r="Y51" s="4"/>
      <c r="Z51" s="4"/>
    </row>
    <row r="52" spans="2:26">
      <c r="B52" s="4"/>
      <c r="C52" s="4"/>
      <c r="D52" s="4"/>
      <c r="E52" s="4"/>
      <c r="F52" s="4"/>
      <c r="G52" s="4"/>
      <c r="H52" s="4"/>
      <c r="I52" s="4"/>
      <c r="J52" s="4"/>
      <c r="K52" s="4"/>
      <c r="L52" s="4"/>
      <c r="M52" s="4"/>
      <c r="N52" s="4"/>
      <c r="O52" s="4"/>
      <c r="P52" s="4"/>
      <c r="Q52" s="4"/>
      <c r="R52" s="4"/>
      <c r="S52" s="4"/>
      <c r="T52" s="4"/>
      <c r="U52" s="4"/>
      <c r="V52" s="4"/>
      <c r="W52" s="4"/>
      <c r="X52" s="4"/>
      <c r="Y52" s="4"/>
      <c r="Z52" s="4"/>
    </row>
    <row r="53" spans="2:26">
      <c r="B53" s="4"/>
      <c r="C53" s="4"/>
      <c r="D53" s="4"/>
      <c r="E53" s="4"/>
      <c r="F53" s="4"/>
      <c r="G53" s="4"/>
      <c r="H53" s="4"/>
      <c r="I53" s="4"/>
      <c r="J53" s="4"/>
      <c r="K53" s="4"/>
      <c r="L53" s="4"/>
      <c r="M53" s="4"/>
      <c r="N53" s="4"/>
      <c r="O53" s="4"/>
      <c r="P53" s="4"/>
      <c r="Q53" s="4"/>
      <c r="R53" s="4"/>
      <c r="S53" s="4"/>
      <c r="T53" s="4"/>
      <c r="U53" s="4"/>
      <c r="V53" s="4"/>
      <c r="W53" s="4"/>
      <c r="X53" s="4"/>
      <c r="Y53" s="4"/>
      <c r="Z53" s="4"/>
    </row>
    <row r="54" spans="2:26">
      <c r="B54" s="4"/>
      <c r="C54" s="4"/>
      <c r="D54" s="4"/>
      <c r="E54" s="4"/>
      <c r="F54" s="4"/>
      <c r="G54" s="4"/>
      <c r="H54" s="4"/>
      <c r="I54" s="4"/>
      <c r="J54" s="4"/>
      <c r="K54" s="4"/>
      <c r="L54" s="4"/>
      <c r="M54" s="4"/>
      <c r="N54" s="4"/>
      <c r="O54" s="4"/>
      <c r="P54" s="4"/>
      <c r="Q54" s="4"/>
      <c r="R54" s="4"/>
      <c r="S54" s="4"/>
      <c r="T54" s="4"/>
      <c r="U54" s="4"/>
      <c r="V54" s="4"/>
      <c r="W54" s="4"/>
      <c r="X54" s="4"/>
      <c r="Y54" s="4"/>
      <c r="Z54" s="4"/>
    </row>
    <row r="55" spans="2:26">
      <c r="B55" s="4"/>
      <c r="C55" s="4"/>
      <c r="D55" s="4"/>
      <c r="E55" s="4"/>
      <c r="F55" s="4"/>
      <c r="G55" s="4"/>
      <c r="H55" s="4"/>
      <c r="I55" s="4"/>
      <c r="J55" s="4"/>
      <c r="K55" s="4"/>
      <c r="L55" s="4"/>
      <c r="M55" s="4"/>
      <c r="N55" s="4"/>
      <c r="O55" s="4"/>
      <c r="P55" s="4"/>
      <c r="Q55" s="4"/>
      <c r="R55" s="4"/>
      <c r="S55" s="4"/>
      <c r="T55" s="4"/>
      <c r="U55" s="4"/>
      <c r="V55" s="4"/>
      <c r="W55" s="4"/>
      <c r="X55" s="4"/>
      <c r="Y55" s="4"/>
      <c r="Z55" s="4"/>
    </row>
    <row r="56" spans="2:26">
      <c r="B56" s="4"/>
      <c r="C56" s="4"/>
      <c r="D56" s="4"/>
      <c r="E56" s="4"/>
      <c r="F56" s="4"/>
      <c r="G56" s="4"/>
      <c r="H56" s="4"/>
      <c r="I56" s="4"/>
      <c r="J56" s="4"/>
      <c r="K56" s="4"/>
      <c r="L56" s="4"/>
      <c r="M56" s="4"/>
      <c r="N56" s="4"/>
      <c r="O56" s="4"/>
      <c r="P56" s="4"/>
      <c r="Q56" s="4"/>
      <c r="R56" s="4"/>
      <c r="S56" s="4"/>
      <c r="T56" s="4"/>
      <c r="U56" s="4"/>
      <c r="V56" s="4"/>
      <c r="W56" s="4"/>
      <c r="X56" s="4"/>
      <c r="Y56" s="4"/>
      <c r="Z56" s="4"/>
    </row>
    <row r="57" spans="2:26">
      <c r="B57" s="4"/>
      <c r="C57" s="4"/>
      <c r="D57" s="4"/>
      <c r="E57" s="4"/>
      <c r="F57" s="4"/>
      <c r="G57" s="4"/>
      <c r="H57" s="4"/>
      <c r="I57" s="4"/>
      <c r="J57" s="4"/>
      <c r="K57" s="4"/>
      <c r="L57" s="4"/>
      <c r="M57" s="4"/>
      <c r="N57" s="4"/>
      <c r="O57" s="4"/>
      <c r="P57" s="4"/>
      <c r="Q57" s="4"/>
      <c r="R57" s="4"/>
      <c r="S57" s="4"/>
      <c r="T57" s="4"/>
      <c r="U57" s="4"/>
      <c r="V57" s="4"/>
      <c r="W57" s="4"/>
      <c r="X57" s="4"/>
      <c r="Y57" s="4"/>
      <c r="Z57" s="4"/>
    </row>
    <row r="58" spans="2:26">
      <c r="B58" s="4"/>
      <c r="C58" s="4"/>
      <c r="D58" s="4"/>
      <c r="E58" s="4"/>
      <c r="F58" s="4"/>
      <c r="G58" s="4"/>
      <c r="H58" s="4"/>
      <c r="I58" s="4"/>
      <c r="J58" s="4"/>
      <c r="K58" s="4"/>
      <c r="L58" s="4"/>
      <c r="M58" s="4"/>
      <c r="N58" s="4"/>
      <c r="O58" s="4"/>
      <c r="P58" s="4"/>
      <c r="Q58" s="4"/>
      <c r="R58" s="4"/>
      <c r="S58" s="4"/>
      <c r="T58" s="4"/>
      <c r="U58" s="4"/>
      <c r="V58" s="4"/>
      <c r="W58" s="4"/>
      <c r="X58" s="4"/>
      <c r="Y58" s="4"/>
      <c r="Z58" s="4"/>
    </row>
    <row r="59" spans="2:26">
      <c r="B59" s="4"/>
      <c r="C59" s="4"/>
      <c r="D59" s="4"/>
      <c r="E59" s="4"/>
      <c r="F59" s="4"/>
      <c r="G59" s="4"/>
      <c r="H59" s="4"/>
      <c r="I59" s="4"/>
      <c r="J59" s="4"/>
      <c r="K59" s="4"/>
      <c r="L59" s="4"/>
      <c r="M59" s="4"/>
      <c r="N59" s="4"/>
      <c r="O59" s="4"/>
      <c r="P59" s="4"/>
      <c r="Q59" s="4"/>
      <c r="R59" s="4"/>
      <c r="S59" s="4"/>
      <c r="T59" s="4"/>
      <c r="U59" s="4"/>
      <c r="V59" s="4"/>
      <c r="W59" s="4"/>
      <c r="X59" s="4"/>
      <c r="Y59" s="4"/>
      <c r="Z59" s="4"/>
    </row>
    <row r="60" spans="2:26">
      <c r="B60" s="4"/>
      <c r="C60" s="4"/>
      <c r="D60" s="4"/>
      <c r="E60" s="4"/>
      <c r="F60" s="4"/>
      <c r="G60" s="4"/>
      <c r="H60" s="4"/>
      <c r="I60" s="4"/>
      <c r="J60" s="4"/>
      <c r="K60" s="4"/>
      <c r="L60" s="4"/>
      <c r="M60" s="4"/>
      <c r="N60" s="4"/>
      <c r="O60" s="4"/>
      <c r="P60" s="4"/>
      <c r="Q60" s="4"/>
      <c r="R60" s="4"/>
      <c r="S60" s="4"/>
      <c r="T60" s="4"/>
      <c r="U60" s="4"/>
      <c r="V60" s="4"/>
      <c r="W60" s="4"/>
      <c r="X60" s="4"/>
      <c r="Y60" s="4"/>
      <c r="Z60" s="4"/>
    </row>
    <row r="61" spans="2:26">
      <c r="B61" s="4"/>
      <c r="C61" s="4"/>
      <c r="D61" s="4"/>
      <c r="E61" s="4"/>
      <c r="F61" s="4"/>
      <c r="G61" s="4"/>
      <c r="H61" s="4"/>
      <c r="I61" s="4"/>
      <c r="J61" s="4"/>
      <c r="K61" s="4"/>
      <c r="L61" s="4"/>
      <c r="M61" s="4"/>
      <c r="N61" s="4"/>
      <c r="O61" s="4"/>
      <c r="P61" s="4"/>
      <c r="Q61" s="4"/>
      <c r="R61" s="4"/>
      <c r="S61" s="4"/>
      <c r="T61" s="4"/>
      <c r="U61" s="4"/>
      <c r="V61" s="4"/>
      <c r="W61" s="4"/>
      <c r="X61" s="4"/>
      <c r="Y61" s="4"/>
      <c r="Z61" s="4"/>
    </row>
    <row r="62" spans="2:26">
      <c r="B62" s="4"/>
      <c r="C62" s="4"/>
      <c r="D62" s="4"/>
      <c r="E62" s="4"/>
      <c r="F62" s="4"/>
      <c r="G62" s="4"/>
      <c r="H62" s="4"/>
      <c r="I62" s="4"/>
      <c r="J62" s="4"/>
      <c r="K62" s="4"/>
      <c r="L62" s="4"/>
      <c r="M62" s="4"/>
      <c r="N62" s="4"/>
      <c r="O62" s="4"/>
      <c r="P62" s="4"/>
      <c r="Q62" s="4"/>
      <c r="R62" s="4"/>
      <c r="S62" s="4"/>
      <c r="T62" s="4"/>
      <c r="U62" s="4"/>
      <c r="V62" s="4"/>
      <c r="W62" s="4"/>
      <c r="X62" s="4"/>
      <c r="Y62" s="4"/>
      <c r="Z62" s="4"/>
    </row>
    <row r="63" spans="2:26">
      <c r="B63" s="4"/>
      <c r="C63" s="4"/>
      <c r="D63" s="4"/>
      <c r="E63" s="4"/>
      <c r="F63" s="4"/>
      <c r="G63" s="4"/>
      <c r="H63" s="4"/>
      <c r="I63" s="4"/>
      <c r="J63" s="4"/>
      <c r="K63" s="4"/>
      <c r="L63" s="4"/>
      <c r="M63" s="4"/>
      <c r="N63" s="4"/>
      <c r="O63" s="4"/>
      <c r="P63" s="4"/>
      <c r="Q63" s="4"/>
      <c r="R63" s="4"/>
      <c r="S63" s="4"/>
      <c r="T63" s="4"/>
      <c r="U63" s="4"/>
      <c r="V63" s="4"/>
      <c r="W63" s="4"/>
      <c r="X63" s="4"/>
      <c r="Y63" s="4"/>
      <c r="Z63" s="4"/>
    </row>
    <row r="64" spans="2:26">
      <c r="B64" s="4"/>
      <c r="C64" s="4"/>
      <c r="D64" s="4"/>
      <c r="E64" s="4"/>
      <c r="F64" s="4"/>
      <c r="G64" s="4"/>
      <c r="H64" s="4"/>
      <c r="I64" s="4"/>
      <c r="J64" s="4"/>
      <c r="K64" s="4"/>
      <c r="L64" s="4"/>
      <c r="M64" s="4"/>
      <c r="N64" s="4"/>
      <c r="O64" s="4"/>
      <c r="P64" s="4"/>
      <c r="Q64" s="4"/>
      <c r="R64" s="4"/>
      <c r="S64" s="4"/>
      <c r="T64" s="4"/>
      <c r="U64" s="4"/>
      <c r="V64" s="4"/>
      <c r="W64" s="4"/>
      <c r="X64" s="4"/>
      <c r="Y64" s="4"/>
      <c r="Z64" s="4"/>
    </row>
    <row r="65" spans="2:26">
      <c r="B65" s="4"/>
      <c r="C65" s="4"/>
      <c r="D65" s="4"/>
      <c r="E65" s="4"/>
      <c r="F65" s="4"/>
      <c r="G65" s="4"/>
      <c r="H65" s="4"/>
      <c r="I65" s="4"/>
      <c r="J65" s="4"/>
      <c r="K65" s="4"/>
      <c r="L65" s="4"/>
      <c r="M65" s="4"/>
      <c r="N65" s="4"/>
      <c r="O65" s="4"/>
      <c r="P65" s="4"/>
      <c r="Q65" s="4"/>
      <c r="R65" s="4"/>
      <c r="S65" s="4"/>
      <c r="T65" s="4"/>
      <c r="U65" s="4"/>
      <c r="V65" s="4"/>
      <c r="W65" s="4"/>
      <c r="X65" s="4"/>
      <c r="Y65" s="4"/>
      <c r="Z65" s="4"/>
    </row>
    <row r="66" spans="2:26">
      <c r="B66" s="4"/>
      <c r="C66" s="4"/>
      <c r="D66" s="4"/>
      <c r="E66" s="4"/>
      <c r="F66" s="4"/>
      <c r="G66" s="4"/>
      <c r="H66" s="4"/>
      <c r="I66" s="4"/>
      <c r="J66" s="4"/>
      <c r="K66" s="4"/>
      <c r="L66" s="4"/>
      <c r="M66" s="4"/>
      <c r="N66" s="4"/>
      <c r="O66" s="4"/>
      <c r="P66" s="4"/>
      <c r="Q66" s="4"/>
      <c r="R66" s="4"/>
      <c r="S66" s="4"/>
      <c r="T66" s="4"/>
      <c r="U66" s="4"/>
      <c r="V66" s="4"/>
      <c r="W66" s="4"/>
      <c r="X66" s="4"/>
      <c r="Y66" s="4"/>
      <c r="Z66" s="4"/>
    </row>
    <row r="67" spans="2:26">
      <c r="B67" s="4"/>
      <c r="C67" s="4"/>
      <c r="D67" s="4"/>
      <c r="E67" s="4"/>
      <c r="F67" s="4"/>
      <c r="G67" s="4"/>
      <c r="H67" s="4"/>
      <c r="I67" s="4"/>
      <c r="J67" s="4"/>
      <c r="K67" s="4"/>
      <c r="L67" s="4"/>
      <c r="M67" s="4"/>
      <c r="N67" s="4"/>
      <c r="O67" s="4"/>
      <c r="P67" s="4"/>
      <c r="Q67" s="4"/>
      <c r="R67" s="4"/>
      <c r="S67" s="4"/>
      <c r="T67" s="4"/>
      <c r="U67" s="4"/>
      <c r="V67" s="4"/>
      <c r="W67" s="4"/>
      <c r="X67" s="4"/>
      <c r="Y67" s="4"/>
      <c r="Z67" s="4"/>
    </row>
    <row r="68" spans="2:26">
      <c r="B68" s="4"/>
      <c r="C68" s="4"/>
      <c r="D68" s="4"/>
      <c r="E68" s="4"/>
      <c r="F68" s="4"/>
      <c r="G68" s="4"/>
      <c r="H68" s="4"/>
      <c r="I68" s="4"/>
      <c r="J68" s="4"/>
      <c r="K68" s="4"/>
      <c r="L68" s="4"/>
      <c r="M68" s="4"/>
      <c r="N68" s="4"/>
      <c r="O68" s="4"/>
      <c r="P68" s="4"/>
      <c r="Q68" s="4"/>
      <c r="R68" s="4"/>
      <c r="S68" s="4"/>
      <c r="T68" s="4"/>
      <c r="U68" s="4"/>
      <c r="V68" s="4"/>
      <c r="W68" s="4"/>
      <c r="X68" s="4"/>
      <c r="Y68" s="4"/>
      <c r="Z68" s="4"/>
    </row>
    <row r="69" spans="2:26">
      <c r="B69" s="4"/>
      <c r="C69" s="4"/>
      <c r="D69" s="4"/>
      <c r="E69" s="4"/>
      <c r="F69" s="4"/>
      <c r="G69" s="4"/>
      <c r="H69" s="4"/>
      <c r="I69" s="4"/>
      <c r="J69" s="4"/>
      <c r="K69" s="4"/>
      <c r="L69" s="4"/>
      <c r="M69" s="4"/>
      <c r="N69" s="4"/>
      <c r="O69" s="4"/>
      <c r="P69" s="4"/>
      <c r="Q69" s="4"/>
      <c r="R69" s="4"/>
      <c r="S69" s="4"/>
      <c r="T69" s="4"/>
      <c r="U69" s="4"/>
      <c r="V69" s="4"/>
      <c r="W69" s="4"/>
      <c r="X69" s="4"/>
      <c r="Y69" s="4"/>
      <c r="Z69" s="4"/>
    </row>
    <row r="70" spans="2:26">
      <c r="B70" s="4"/>
      <c r="C70" s="4"/>
      <c r="D70" s="4"/>
      <c r="E70" s="4"/>
      <c r="F70" s="4"/>
      <c r="G70" s="4"/>
      <c r="H70" s="4"/>
      <c r="I70" s="4"/>
      <c r="J70" s="4"/>
      <c r="K70" s="4"/>
      <c r="L70" s="4"/>
      <c r="M70" s="4"/>
      <c r="N70" s="4"/>
      <c r="O70" s="4"/>
      <c r="P70" s="4"/>
      <c r="Q70" s="4"/>
      <c r="R70" s="4"/>
      <c r="S70" s="4"/>
      <c r="T70" s="4"/>
      <c r="U70" s="4"/>
      <c r="V70" s="4"/>
      <c r="W70" s="4"/>
      <c r="X70" s="4"/>
      <c r="Y70" s="4"/>
      <c r="Z70" s="4"/>
    </row>
    <row r="71" spans="2:26">
      <c r="B71" s="4"/>
      <c r="C71" s="4"/>
      <c r="D71" s="4"/>
      <c r="E71" s="4"/>
      <c r="F71" s="4"/>
      <c r="G71" s="4"/>
      <c r="H71" s="4"/>
      <c r="I71" s="4"/>
      <c r="J71" s="4"/>
      <c r="K71" s="4"/>
      <c r="L71" s="4"/>
      <c r="M71" s="4"/>
      <c r="N71" s="4"/>
      <c r="O71" s="4"/>
      <c r="P71" s="4"/>
      <c r="Q71" s="4"/>
      <c r="R71" s="4"/>
      <c r="S71" s="4"/>
      <c r="T71" s="4"/>
      <c r="U71" s="4"/>
      <c r="V71" s="4"/>
      <c r="W71" s="4"/>
      <c r="X71" s="4"/>
      <c r="Y71" s="4"/>
      <c r="Z71" s="4"/>
    </row>
    <row r="72" spans="2:26">
      <c r="B72" s="4"/>
      <c r="C72" s="4"/>
      <c r="D72" s="4"/>
      <c r="E72" s="4"/>
      <c r="F72" s="4"/>
      <c r="G72" s="4"/>
      <c r="H72" s="4"/>
      <c r="I72" s="4"/>
      <c r="J72" s="4"/>
      <c r="K72" s="4"/>
      <c r="L72" s="4"/>
      <c r="M72" s="4"/>
      <c r="N72" s="4"/>
      <c r="O72" s="4"/>
      <c r="P72" s="4"/>
      <c r="Q72" s="4"/>
      <c r="R72" s="4"/>
      <c r="S72" s="4"/>
      <c r="T72" s="4"/>
      <c r="U72" s="4"/>
      <c r="V72" s="4"/>
      <c r="W72" s="4"/>
      <c r="X72" s="4"/>
      <c r="Y72" s="4"/>
      <c r="Z72" s="4"/>
    </row>
    <row r="73" spans="2:26">
      <c r="B73" s="4"/>
      <c r="C73" s="4"/>
      <c r="D73" s="4"/>
      <c r="E73" s="4"/>
      <c r="F73" s="4"/>
      <c r="G73" s="4"/>
      <c r="H73" s="4"/>
      <c r="I73" s="4"/>
      <c r="J73" s="4"/>
      <c r="K73" s="4"/>
      <c r="L73" s="4"/>
      <c r="M73" s="4"/>
      <c r="N73" s="4"/>
      <c r="O73" s="4"/>
      <c r="P73" s="4"/>
      <c r="Q73" s="4"/>
      <c r="R73" s="4"/>
      <c r="S73" s="4"/>
      <c r="T73" s="4"/>
      <c r="U73" s="4"/>
      <c r="V73" s="4"/>
      <c r="W73" s="4"/>
      <c r="X73" s="4"/>
      <c r="Y73" s="4"/>
      <c r="Z73" s="4"/>
    </row>
    <row r="74" spans="2:26">
      <c r="B74" s="4"/>
      <c r="C74" s="4"/>
      <c r="D74" s="4"/>
      <c r="E74" s="4"/>
      <c r="F74" s="4"/>
      <c r="G74" s="4"/>
      <c r="H74" s="4"/>
      <c r="I74" s="4"/>
      <c r="J74" s="4"/>
      <c r="K74" s="4"/>
      <c r="L74" s="4"/>
      <c r="M74" s="4"/>
      <c r="N74" s="4"/>
      <c r="O74" s="4"/>
      <c r="P74" s="4"/>
      <c r="Q74" s="4"/>
      <c r="R74" s="4"/>
      <c r="S74" s="4"/>
      <c r="T74" s="4"/>
      <c r="U74" s="4"/>
      <c r="V74" s="4"/>
      <c r="W74" s="4"/>
      <c r="X74" s="4"/>
      <c r="Y74" s="4"/>
      <c r="Z74" s="4"/>
    </row>
    <row r="75" spans="2:26">
      <c r="B75" s="4"/>
      <c r="C75" s="4"/>
      <c r="D75" s="4"/>
      <c r="E75" s="4"/>
      <c r="F75" s="4"/>
      <c r="G75" s="4"/>
      <c r="H75" s="4"/>
      <c r="I75" s="4"/>
      <c r="J75" s="4"/>
      <c r="K75" s="4"/>
      <c r="L75" s="4"/>
      <c r="M75" s="4"/>
      <c r="N75" s="4"/>
      <c r="O75" s="4"/>
      <c r="P75" s="4"/>
      <c r="Q75" s="4"/>
      <c r="R75" s="4"/>
      <c r="S75" s="4"/>
      <c r="T75" s="4"/>
      <c r="U75" s="4"/>
      <c r="V75" s="4"/>
      <c r="W75" s="4"/>
      <c r="X75" s="4"/>
      <c r="Y75" s="4"/>
      <c r="Z75" s="4"/>
    </row>
    <row r="76" spans="2:26">
      <c r="B76" s="4"/>
      <c r="C76" s="4"/>
      <c r="D76" s="4"/>
      <c r="E76" s="4"/>
      <c r="F76" s="4"/>
      <c r="G76" s="4"/>
      <c r="H76" s="4"/>
      <c r="I76" s="4"/>
      <c r="J76" s="4"/>
      <c r="K76" s="4"/>
      <c r="L76" s="4"/>
      <c r="M76" s="4"/>
      <c r="N76" s="4"/>
      <c r="O76" s="4"/>
      <c r="P76" s="4"/>
      <c r="Q76" s="4"/>
      <c r="R76" s="4"/>
      <c r="S76" s="4"/>
      <c r="T76" s="4"/>
      <c r="U76" s="4"/>
      <c r="V76" s="4"/>
      <c r="W76" s="4"/>
      <c r="X76" s="4"/>
      <c r="Y76" s="4"/>
      <c r="Z76" s="4"/>
    </row>
    <row r="77" spans="2:26">
      <c r="B77" s="4"/>
      <c r="C77" s="4"/>
      <c r="D77" s="4"/>
      <c r="E77" s="4"/>
      <c r="F77" s="4"/>
      <c r="G77" s="4"/>
      <c r="H77" s="4"/>
      <c r="I77" s="4"/>
      <c r="J77" s="4"/>
      <c r="K77" s="4"/>
      <c r="L77" s="4"/>
      <c r="M77" s="4"/>
      <c r="N77" s="4"/>
      <c r="O77" s="4"/>
      <c r="P77" s="4"/>
      <c r="Q77" s="4"/>
      <c r="R77" s="4"/>
      <c r="S77" s="4"/>
      <c r="T77" s="4"/>
      <c r="U77" s="4"/>
      <c r="V77" s="4"/>
      <c r="W77" s="4"/>
      <c r="X77" s="4"/>
      <c r="Y77" s="4"/>
      <c r="Z77" s="4"/>
    </row>
    <row r="78" spans="2:26">
      <c r="B78" s="4"/>
      <c r="C78" s="4"/>
      <c r="D78" s="4"/>
      <c r="E78" s="4"/>
      <c r="F78" s="4"/>
      <c r="G78" s="4"/>
      <c r="H78" s="4"/>
      <c r="I78" s="4"/>
      <c r="J78" s="4"/>
      <c r="K78" s="4"/>
      <c r="L78" s="4"/>
      <c r="M78" s="4"/>
      <c r="N78" s="4"/>
      <c r="O78" s="4"/>
      <c r="P78" s="4"/>
      <c r="Q78" s="4"/>
      <c r="R78" s="4"/>
      <c r="S78" s="4"/>
      <c r="T78" s="4"/>
      <c r="U78" s="4"/>
      <c r="V78" s="4"/>
      <c r="W78" s="4"/>
      <c r="X78" s="4"/>
      <c r="Y78" s="4"/>
      <c r="Z78" s="4"/>
    </row>
    <row r="79" spans="2:26">
      <c r="B79" s="4"/>
      <c r="C79" s="4"/>
      <c r="D79" s="4"/>
      <c r="E79" s="4"/>
      <c r="F79" s="4"/>
      <c r="G79" s="4"/>
      <c r="H79" s="4"/>
      <c r="I79" s="4"/>
      <c r="J79" s="4"/>
      <c r="K79" s="4"/>
      <c r="L79" s="4"/>
      <c r="M79" s="4"/>
      <c r="N79" s="4"/>
      <c r="O79" s="4"/>
      <c r="P79" s="4"/>
      <c r="Q79" s="4"/>
      <c r="R79" s="4"/>
      <c r="S79" s="4"/>
      <c r="T79" s="4"/>
      <c r="U79" s="4"/>
      <c r="V79" s="4"/>
      <c r="W79" s="4"/>
      <c r="X79" s="4"/>
      <c r="Y79" s="4"/>
      <c r="Z79" s="4"/>
    </row>
    <row r="80" spans="2:26">
      <c r="B80" s="4"/>
      <c r="C80" s="4"/>
      <c r="D80" s="4"/>
      <c r="E80" s="4"/>
      <c r="F80" s="4"/>
      <c r="G80" s="4"/>
      <c r="H80" s="4"/>
      <c r="I80" s="4"/>
      <c r="J80" s="4"/>
      <c r="K80" s="4"/>
      <c r="L80" s="4"/>
      <c r="M80" s="4"/>
      <c r="N80" s="4"/>
      <c r="O80" s="4"/>
      <c r="P80" s="4"/>
      <c r="Q80" s="4"/>
      <c r="R80" s="4"/>
      <c r="S80" s="4"/>
      <c r="T80" s="4"/>
      <c r="U80" s="4"/>
      <c r="V80" s="4"/>
      <c r="W80" s="4"/>
      <c r="X80" s="4"/>
      <c r="Y80" s="4"/>
      <c r="Z80" s="4"/>
    </row>
    <row r="81" spans="2:26">
      <c r="B81" s="4"/>
      <c r="C81" s="4"/>
      <c r="D81" s="4"/>
      <c r="E81" s="4"/>
      <c r="F81" s="4"/>
      <c r="G81" s="4"/>
      <c r="H81" s="4"/>
      <c r="I81" s="4"/>
      <c r="J81" s="4"/>
      <c r="K81" s="4"/>
      <c r="L81" s="4"/>
      <c r="M81" s="4"/>
      <c r="N81" s="4"/>
      <c r="O81" s="4"/>
      <c r="P81" s="4"/>
      <c r="Q81" s="4"/>
      <c r="R81" s="4"/>
      <c r="S81" s="4"/>
      <c r="T81" s="4"/>
      <c r="U81" s="4"/>
      <c r="V81" s="4"/>
      <c r="W81" s="4"/>
      <c r="X81" s="4"/>
      <c r="Y81" s="4"/>
      <c r="Z81" s="4"/>
    </row>
    <row r="82" spans="2:26">
      <c r="B82" s="4"/>
      <c r="C82" s="4"/>
      <c r="D82" s="4"/>
      <c r="E82" s="4"/>
      <c r="F82" s="4"/>
      <c r="G82" s="4"/>
      <c r="H82" s="4"/>
      <c r="I82" s="4"/>
      <c r="J82" s="4"/>
      <c r="K82" s="4"/>
      <c r="L82" s="4"/>
      <c r="M82" s="4"/>
      <c r="N82" s="4"/>
      <c r="O82" s="4"/>
      <c r="P82" s="4"/>
      <c r="Q82" s="4"/>
      <c r="R82" s="4"/>
      <c r="S82" s="4"/>
      <c r="T82" s="4"/>
      <c r="U82" s="4"/>
      <c r="V82" s="4"/>
      <c r="W82" s="4"/>
      <c r="X82" s="4"/>
      <c r="Y82" s="4"/>
      <c r="Z82" s="4"/>
    </row>
    <row r="83" spans="2:26">
      <c r="B83" s="4"/>
      <c r="C83" s="4"/>
      <c r="D83" s="4"/>
      <c r="E83" s="4"/>
      <c r="F83" s="4"/>
      <c r="G83" s="4"/>
      <c r="H83" s="4"/>
      <c r="I83" s="4"/>
      <c r="J83" s="4"/>
      <c r="K83" s="4"/>
      <c r="L83" s="4"/>
      <c r="M83" s="4"/>
      <c r="N83" s="4"/>
      <c r="O83" s="4"/>
      <c r="P83" s="4"/>
      <c r="Q83" s="4"/>
      <c r="R83" s="4"/>
      <c r="S83" s="4"/>
      <c r="T83" s="4"/>
      <c r="U83" s="4"/>
      <c r="V83" s="4"/>
      <c r="W83" s="4"/>
      <c r="X83" s="4"/>
      <c r="Y83" s="4"/>
      <c r="Z83" s="4"/>
    </row>
    <row r="84" spans="2:26">
      <c r="B84" s="4"/>
      <c r="C84" s="4"/>
      <c r="D84" s="4"/>
      <c r="E84" s="4"/>
      <c r="F84" s="4"/>
      <c r="G84" s="4"/>
      <c r="H84" s="4"/>
      <c r="I84" s="4"/>
      <c r="J84" s="4"/>
      <c r="K84" s="4"/>
      <c r="L84" s="4"/>
      <c r="M84" s="4"/>
      <c r="N84" s="4"/>
      <c r="O84" s="4"/>
      <c r="P84" s="4"/>
      <c r="Q84" s="4"/>
      <c r="R84" s="4"/>
      <c r="S84" s="4"/>
      <c r="T84" s="4"/>
      <c r="U84" s="4"/>
      <c r="V84" s="4"/>
      <c r="W84" s="4"/>
      <c r="X84" s="4"/>
      <c r="Y84" s="4"/>
      <c r="Z84" s="4"/>
    </row>
    <row r="85" spans="2:26">
      <c r="B85" s="4"/>
      <c r="C85" s="4"/>
      <c r="D85" s="4"/>
      <c r="E85" s="4"/>
      <c r="F85" s="4"/>
      <c r="G85" s="4"/>
      <c r="H85" s="4"/>
      <c r="I85" s="4"/>
      <c r="J85" s="4"/>
      <c r="K85" s="4"/>
      <c r="L85" s="4"/>
      <c r="M85" s="4"/>
      <c r="N85" s="4"/>
      <c r="O85" s="4"/>
      <c r="P85" s="4"/>
      <c r="Q85" s="4"/>
      <c r="R85" s="4"/>
      <c r="S85" s="4"/>
      <c r="T85" s="4"/>
      <c r="U85" s="4"/>
      <c r="V85" s="4"/>
      <c r="W85" s="4"/>
      <c r="X85" s="4"/>
      <c r="Y85" s="4"/>
      <c r="Z85" s="4"/>
    </row>
    <row r="86" spans="2:26">
      <c r="B86" s="4"/>
      <c r="C86" s="4"/>
      <c r="D86" s="4"/>
      <c r="E86" s="4"/>
      <c r="F86" s="4"/>
      <c r="G86" s="4"/>
      <c r="H86" s="4"/>
      <c r="I86" s="4"/>
      <c r="J86" s="4"/>
      <c r="K86" s="4"/>
      <c r="L86" s="4"/>
      <c r="M86" s="4"/>
      <c r="N86" s="4"/>
      <c r="O86" s="4"/>
      <c r="P86" s="4"/>
      <c r="Q86" s="4"/>
      <c r="R86" s="4"/>
      <c r="S86" s="4"/>
      <c r="T86" s="4"/>
      <c r="U86" s="4"/>
      <c r="V86" s="4"/>
      <c r="W86" s="4"/>
      <c r="X86" s="4"/>
      <c r="Y86" s="4"/>
      <c r="Z86" s="4"/>
    </row>
    <row r="87" spans="2:26">
      <c r="B87" s="4"/>
      <c r="C87" s="4"/>
      <c r="D87" s="4"/>
      <c r="E87" s="4"/>
      <c r="F87" s="4"/>
      <c r="G87" s="4"/>
      <c r="H87" s="4"/>
      <c r="I87" s="4"/>
      <c r="J87" s="4"/>
      <c r="K87" s="4"/>
      <c r="L87" s="4"/>
      <c r="M87" s="4"/>
      <c r="N87" s="4"/>
      <c r="O87" s="4"/>
      <c r="P87" s="4"/>
      <c r="Q87" s="4"/>
      <c r="R87" s="4"/>
      <c r="S87" s="4"/>
      <c r="T87" s="4"/>
      <c r="U87" s="4"/>
      <c r="V87" s="4"/>
      <c r="W87" s="4"/>
      <c r="X87" s="4"/>
      <c r="Y87" s="4"/>
      <c r="Z87" s="4"/>
    </row>
    <row r="88" spans="2:26">
      <c r="B88" s="4"/>
      <c r="C88" s="4"/>
      <c r="D88" s="4"/>
      <c r="E88" s="4"/>
      <c r="F88" s="4"/>
      <c r="G88" s="4"/>
      <c r="H88" s="4"/>
      <c r="I88" s="4"/>
      <c r="J88" s="4"/>
      <c r="K88" s="4"/>
      <c r="L88" s="4"/>
      <c r="M88" s="4"/>
      <c r="N88" s="4"/>
      <c r="O88" s="4"/>
      <c r="P88" s="4"/>
      <c r="Q88" s="4"/>
      <c r="R88" s="4"/>
      <c r="S88" s="4"/>
      <c r="T88" s="4"/>
      <c r="U88" s="4"/>
      <c r="V88" s="4"/>
      <c r="W88" s="4"/>
      <c r="X88" s="4"/>
      <c r="Y88" s="4"/>
      <c r="Z88" s="4"/>
    </row>
    <row r="89" spans="2:26">
      <c r="B89" s="4"/>
      <c r="C89" s="4"/>
      <c r="D89" s="4"/>
      <c r="E89" s="4"/>
      <c r="F89" s="4"/>
      <c r="G89" s="4"/>
      <c r="H89" s="4"/>
      <c r="I89" s="4"/>
      <c r="J89" s="4"/>
      <c r="K89" s="4"/>
      <c r="L89" s="4"/>
      <c r="M89" s="4"/>
      <c r="N89" s="4"/>
      <c r="O89" s="4"/>
      <c r="P89" s="4"/>
      <c r="Q89" s="4"/>
      <c r="R89" s="4"/>
      <c r="S89" s="4"/>
      <c r="T89" s="4"/>
      <c r="U89" s="4"/>
      <c r="V89" s="4"/>
      <c r="W89" s="4"/>
      <c r="X89" s="4"/>
      <c r="Y89" s="4"/>
      <c r="Z89" s="4"/>
    </row>
    <row r="90" spans="2:26">
      <c r="B90" s="4"/>
      <c r="C90" s="4"/>
      <c r="D90" s="4"/>
      <c r="E90" s="4"/>
      <c r="F90" s="4"/>
      <c r="G90" s="4"/>
      <c r="H90" s="4"/>
      <c r="I90" s="4"/>
      <c r="J90" s="4"/>
      <c r="K90" s="4"/>
      <c r="L90" s="4"/>
      <c r="M90" s="4"/>
      <c r="N90" s="4"/>
      <c r="O90" s="4"/>
      <c r="P90" s="4"/>
      <c r="Q90" s="4"/>
      <c r="R90" s="4"/>
      <c r="S90" s="4"/>
      <c r="T90" s="4"/>
      <c r="U90" s="4"/>
      <c r="V90" s="4"/>
      <c r="W90" s="4"/>
      <c r="X90" s="4"/>
      <c r="Y90" s="4"/>
      <c r="Z90" s="4"/>
    </row>
    <row r="91" spans="2:26">
      <c r="B91" s="4"/>
      <c r="C91" s="4"/>
      <c r="D91" s="4"/>
      <c r="E91" s="4"/>
      <c r="F91" s="4"/>
      <c r="G91" s="4"/>
      <c r="H91" s="4"/>
      <c r="I91" s="4"/>
      <c r="J91" s="4"/>
      <c r="K91" s="4"/>
      <c r="L91" s="4"/>
      <c r="M91" s="4"/>
      <c r="N91" s="4"/>
      <c r="O91" s="4"/>
      <c r="P91" s="4"/>
      <c r="Q91" s="4"/>
      <c r="R91" s="4"/>
      <c r="S91" s="4"/>
      <c r="T91" s="4"/>
      <c r="U91" s="4"/>
      <c r="V91" s="4"/>
      <c r="W91" s="4"/>
      <c r="X91" s="4"/>
      <c r="Y91" s="4"/>
      <c r="Z91" s="4"/>
    </row>
    <row r="92" spans="2:26">
      <c r="B92" s="4"/>
      <c r="C92" s="4"/>
      <c r="D92" s="4"/>
      <c r="E92" s="4"/>
      <c r="F92" s="4"/>
      <c r="G92" s="4"/>
      <c r="H92" s="4"/>
      <c r="I92" s="4"/>
      <c r="J92" s="4"/>
      <c r="K92" s="4"/>
      <c r="L92" s="4"/>
      <c r="M92" s="4"/>
      <c r="N92" s="4"/>
      <c r="O92" s="4"/>
      <c r="P92" s="4"/>
      <c r="Q92" s="4"/>
      <c r="R92" s="4"/>
      <c r="S92" s="4"/>
      <c r="T92" s="4"/>
      <c r="U92" s="4"/>
      <c r="V92" s="4"/>
      <c r="W92" s="4"/>
      <c r="X92" s="4"/>
      <c r="Y92" s="4"/>
      <c r="Z92" s="4"/>
    </row>
    <row r="93" spans="2:26">
      <c r="B93" s="4"/>
      <c r="C93" s="4"/>
      <c r="D93" s="4"/>
      <c r="E93" s="4"/>
      <c r="F93" s="4"/>
      <c r="G93" s="4"/>
      <c r="H93" s="4"/>
      <c r="I93" s="4"/>
      <c r="J93" s="4"/>
      <c r="K93" s="4"/>
      <c r="L93" s="4"/>
      <c r="M93" s="4"/>
      <c r="N93" s="4"/>
      <c r="O93" s="4"/>
      <c r="P93" s="4"/>
      <c r="Q93" s="4"/>
      <c r="R93" s="4"/>
      <c r="S93" s="4"/>
      <c r="T93" s="4"/>
      <c r="U93" s="4"/>
      <c r="V93" s="4"/>
      <c r="W93" s="4"/>
      <c r="X93" s="4"/>
      <c r="Y93" s="4"/>
      <c r="Z93" s="4"/>
    </row>
    <row r="94" spans="2:26">
      <c r="B94" s="4"/>
      <c r="C94" s="4"/>
      <c r="D94" s="4"/>
      <c r="E94" s="4"/>
      <c r="F94" s="4"/>
      <c r="G94" s="4"/>
      <c r="H94" s="4"/>
      <c r="I94" s="4"/>
      <c r="J94" s="4"/>
      <c r="K94" s="4"/>
      <c r="L94" s="4"/>
      <c r="M94" s="4"/>
      <c r="N94" s="4"/>
      <c r="O94" s="4"/>
      <c r="P94" s="4"/>
      <c r="Q94" s="4"/>
      <c r="R94" s="4"/>
      <c r="S94" s="4"/>
      <c r="T94" s="4"/>
      <c r="U94" s="4"/>
      <c r="V94" s="4"/>
      <c r="W94" s="4"/>
      <c r="X94" s="4"/>
      <c r="Y94" s="4"/>
      <c r="Z94" s="4"/>
    </row>
    <row r="95" spans="2:26">
      <c r="B95" s="4"/>
      <c r="C95" s="4"/>
      <c r="D95" s="4"/>
      <c r="E95" s="4"/>
      <c r="F95" s="4"/>
      <c r="G95" s="4"/>
      <c r="H95" s="4"/>
      <c r="I95" s="4"/>
      <c r="J95" s="4"/>
      <c r="K95" s="4"/>
      <c r="L95" s="4"/>
      <c r="M95" s="4"/>
      <c r="N95" s="4"/>
      <c r="O95" s="4"/>
      <c r="P95" s="4"/>
      <c r="Q95" s="4"/>
      <c r="R95" s="4"/>
      <c r="S95" s="4"/>
      <c r="T95" s="4"/>
      <c r="U95" s="4"/>
      <c r="V95" s="4"/>
      <c r="W95" s="4"/>
      <c r="X95" s="4"/>
      <c r="Y95" s="4"/>
      <c r="Z95" s="4"/>
    </row>
    <row r="96" spans="2:26">
      <c r="B96" s="4"/>
      <c r="C96" s="4"/>
      <c r="D96" s="4"/>
      <c r="E96" s="4"/>
      <c r="F96" s="4"/>
      <c r="G96" s="4"/>
      <c r="H96" s="4"/>
      <c r="I96" s="4"/>
      <c r="J96" s="4"/>
      <c r="K96" s="4"/>
      <c r="L96" s="4"/>
      <c r="M96" s="4"/>
      <c r="N96" s="4"/>
      <c r="O96" s="4"/>
      <c r="P96" s="4"/>
      <c r="Q96" s="4"/>
      <c r="R96" s="4"/>
      <c r="S96" s="4"/>
      <c r="T96" s="4"/>
      <c r="U96" s="4"/>
      <c r="V96" s="4"/>
      <c r="W96" s="4"/>
      <c r="X96" s="4"/>
      <c r="Y96" s="4"/>
      <c r="Z96" s="4"/>
    </row>
    <row r="97" spans="2:26">
      <c r="B97" s="4"/>
      <c r="C97" s="4"/>
      <c r="D97" s="4"/>
      <c r="E97" s="4"/>
      <c r="F97" s="4"/>
      <c r="G97" s="4"/>
      <c r="H97" s="4"/>
      <c r="I97" s="4"/>
      <c r="J97" s="4"/>
      <c r="K97" s="4"/>
      <c r="L97" s="4"/>
      <c r="M97" s="4"/>
      <c r="N97" s="4"/>
      <c r="O97" s="4"/>
      <c r="P97" s="4"/>
      <c r="Q97" s="4"/>
      <c r="R97" s="4"/>
      <c r="S97" s="4"/>
      <c r="T97" s="4"/>
      <c r="U97" s="4"/>
      <c r="V97" s="4"/>
      <c r="W97" s="4"/>
      <c r="X97" s="4"/>
      <c r="Y97" s="4"/>
      <c r="Z97" s="4"/>
    </row>
    <row r="98" spans="2:26">
      <c r="B98" s="4"/>
      <c r="C98" s="4"/>
      <c r="D98" s="4"/>
      <c r="E98" s="4"/>
      <c r="F98" s="4"/>
      <c r="G98" s="4"/>
      <c r="H98" s="4"/>
      <c r="I98" s="4"/>
      <c r="J98" s="4"/>
      <c r="K98" s="4"/>
      <c r="L98" s="4"/>
      <c r="M98" s="4"/>
      <c r="N98" s="4"/>
      <c r="O98" s="4"/>
      <c r="P98" s="4"/>
      <c r="Q98" s="4"/>
      <c r="R98" s="4"/>
      <c r="S98" s="4"/>
      <c r="T98" s="4"/>
      <c r="U98" s="4"/>
      <c r="V98" s="4"/>
      <c r="W98" s="4"/>
      <c r="X98" s="4"/>
      <c r="Y98" s="4"/>
      <c r="Z98" s="4"/>
    </row>
    <row r="99" spans="2:26">
      <c r="B99" s="4"/>
      <c r="C99" s="4"/>
      <c r="D99" s="4"/>
      <c r="E99" s="4"/>
      <c r="F99" s="4"/>
      <c r="G99" s="4"/>
      <c r="H99" s="4"/>
      <c r="I99" s="4"/>
      <c r="J99" s="4"/>
      <c r="K99" s="4"/>
      <c r="L99" s="4"/>
      <c r="M99" s="4"/>
      <c r="N99" s="4"/>
      <c r="O99" s="4"/>
      <c r="P99" s="4"/>
      <c r="Q99" s="4"/>
      <c r="R99" s="4"/>
      <c r="S99" s="4"/>
      <c r="T99" s="4"/>
      <c r="U99" s="4"/>
      <c r="V99" s="4"/>
      <c r="W99" s="4"/>
      <c r="X99" s="4"/>
      <c r="Y99" s="4"/>
      <c r="Z99" s="4"/>
    </row>
    <row r="100" spans="2:26">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2:26">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2:26">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2:26">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2:26">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2:26">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2:26">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2:26">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2:26">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2:26">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2:26">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2:26">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2:26">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2:26">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2:26">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2:26">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2:26">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2:26">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2:26">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2:26">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2:26">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2:26">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2:26">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2:26">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2:26">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2:26">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2:26">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2:26">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2:26">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2:26">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2:26">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2:26">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2:26">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2:26">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2:26">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2:26">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2:26">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2:26">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2:26">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2:26">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2:26">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2:26">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2:26">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2:26">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2:26">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2:26">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2:26">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2:26">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2:26">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2:26">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2:26">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2:26">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2:26">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2:26">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2:26">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2:26">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2:26">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2:26">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2:26">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2:26">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2:26">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2:26">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2:26">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2:26">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2:26">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2:26">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2:26">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2:26">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2:26">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2:26">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2:26">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2:26">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2:26">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2:26">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2:26">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2:26">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2:26">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2:26">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2:26">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2:26">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2:26">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2:26">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2:26">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2:26">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2:26">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2:26">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2:26">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2:26">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2:26">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2:26">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2:26">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2:26">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2:26">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2:26">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2:26">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2:26">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2:26">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2:26">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2:26">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2:26">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2:26">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2:26">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2:26">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2:26">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2:26">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2:26">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2:26">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2:26">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2:26">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2:26">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2:26">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2:26">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2:26">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2:26">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2:26">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2:26">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2:26">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2:26">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2:26">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2:26">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2:26">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2:26">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2:26">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2:26">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2:26">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2:26">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2:26">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2:26">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2:26">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2:26">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2:26">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2:26">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2:26">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2:26">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2:26">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2:26">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2:26">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2:26">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2:26">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2:26">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2:26">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2:26">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2:26">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2:26">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2:26">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2:26">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2:26">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2:26">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2:26">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2:26">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2:26">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2:26">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2:26">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2:26">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2:26">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2:26">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2:26">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2:26">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2:26">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2:26">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2:26">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2:26">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2:26">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2:26">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2:26">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2:26">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2:26">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2:26">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2:26">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2:26">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2:26">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2:26">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2:26">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2:26">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2:26">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2:26">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2:26">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2:26">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2:26">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2:26">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2:26">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2:26">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2:26">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2:26">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2:26">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2:26">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2:26">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2:26">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2:26">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2:26">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2:26">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2:26">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2:26">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2:26">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2:26">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2:26">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2:26">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2:26">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2:26">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2:26">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2:26">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2:26">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2:26">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2:26">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2:26">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2:26">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2:26">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2:26">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2:26">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2:26">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2:26">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2:26">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2:26">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2:26">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2:26">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2:26">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2:26">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2:26">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2:26">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2:26">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2:26">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2:26">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2:26">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2:26">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2:26">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2:26">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2:26">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2:26">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2:26">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2:26">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2:26">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2:26">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2:26">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2:26">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2:26">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2:26">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2:26">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2:26">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2:26">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2:26">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2:26">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2:26">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2:26">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2:26">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2:26">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2:26">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2:26">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2:26">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2:26">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2:26">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2:26">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2:26">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2:26">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2:26">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2:26">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2:26">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2:26">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2:26">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2:26">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2:26">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2:26">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2:26">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2:26">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2:26">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2:26">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2:26">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2:26">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2:26">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2:26">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2:26">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2:26">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2:26">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2:26">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2:26">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2:26">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2:26">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2:26">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2:26">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2:26">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2:26">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2:26">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2:26">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2:26">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2:26">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2:26">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2:26">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2:26">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2:26">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2:26">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2:26">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2:26">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2:26">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2:26">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2:26">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2:26">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2:26">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2:26">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2:26">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2:26">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2:26">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2:26">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2:26">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2:26">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2:26">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2:26">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2:26">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2:26">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2:26">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2:26">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2:26">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2:26">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2:26">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2:26">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2:26">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2:26">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2:26">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2:26">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2:26">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2:26">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2:26">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2:26">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2:26">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2:26">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2:26">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2:26">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2:26">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2:26">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2:26">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2:26">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2:26">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2:26">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2:26">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2:26">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2:26">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2:26">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2:26">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2:26">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2:26">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2:26">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2:26">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2:26">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2:26">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2:26">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2:26">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2:26">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2:26">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2:26">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2:26">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2:26">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2:26">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2:26">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2:26">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2:26">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2:26">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2:26">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2:26">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2:26">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2:26">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2:26">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2:26">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2:26">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2:26">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2:26">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2:26">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2:26">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2:26">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2:26">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2:26">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2:26">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2:26">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2:26">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2:26">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2:26">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2:26">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2:26">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2:26">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2:26">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2:26">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2:26">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2:26">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2:26">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2:26">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2:26">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2:26">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2:26">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2:26">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2:26">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2:26">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2:26">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2:26">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2:26">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2:26">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2:26">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2:26">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2:26">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2:26">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2:26">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2:26">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2:26">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2:26">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2:26">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2:26">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2:26">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2:26">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2:26">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2:26">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2:26">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2:26">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2:26">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2:26">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2:26">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2:26">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2:26">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2:26">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2:26">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2:26">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2:26">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2:26">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2:26">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2:26">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2:26">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2:26">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2:26">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2:26">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2:26">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2:26">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2:26">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2:26">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2:26">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2:26">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2:26">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2:26">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2:26">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2:26">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2:26">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2:26">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2:26">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2:26">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2:26">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2:26">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2:26">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2:26">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2:26">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2:26">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2:26">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2:26">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2:26">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2:26">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2:26">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2:26">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2:26">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2:26">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2:26">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2:26">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2:26">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2:26">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2:26">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2:26">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2:26">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2:26">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2:26">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2:26">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2:26">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2:26">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2:26">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2:26">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2:26">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2:26">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2:26">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2:26">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2:26">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2:26">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2:26">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2:26">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2:26">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2:26">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2:26">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2:26">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2:26">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2:26">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2:26">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2:26">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2:26">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2:26">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2:26">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2:26">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2:26">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2:26">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2:26">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2:26">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2:26">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2:26">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2:26">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2:26">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2:26">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2:26">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2:26">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2:26">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2:26">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2:26">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2:26">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2:26">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2:26">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2:26">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2:26">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2:26">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2:26">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2:26">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2:26">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2:26">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2:26">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2:26">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2:26">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2:26">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2:26">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2:26">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2:26">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2:26">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2:26">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2:26">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2:26">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2:26">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2:26">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2:26">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2:26">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2:26">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2:26">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2:26">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2:26">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2:26">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2:26">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2:26">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2:26">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2:26">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2:26">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2:26">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2:26">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2:26">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2:26">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2:26">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2:26">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2:26">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2:26">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2:26">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2:26">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2:26">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2:26">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2:26">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2:26">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2:26">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2:26">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2:26">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2:26">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2:26">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2:26">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2:26">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2:26">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2:26">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2:26">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2:26">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2:26">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2:26">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2:26">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2:26">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2:26">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2:26">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2:26">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2:26">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2:26">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2:26">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2:26">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2:26">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2:26">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2:26">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2:26">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2:26">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2:26">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2:26">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2:26">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2:26">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2:26">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2:26">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2:26">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2:26">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2:26">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2:26">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2:26">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2:26">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2:26">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2:26">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2:26">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2:26">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2:26">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2:26">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2:26">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2:26">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2:26">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2:26">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2:26">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2:26">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2:26">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2:26">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2:26">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2:26">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2:26">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2:26">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2:26">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2:26">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2:26">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2:26">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2:26">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2:26">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2:26">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2:26">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2:26">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2:26">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2:26">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2:26">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2:26">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2:26">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2:26">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2:26">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2:26">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2:26">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2:26">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2:26">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2:26">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2:26">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2:26">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2:26">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2:26">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2:26">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2:26">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2:26">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2:26">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2:26">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2:26">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2:26">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2:26">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2:26">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2:26">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2:26">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2:26">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2:26">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2:26">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2:26">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2:26">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2:26">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2:26">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2:26">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2:26">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2:26">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2:26">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2:26">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2:26">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2:26">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2:26">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2:26">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2:26">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2:26">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2:26">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2:26">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2:26">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2:26">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2:26">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2:26">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2:26">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2:26">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2:26">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2:26">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2:26">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2:26">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2:26">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2:26">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2:26">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2:26">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2:26">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2:26">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2:26">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2:26">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2:26">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2:26">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2:26">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2:26">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2:26">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2:26">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2:26">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2:26">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2:26">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2:26">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2:26">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2:26">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2:26">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2:26">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2:26">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2:26">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2:26">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2:26">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2:26">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2:26">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2:26">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2:26">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2:26">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2:26">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2:26">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2:26">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2:26">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2:26">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2:26">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2:26">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2:26">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2:26">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2:26">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2:26">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2:26">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2:26">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2:26">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2:26">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2:26">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2:26">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2:26">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2:26">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2:26">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2:26">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2:26">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2:26">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2:26">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2:26">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2:26">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2:26">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2:26">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2:26">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2:26">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2:26">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2:26">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2:26">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2:26">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2:26">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2:26">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2:26">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2:26">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2:26">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2:26">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2:26">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2:26">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2:26">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2:26">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2:26">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2:26">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2:26">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2:26">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2:26">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2:26">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2:26">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2:26">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2:26">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2:26">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2:26">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2:26">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2:26">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2:26">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2:26">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2:26">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2:26">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2:26">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2:26">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2:26">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2:26">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2:26">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2:26">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2:26">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2:26">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2:26">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2:26">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2:26">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2:26">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2:26">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2:26">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2:26">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2:26">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2:26">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2:26">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2:26">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2:26">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2:26">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2:26">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2:26">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2:26">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2:26">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2:26">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2:26">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2:26">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2:26">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2:26">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2:26">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2:26">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2:26">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2:26">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2:26">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2:26">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2:26">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2:26">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2:26">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2:26">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2:26">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2:26">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2:26">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2:26">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2:26">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2:26">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2:26">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2:26">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2:26">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2:26">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2:26">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2:26">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2:26">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2:26">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2:26">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2:26">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2:26">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2:26">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2:26">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2:26">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2:26">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2:26">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2:26">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2:26">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2:26">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2:26">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2:26">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2:26">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2:26">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2:26">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2:26">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2:26">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2:26">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2:26">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2:26">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2:26">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2:26">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2:26">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2:26">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2:26">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2:26">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2:26">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2:26">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2:26">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2:26">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2:26">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2:26">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3ADA9-C1C8-4D90-9D8E-5DA8DB5DF11E}">
  <dimension ref="B1:Z1001"/>
  <sheetViews>
    <sheetView showGridLines="0" topLeftCell="A2" workbookViewId="0">
      <selection activeCell="I12" sqref="I12"/>
    </sheetView>
  </sheetViews>
  <sheetFormatPr defaultRowHeight="14.5"/>
  <cols>
    <col min="3" max="4" width="11" customWidth="1"/>
    <col min="5" max="5" width="11.81640625" customWidth="1"/>
  </cols>
  <sheetData>
    <row r="1" spans="2:26">
      <c r="B1" s="1" t="s">
        <v>178</v>
      </c>
      <c r="C1" s="2"/>
      <c r="D1" s="2"/>
      <c r="E1" s="2"/>
      <c r="F1" s="2"/>
      <c r="G1" s="2"/>
      <c r="H1" s="8"/>
      <c r="I1" s="8"/>
      <c r="J1" s="8"/>
      <c r="K1" s="8"/>
      <c r="L1" s="8"/>
      <c r="M1" s="8"/>
      <c r="N1" s="8"/>
      <c r="O1" s="8"/>
      <c r="P1" s="8"/>
      <c r="Q1" s="8"/>
      <c r="R1" s="8"/>
      <c r="S1" s="8"/>
      <c r="T1" s="8"/>
      <c r="U1" s="8"/>
      <c r="V1" s="8"/>
      <c r="W1" s="8"/>
      <c r="X1" s="8"/>
      <c r="Y1" s="8"/>
      <c r="Z1" s="8"/>
    </row>
    <row r="2" spans="2:26">
      <c r="B2" s="2" t="s">
        <v>0</v>
      </c>
      <c r="C2" s="2"/>
      <c r="D2" s="2"/>
      <c r="E2" s="2"/>
      <c r="F2" s="2"/>
      <c r="G2" s="2"/>
      <c r="H2" s="8"/>
      <c r="I2" s="8"/>
      <c r="J2" s="8"/>
      <c r="K2" s="8"/>
      <c r="L2" s="8"/>
      <c r="M2" s="8"/>
      <c r="N2" s="8"/>
      <c r="O2" s="8"/>
      <c r="P2" s="8"/>
      <c r="Q2" s="8"/>
      <c r="R2" s="8"/>
      <c r="S2" s="8"/>
      <c r="T2" s="8"/>
      <c r="U2" s="8"/>
      <c r="V2" s="8"/>
      <c r="W2" s="8"/>
      <c r="X2" s="8"/>
      <c r="Y2" s="8"/>
      <c r="Z2" s="8"/>
    </row>
    <row r="3" spans="2:26">
      <c r="B3" s="8"/>
      <c r="C3" s="8"/>
      <c r="D3" s="8"/>
      <c r="E3" s="8"/>
      <c r="F3" s="8"/>
      <c r="G3" s="8"/>
      <c r="H3" s="8"/>
      <c r="I3" s="8"/>
      <c r="J3" s="8"/>
      <c r="K3" s="8"/>
      <c r="L3" s="8"/>
      <c r="M3" s="8"/>
      <c r="N3" s="8"/>
      <c r="O3" s="8"/>
      <c r="P3" s="8"/>
      <c r="Q3" s="8"/>
      <c r="R3" s="8"/>
      <c r="S3" s="8"/>
      <c r="T3" s="8"/>
      <c r="U3" s="8"/>
      <c r="V3" s="8"/>
      <c r="W3" s="8"/>
      <c r="X3" s="8"/>
      <c r="Y3" s="8"/>
      <c r="Z3" s="8"/>
    </row>
    <row r="4" spans="2:26" ht="51.75" customHeight="1">
      <c r="B4" s="9"/>
      <c r="C4" s="114" t="s">
        <v>94</v>
      </c>
      <c r="D4" s="114" t="s">
        <v>107</v>
      </c>
      <c r="E4" s="114" t="s">
        <v>108</v>
      </c>
      <c r="F4" s="9"/>
      <c r="G4" s="9"/>
      <c r="H4" s="9"/>
      <c r="I4" s="9"/>
      <c r="J4" s="9"/>
      <c r="K4" s="9"/>
      <c r="L4" s="9"/>
      <c r="M4" s="9"/>
      <c r="N4" s="9"/>
      <c r="O4" s="9"/>
      <c r="P4" s="9"/>
      <c r="Q4" s="9"/>
      <c r="R4" s="9"/>
      <c r="S4" s="9"/>
      <c r="T4" s="9"/>
      <c r="U4" s="9"/>
      <c r="V4" s="9"/>
      <c r="W4" s="9"/>
      <c r="X4" s="9"/>
      <c r="Y4" s="9"/>
      <c r="Z4" s="9"/>
    </row>
    <row r="5" spans="2:26" ht="51.75" customHeight="1">
      <c r="B5" s="9"/>
      <c r="C5" s="114" t="s">
        <v>109</v>
      </c>
      <c r="D5" s="114" t="s">
        <v>110</v>
      </c>
      <c r="E5" s="114" t="s">
        <v>110</v>
      </c>
      <c r="F5" s="9"/>
      <c r="G5" s="9"/>
      <c r="H5" s="9"/>
      <c r="I5" s="9"/>
      <c r="J5" s="9"/>
      <c r="K5" s="9"/>
      <c r="L5" s="9"/>
      <c r="M5" s="9"/>
      <c r="N5" s="9"/>
      <c r="O5" s="9"/>
      <c r="P5" s="9"/>
      <c r="Q5" s="9"/>
      <c r="R5" s="9"/>
      <c r="S5" s="9"/>
      <c r="T5" s="9"/>
      <c r="U5" s="9"/>
      <c r="V5" s="9"/>
      <c r="W5" s="9"/>
      <c r="X5" s="9"/>
      <c r="Y5" s="9"/>
      <c r="Z5" s="9"/>
    </row>
    <row r="6" spans="2:26">
      <c r="B6" s="10">
        <v>39600</v>
      </c>
      <c r="C6" s="11">
        <v>4.0560700000000001</v>
      </c>
      <c r="D6" s="11">
        <v>2.1896520000000002</v>
      </c>
      <c r="E6" s="11">
        <v>1.861388</v>
      </c>
      <c r="F6" s="4"/>
      <c r="G6" s="4"/>
      <c r="H6" s="4"/>
      <c r="I6" s="4"/>
      <c r="J6" s="4"/>
      <c r="K6" s="4"/>
      <c r="L6" s="4"/>
      <c r="M6" s="4"/>
      <c r="N6" s="4"/>
      <c r="O6" s="4"/>
      <c r="P6" s="4"/>
      <c r="Q6" s="4"/>
      <c r="R6" s="4"/>
      <c r="S6" s="4"/>
      <c r="T6" s="4"/>
      <c r="U6" s="4"/>
      <c r="V6" s="4"/>
      <c r="W6" s="4"/>
      <c r="X6" s="4"/>
      <c r="Y6" s="4"/>
      <c r="Z6" s="4"/>
    </row>
    <row r="7" spans="2:26">
      <c r="B7" s="10">
        <v>39692</v>
      </c>
      <c r="C7" s="11">
        <v>5.0409470000000001</v>
      </c>
      <c r="D7" s="11">
        <v>2.8301720000000001</v>
      </c>
      <c r="E7" s="11">
        <v>2.2452899999999998</v>
      </c>
      <c r="F7" s="4"/>
      <c r="G7" s="4"/>
      <c r="H7" s="4"/>
      <c r="I7" s="4"/>
      <c r="J7" s="4"/>
      <c r="K7" s="4"/>
      <c r="L7" s="4"/>
      <c r="M7" s="4"/>
      <c r="N7" s="4"/>
      <c r="O7" s="4"/>
      <c r="P7" s="4"/>
      <c r="Q7" s="4"/>
      <c r="R7" s="4"/>
      <c r="S7" s="4"/>
      <c r="T7" s="4"/>
      <c r="U7" s="4"/>
      <c r="V7" s="4"/>
      <c r="W7" s="4"/>
      <c r="X7" s="4"/>
      <c r="Y7" s="4"/>
      <c r="Z7" s="4"/>
    </row>
    <row r="8" spans="2:26">
      <c r="B8" s="10">
        <v>39783</v>
      </c>
      <c r="C8" s="11">
        <v>3.405017</v>
      </c>
      <c r="D8" s="11">
        <v>1.031223</v>
      </c>
      <c r="E8" s="11">
        <v>2.36328</v>
      </c>
      <c r="F8" s="4"/>
      <c r="G8" s="4"/>
      <c r="H8" s="4"/>
      <c r="I8" s="4"/>
      <c r="J8" s="4"/>
      <c r="K8" s="4"/>
      <c r="L8" s="4"/>
      <c r="M8" s="4"/>
      <c r="N8" s="4"/>
      <c r="O8" s="4"/>
      <c r="P8" s="4"/>
      <c r="Q8" s="4"/>
      <c r="R8" s="4"/>
      <c r="S8" s="4"/>
      <c r="T8" s="4"/>
      <c r="U8" s="4"/>
      <c r="V8" s="4"/>
      <c r="W8" s="4"/>
      <c r="X8" s="4"/>
      <c r="Y8" s="4"/>
      <c r="Z8" s="4"/>
    </row>
    <row r="9" spans="2:26">
      <c r="B9" s="10">
        <v>39873</v>
      </c>
      <c r="C9" s="11">
        <v>2.9221919999999999</v>
      </c>
      <c r="D9" s="11">
        <v>0.71479000000000004</v>
      </c>
      <c r="E9" s="11">
        <v>2.1001020000000001</v>
      </c>
      <c r="F9" s="4"/>
      <c r="G9" s="4"/>
      <c r="H9" s="4"/>
      <c r="I9" s="4"/>
      <c r="J9" s="4"/>
      <c r="K9" s="4"/>
      <c r="L9" s="4"/>
      <c r="M9" s="4"/>
      <c r="N9" s="4"/>
      <c r="O9" s="4"/>
      <c r="P9" s="4"/>
      <c r="Q9" s="4"/>
      <c r="R9" s="4"/>
      <c r="S9" s="4"/>
      <c r="T9" s="4"/>
      <c r="U9" s="4"/>
      <c r="V9" s="4"/>
      <c r="W9" s="4"/>
      <c r="X9" s="4"/>
      <c r="Y9" s="4"/>
      <c r="Z9" s="4"/>
    </row>
    <row r="10" spans="2:26">
      <c r="B10" s="10">
        <v>39965</v>
      </c>
      <c r="C10" s="11">
        <v>1.917667</v>
      </c>
      <c r="D10" s="11">
        <v>0.103528</v>
      </c>
      <c r="E10" s="11">
        <v>1.845955</v>
      </c>
      <c r="F10" s="4"/>
      <c r="G10" s="4"/>
      <c r="H10" s="4"/>
      <c r="I10" s="4"/>
      <c r="J10" s="4"/>
      <c r="K10" s="4"/>
      <c r="L10" s="4"/>
      <c r="M10" s="4"/>
      <c r="N10" s="4"/>
      <c r="O10" s="4"/>
      <c r="P10" s="4"/>
      <c r="Q10" s="4"/>
      <c r="R10" s="4"/>
      <c r="S10" s="4"/>
      <c r="T10" s="4"/>
      <c r="U10" s="4"/>
      <c r="V10" s="4"/>
      <c r="W10" s="4"/>
      <c r="X10" s="4"/>
      <c r="Y10" s="4"/>
      <c r="Z10" s="4"/>
    </row>
    <row r="11" spans="2:26">
      <c r="B11" s="10">
        <v>40057</v>
      </c>
      <c r="C11" s="11">
        <v>1.6692940000000001</v>
      </c>
      <c r="D11" s="11">
        <v>-3.2661999999999997E-2</v>
      </c>
      <c r="E11" s="11">
        <v>1.6633340000000001</v>
      </c>
      <c r="F11" s="4"/>
      <c r="G11" s="4"/>
      <c r="H11" s="4"/>
      <c r="I11" s="4"/>
      <c r="J11" s="4"/>
      <c r="K11" s="4"/>
      <c r="L11" s="4"/>
      <c r="M11" s="4"/>
      <c r="N11" s="4"/>
      <c r="O11" s="4"/>
      <c r="P11" s="4"/>
      <c r="Q11" s="4"/>
      <c r="R11" s="4"/>
      <c r="S11" s="4"/>
      <c r="T11" s="4"/>
      <c r="U11" s="4"/>
      <c r="V11" s="4"/>
      <c r="W11" s="4"/>
      <c r="X11" s="4"/>
      <c r="Y11" s="4"/>
      <c r="Z11" s="4"/>
    </row>
    <row r="12" spans="2:26">
      <c r="B12" s="10">
        <v>40148</v>
      </c>
      <c r="C12" s="11">
        <v>1.9878800000000001</v>
      </c>
      <c r="D12" s="11">
        <v>0.70344200000000001</v>
      </c>
      <c r="E12" s="11">
        <v>1.2672030000000001</v>
      </c>
      <c r="F12" s="4"/>
      <c r="G12" s="4"/>
      <c r="H12" s="4"/>
      <c r="I12" s="4"/>
      <c r="J12" s="4"/>
      <c r="K12" s="4"/>
      <c r="L12" s="4"/>
      <c r="M12" s="4"/>
      <c r="N12" s="4"/>
      <c r="O12" s="4"/>
      <c r="P12" s="4"/>
      <c r="Q12" s="4"/>
      <c r="R12" s="4"/>
      <c r="S12" s="4"/>
      <c r="T12" s="4"/>
      <c r="U12" s="4"/>
      <c r="V12" s="4"/>
      <c r="W12" s="4"/>
      <c r="X12" s="4"/>
      <c r="Y12" s="4"/>
      <c r="Z12" s="4"/>
    </row>
    <row r="13" spans="2:26">
      <c r="B13" s="10">
        <v>40238</v>
      </c>
      <c r="C13" s="11">
        <v>1.9785060000000001</v>
      </c>
      <c r="D13" s="11">
        <v>0.86446299999999998</v>
      </c>
      <c r="E13" s="11">
        <v>1.1249670000000001</v>
      </c>
      <c r="F13" s="4"/>
      <c r="G13" s="4"/>
      <c r="H13" s="4"/>
      <c r="I13" s="4"/>
      <c r="J13" s="4"/>
      <c r="K13" s="4"/>
      <c r="L13" s="4"/>
      <c r="M13" s="4"/>
      <c r="N13" s="4"/>
      <c r="O13" s="4"/>
      <c r="P13" s="4"/>
      <c r="Q13" s="4"/>
      <c r="R13" s="4"/>
      <c r="S13" s="4"/>
      <c r="T13" s="4"/>
      <c r="U13" s="4"/>
      <c r="V13" s="4"/>
      <c r="W13" s="4"/>
      <c r="X13" s="4"/>
      <c r="Y13" s="4"/>
      <c r="Z13" s="4"/>
    </row>
    <row r="14" spans="2:26">
      <c r="B14" s="10">
        <v>40330</v>
      </c>
      <c r="C14" s="11">
        <v>1.691962</v>
      </c>
      <c r="D14" s="11">
        <v>0.45934900000000001</v>
      </c>
      <c r="E14" s="11">
        <v>1.2315419999999999</v>
      </c>
      <c r="F14" s="4"/>
      <c r="G14" s="4"/>
      <c r="H14" s="4"/>
      <c r="I14" s="4"/>
      <c r="J14" s="4"/>
      <c r="K14" s="4"/>
      <c r="L14" s="4"/>
      <c r="M14" s="4"/>
      <c r="N14" s="4"/>
      <c r="O14" s="4"/>
      <c r="P14" s="4"/>
      <c r="Q14" s="4"/>
      <c r="R14" s="4"/>
      <c r="S14" s="4"/>
      <c r="T14" s="4"/>
      <c r="U14" s="4"/>
      <c r="V14" s="4"/>
      <c r="W14" s="4"/>
      <c r="X14" s="4"/>
      <c r="Y14" s="4"/>
      <c r="Z14" s="4"/>
    </row>
    <row r="15" spans="2:26">
      <c r="B15" s="10">
        <v>40422</v>
      </c>
      <c r="C15" s="11">
        <v>1.4851430000000001</v>
      </c>
      <c r="D15" s="11">
        <v>0.13442999999999999</v>
      </c>
      <c r="E15" s="11">
        <v>1.377275</v>
      </c>
      <c r="F15" s="4"/>
      <c r="G15" s="4"/>
      <c r="H15" s="4"/>
      <c r="I15" s="4"/>
      <c r="J15" s="4"/>
      <c r="K15" s="4"/>
      <c r="L15" s="4"/>
      <c r="M15" s="4"/>
      <c r="N15" s="4"/>
      <c r="O15" s="4"/>
      <c r="P15" s="4"/>
      <c r="Q15" s="4"/>
      <c r="R15" s="4"/>
      <c r="S15" s="4"/>
      <c r="T15" s="4"/>
      <c r="U15" s="4"/>
      <c r="V15" s="4"/>
      <c r="W15" s="4"/>
      <c r="X15" s="4"/>
      <c r="Y15" s="4"/>
      <c r="Z15" s="4"/>
    </row>
    <row r="16" spans="2:26">
      <c r="B16" s="10">
        <v>40513</v>
      </c>
      <c r="C16" s="11">
        <v>4.0394199999999998</v>
      </c>
      <c r="D16" s="11">
        <v>1.490551</v>
      </c>
      <c r="E16" s="11">
        <v>2.5668639999999998</v>
      </c>
      <c r="F16" s="4"/>
      <c r="G16" s="4"/>
      <c r="H16" s="4"/>
      <c r="I16" s="4"/>
      <c r="J16" s="4"/>
      <c r="K16" s="4"/>
      <c r="L16" s="4"/>
      <c r="M16" s="4"/>
      <c r="N16" s="4"/>
      <c r="O16" s="4"/>
      <c r="P16" s="4"/>
      <c r="Q16" s="4"/>
      <c r="R16" s="4"/>
      <c r="S16" s="4"/>
      <c r="T16" s="4"/>
      <c r="U16" s="4"/>
      <c r="V16" s="4"/>
      <c r="W16" s="4"/>
      <c r="X16" s="4"/>
      <c r="Y16" s="4"/>
      <c r="Z16" s="4"/>
    </row>
    <row r="17" spans="2:26">
      <c r="B17" s="10">
        <v>40603</v>
      </c>
      <c r="C17" s="11">
        <v>4.4105720000000002</v>
      </c>
      <c r="D17" s="11">
        <v>1.6325829999999999</v>
      </c>
      <c r="E17" s="11">
        <v>2.8509799999999998</v>
      </c>
      <c r="F17" s="4"/>
      <c r="G17" s="4"/>
      <c r="H17" s="4"/>
      <c r="I17" s="4"/>
      <c r="J17" s="4"/>
      <c r="K17" s="4"/>
      <c r="L17" s="4"/>
      <c r="M17" s="4"/>
      <c r="N17" s="4"/>
      <c r="O17" s="4"/>
      <c r="P17" s="4"/>
      <c r="Q17" s="4"/>
      <c r="R17" s="4"/>
      <c r="S17" s="4"/>
      <c r="T17" s="4"/>
      <c r="U17" s="4"/>
      <c r="V17" s="4"/>
      <c r="W17" s="4"/>
      <c r="X17" s="4"/>
      <c r="Y17" s="4"/>
      <c r="Z17" s="4"/>
    </row>
    <row r="18" spans="2:26">
      <c r="B18" s="10">
        <v>40695</v>
      </c>
      <c r="C18" s="11">
        <v>5.2843</v>
      </c>
      <c r="D18" s="11">
        <v>2.4917440000000002</v>
      </c>
      <c r="E18" s="11">
        <v>2.8380190000000001</v>
      </c>
      <c r="F18" s="4"/>
      <c r="G18" s="4"/>
      <c r="H18" s="4"/>
      <c r="I18" s="4"/>
      <c r="J18" s="4"/>
      <c r="K18" s="4"/>
      <c r="L18" s="4"/>
      <c r="M18" s="4"/>
      <c r="N18" s="4"/>
      <c r="O18" s="4"/>
      <c r="P18" s="4"/>
      <c r="Q18" s="4"/>
      <c r="R18" s="4"/>
      <c r="S18" s="4"/>
      <c r="T18" s="4"/>
      <c r="U18" s="4"/>
      <c r="V18" s="4"/>
      <c r="W18" s="4"/>
      <c r="X18" s="4"/>
      <c r="Y18" s="4"/>
      <c r="Z18" s="4"/>
    </row>
    <row r="19" spans="2:26">
      <c r="B19" s="10">
        <v>40787</v>
      </c>
      <c r="C19" s="11">
        <v>4.6279060000000003</v>
      </c>
      <c r="D19" s="11">
        <v>2.0750839999999999</v>
      </c>
      <c r="E19" s="11">
        <v>2.5027170000000001</v>
      </c>
      <c r="F19" s="4"/>
      <c r="G19" s="4"/>
      <c r="H19" s="4"/>
      <c r="I19" s="4"/>
      <c r="J19" s="4"/>
      <c r="K19" s="4"/>
      <c r="L19" s="4"/>
      <c r="M19" s="4"/>
      <c r="N19" s="4"/>
      <c r="O19" s="4"/>
      <c r="P19" s="4"/>
      <c r="Q19" s="4"/>
      <c r="R19" s="4"/>
      <c r="S19" s="4"/>
      <c r="T19" s="4"/>
      <c r="U19" s="4"/>
      <c r="V19" s="4"/>
      <c r="W19" s="4"/>
      <c r="X19" s="4"/>
      <c r="Y19" s="4"/>
      <c r="Z19" s="4"/>
    </row>
    <row r="20" spans="2:26">
      <c r="B20" s="10">
        <v>40878</v>
      </c>
      <c r="C20" s="11">
        <v>1.850563</v>
      </c>
      <c r="D20" s="11">
        <v>0.48763299999999998</v>
      </c>
      <c r="E20" s="11">
        <v>1.3768279999999999</v>
      </c>
      <c r="F20" s="4"/>
      <c r="G20" s="4"/>
      <c r="H20" s="4"/>
      <c r="I20" s="4"/>
      <c r="J20" s="4"/>
      <c r="K20" s="4"/>
      <c r="L20" s="4"/>
      <c r="M20" s="4"/>
      <c r="N20" s="4"/>
      <c r="O20" s="4"/>
      <c r="P20" s="4"/>
      <c r="Q20" s="4"/>
      <c r="R20" s="4"/>
      <c r="S20" s="4"/>
      <c r="T20" s="4"/>
      <c r="U20" s="4"/>
      <c r="V20" s="4"/>
      <c r="W20" s="4"/>
      <c r="X20" s="4"/>
      <c r="Y20" s="4"/>
      <c r="Z20" s="4"/>
    </row>
    <row r="21" spans="2:26">
      <c r="B21" s="10">
        <v>40969</v>
      </c>
      <c r="C21" s="11">
        <v>1.5430779999999999</v>
      </c>
      <c r="D21" s="11">
        <v>0.122069</v>
      </c>
      <c r="E21" s="11">
        <v>1.3657109999999999</v>
      </c>
      <c r="F21" s="4"/>
      <c r="G21" s="4"/>
      <c r="H21" s="4"/>
      <c r="I21" s="4"/>
      <c r="J21" s="4"/>
      <c r="K21" s="4"/>
      <c r="L21" s="4"/>
      <c r="M21" s="4"/>
      <c r="N21" s="4"/>
      <c r="O21" s="4"/>
      <c r="P21" s="4"/>
      <c r="Q21" s="4"/>
      <c r="R21" s="4"/>
      <c r="S21" s="4"/>
      <c r="T21" s="4"/>
      <c r="U21" s="4"/>
      <c r="V21" s="4"/>
      <c r="W21" s="4"/>
      <c r="X21" s="4"/>
      <c r="Y21" s="4"/>
      <c r="Z21" s="4"/>
    </row>
    <row r="22" spans="2:26">
      <c r="B22" s="10">
        <v>41061</v>
      </c>
      <c r="C22" s="11">
        <v>0.930122</v>
      </c>
      <c r="D22" s="11">
        <v>-0.47774299999999997</v>
      </c>
      <c r="E22" s="11">
        <v>1.314092</v>
      </c>
      <c r="F22" s="4"/>
      <c r="G22" s="4"/>
      <c r="H22" s="4"/>
      <c r="I22" s="4"/>
      <c r="J22" s="4"/>
      <c r="K22" s="4"/>
      <c r="L22" s="4"/>
      <c r="M22" s="4"/>
      <c r="N22" s="4"/>
      <c r="O22" s="4"/>
      <c r="P22" s="4"/>
      <c r="Q22" s="4"/>
      <c r="R22" s="4"/>
      <c r="S22" s="4"/>
      <c r="T22" s="4"/>
      <c r="U22" s="4"/>
      <c r="V22" s="4"/>
      <c r="W22" s="4"/>
      <c r="X22" s="4"/>
      <c r="Y22" s="4"/>
      <c r="Z22" s="4"/>
    </row>
    <row r="23" spans="2:26">
      <c r="B23" s="10">
        <v>41153</v>
      </c>
      <c r="C23" s="11">
        <v>0.81879299999999999</v>
      </c>
      <c r="D23" s="11">
        <v>-0.53115999999999997</v>
      </c>
      <c r="E23" s="11">
        <v>1.3025819999999999</v>
      </c>
      <c r="F23" s="4"/>
      <c r="G23" s="4"/>
      <c r="H23" s="4"/>
      <c r="I23" s="4"/>
      <c r="J23" s="4"/>
      <c r="K23" s="4"/>
      <c r="L23" s="4"/>
      <c r="M23" s="4"/>
      <c r="N23" s="4"/>
      <c r="O23" s="4"/>
      <c r="P23" s="4"/>
      <c r="Q23" s="4"/>
      <c r="R23" s="4"/>
      <c r="S23" s="4"/>
      <c r="T23" s="4"/>
      <c r="U23" s="4"/>
      <c r="V23" s="4"/>
      <c r="W23" s="4"/>
      <c r="X23" s="4"/>
      <c r="Y23" s="4"/>
      <c r="Z23" s="4"/>
    </row>
    <row r="24" spans="2:26">
      <c r="B24" s="10">
        <v>41244</v>
      </c>
      <c r="C24" s="11">
        <v>0.938411</v>
      </c>
      <c r="D24" s="11">
        <v>-0.459951</v>
      </c>
      <c r="E24" s="11">
        <v>1.3868549999999999</v>
      </c>
      <c r="F24" s="4"/>
      <c r="G24" s="4"/>
      <c r="H24" s="4"/>
      <c r="I24" s="4"/>
      <c r="J24" s="4"/>
      <c r="K24" s="4"/>
      <c r="L24" s="4"/>
      <c r="M24" s="4"/>
      <c r="N24" s="4"/>
      <c r="O24" s="4"/>
      <c r="P24" s="4"/>
      <c r="Q24" s="4"/>
      <c r="R24" s="4"/>
      <c r="S24" s="4"/>
      <c r="T24" s="4"/>
      <c r="U24" s="4"/>
      <c r="V24" s="4"/>
      <c r="W24" s="4"/>
      <c r="X24" s="4"/>
      <c r="Y24" s="4"/>
      <c r="Z24" s="4"/>
    </row>
    <row r="25" spans="2:26">
      <c r="B25" s="10">
        <v>41334</v>
      </c>
      <c r="C25" s="11">
        <v>0.862008</v>
      </c>
      <c r="D25" s="11">
        <v>-0.466781</v>
      </c>
      <c r="E25" s="11">
        <v>1.2862169999999999</v>
      </c>
      <c r="F25" s="4"/>
      <c r="G25" s="4"/>
      <c r="H25" s="4"/>
      <c r="I25" s="4"/>
      <c r="J25" s="4"/>
      <c r="K25" s="4"/>
      <c r="L25" s="4"/>
      <c r="M25" s="4"/>
      <c r="N25" s="4"/>
      <c r="O25" s="4"/>
      <c r="P25" s="4"/>
      <c r="Q25" s="4"/>
      <c r="R25" s="4"/>
      <c r="S25" s="4"/>
      <c r="T25" s="4"/>
      <c r="U25" s="4"/>
      <c r="V25" s="4"/>
      <c r="W25" s="4"/>
      <c r="X25" s="4"/>
      <c r="Y25" s="4"/>
      <c r="Z25" s="4"/>
    </row>
    <row r="26" spans="2:26">
      <c r="B26" s="10">
        <v>41426</v>
      </c>
      <c r="C26" s="11">
        <v>0.65378499999999995</v>
      </c>
      <c r="D26" s="11">
        <v>-0.74335099999999998</v>
      </c>
      <c r="E26" s="11">
        <v>1.3777470000000001</v>
      </c>
      <c r="F26" s="4"/>
      <c r="G26" s="4"/>
      <c r="H26" s="4"/>
      <c r="I26" s="4"/>
      <c r="J26" s="4"/>
      <c r="K26" s="4"/>
      <c r="L26" s="4"/>
      <c r="M26" s="4"/>
      <c r="N26" s="4"/>
      <c r="O26" s="4"/>
      <c r="P26" s="4"/>
      <c r="Q26" s="4"/>
      <c r="R26" s="4"/>
      <c r="S26" s="4"/>
      <c r="T26" s="4"/>
      <c r="U26" s="4"/>
      <c r="V26" s="4"/>
      <c r="W26" s="4"/>
      <c r="X26" s="4"/>
      <c r="Y26" s="4"/>
      <c r="Z26" s="4"/>
    </row>
    <row r="27" spans="2:26">
      <c r="B27" s="10">
        <v>41518</v>
      </c>
      <c r="C27" s="11">
        <v>1.400943</v>
      </c>
      <c r="D27" s="11">
        <v>-0.21379100000000001</v>
      </c>
      <c r="E27" s="11">
        <v>1.544003</v>
      </c>
      <c r="F27" s="4"/>
      <c r="G27" s="4"/>
      <c r="H27" s="4"/>
      <c r="I27" s="4"/>
      <c r="J27" s="4"/>
      <c r="K27" s="4"/>
      <c r="L27" s="4"/>
      <c r="M27" s="4"/>
      <c r="N27" s="4"/>
      <c r="O27" s="4"/>
      <c r="P27" s="4"/>
      <c r="Q27" s="4"/>
      <c r="R27" s="4"/>
      <c r="S27" s="4"/>
      <c r="T27" s="4"/>
      <c r="U27" s="4"/>
      <c r="V27" s="4"/>
      <c r="W27" s="4"/>
      <c r="X27" s="4"/>
      <c r="Y27" s="4"/>
      <c r="Z27" s="4"/>
    </row>
    <row r="28" spans="2:26">
      <c r="B28" s="10">
        <v>41609</v>
      </c>
      <c r="C28" s="11">
        <v>1.614492</v>
      </c>
      <c r="D28" s="11">
        <v>-0.12537400000000001</v>
      </c>
      <c r="E28" s="11">
        <v>1.60561</v>
      </c>
      <c r="F28" s="4"/>
      <c r="G28" s="4"/>
      <c r="H28" s="4"/>
      <c r="I28" s="4"/>
      <c r="J28" s="4"/>
      <c r="K28" s="4"/>
      <c r="L28" s="4"/>
      <c r="M28" s="4"/>
      <c r="N28" s="4"/>
      <c r="O28" s="4"/>
      <c r="P28" s="4"/>
      <c r="Q28" s="4"/>
      <c r="R28" s="4"/>
      <c r="S28" s="4"/>
      <c r="T28" s="4"/>
      <c r="U28" s="4"/>
      <c r="V28" s="4"/>
      <c r="W28" s="4"/>
      <c r="X28" s="4"/>
      <c r="Y28" s="4"/>
      <c r="Z28" s="4"/>
    </row>
    <row r="29" spans="2:26">
      <c r="B29" s="10">
        <v>41699</v>
      </c>
      <c r="C29" s="11">
        <v>1.5355650000000001</v>
      </c>
      <c r="D29" s="11">
        <v>-0.23572799999999999</v>
      </c>
      <c r="E29" s="11">
        <v>1.6137649999999999</v>
      </c>
      <c r="F29" s="4"/>
      <c r="G29" s="4"/>
      <c r="H29" s="4"/>
      <c r="I29" s="4"/>
      <c r="J29" s="4"/>
      <c r="K29" s="4"/>
      <c r="L29" s="4"/>
      <c r="M29" s="4"/>
      <c r="N29" s="4"/>
      <c r="O29" s="4"/>
      <c r="P29" s="4"/>
      <c r="Q29" s="4"/>
      <c r="R29" s="4"/>
      <c r="S29" s="4"/>
      <c r="T29" s="4"/>
      <c r="U29" s="4"/>
      <c r="V29" s="4"/>
      <c r="W29" s="4"/>
      <c r="X29" s="4"/>
      <c r="Y29" s="4"/>
      <c r="Z29" s="4"/>
    </row>
    <row r="30" spans="2:26">
      <c r="B30" s="10">
        <v>41791</v>
      </c>
      <c r="C30" s="11">
        <v>1.605278</v>
      </c>
      <c r="D30" s="11">
        <v>4.4359999999999997E-2</v>
      </c>
      <c r="E30" s="11">
        <v>1.489239</v>
      </c>
      <c r="F30" s="4"/>
      <c r="G30" s="4"/>
      <c r="H30" s="4"/>
      <c r="I30" s="4"/>
      <c r="J30" s="4"/>
      <c r="K30" s="4"/>
      <c r="L30" s="4"/>
      <c r="M30" s="4"/>
      <c r="N30" s="4"/>
      <c r="O30" s="4"/>
      <c r="P30" s="4"/>
      <c r="Q30" s="4"/>
      <c r="R30" s="4"/>
      <c r="S30" s="4"/>
      <c r="T30" s="4"/>
      <c r="U30" s="4"/>
      <c r="V30" s="4"/>
      <c r="W30" s="4"/>
      <c r="X30" s="4"/>
      <c r="Y30" s="4"/>
      <c r="Z30" s="4"/>
    </row>
    <row r="31" spans="2:26">
      <c r="B31" s="10">
        <v>41883</v>
      </c>
      <c r="C31" s="11">
        <v>1.024934</v>
      </c>
      <c r="D31" s="11">
        <v>-0.465667</v>
      </c>
      <c r="E31" s="11">
        <v>1.4067080000000001</v>
      </c>
      <c r="F31" s="4"/>
      <c r="G31" s="4"/>
      <c r="H31" s="4"/>
      <c r="I31" s="4"/>
      <c r="J31" s="4"/>
      <c r="K31" s="4"/>
      <c r="L31" s="4"/>
      <c r="M31" s="4"/>
      <c r="N31" s="4"/>
      <c r="O31" s="4"/>
      <c r="P31" s="4"/>
      <c r="Q31" s="4"/>
      <c r="R31" s="4"/>
      <c r="S31" s="4"/>
      <c r="T31" s="4"/>
      <c r="U31" s="4"/>
      <c r="V31" s="4"/>
      <c r="W31" s="4"/>
      <c r="X31" s="4"/>
      <c r="Y31" s="4"/>
      <c r="Z31" s="4"/>
    </row>
    <row r="32" spans="2:26">
      <c r="B32" s="10">
        <v>41974</v>
      </c>
      <c r="C32" s="11">
        <v>0.75000299999999998</v>
      </c>
      <c r="D32" s="11">
        <v>-0.57043299999999997</v>
      </c>
      <c r="E32" s="11">
        <v>1.289604</v>
      </c>
      <c r="F32" s="4"/>
      <c r="G32" s="4"/>
      <c r="H32" s="4"/>
      <c r="I32" s="4"/>
      <c r="J32" s="4"/>
      <c r="K32" s="4"/>
      <c r="L32" s="4"/>
      <c r="M32" s="4"/>
      <c r="N32" s="4"/>
      <c r="O32" s="4"/>
      <c r="P32" s="4"/>
      <c r="Q32" s="4"/>
      <c r="R32" s="4"/>
      <c r="S32" s="4"/>
      <c r="T32" s="4"/>
      <c r="U32" s="4"/>
      <c r="V32" s="4"/>
      <c r="W32" s="4"/>
      <c r="X32" s="4"/>
      <c r="Y32" s="4"/>
      <c r="Z32" s="4"/>
    </row>
    <row r="33" spans="2:26">
      <c r="B33" s="10">
        <v>42064</v>
      </c>
      <c r="C33" s="11">
        <v>0.24539900000000001</v>
      </c>
      <c r="D33" s="11">
        <v>-1.086619</v>
      </c>
      <c r="E33" s="11">
        <v>1.3168530000000001</v>
      </c>
      <c r="F33" s="4"/>
      <c r="G33" s="4"/>
      <c r="H33" s="4"/>
      <c r="I33" s="4"/>
      <c r="J33" s="4"/>
      <c r="K33" s="4"/>
      <c r="L33" s="4"/>
      <c r="M33" s="4"/>
      <c r="N33" s="4"/>
      <c r="O33" s="4"/>
      <c r="P33" s="4"/>
      <c r="Q33" s="4"/>
      <c r="R33" s="4"/>
      <c r="S33" s="4"/>
      <c r="T33" s="4"/>
      <c r="U33" s="4"/>
      <c r="V33" s="4"/>
      <c r="W33" s="4"/>
      <c r="X33" s="4"/>
      <c r="Y33" s="4"/>
      <c r="Z33" s="4"/>
    </row>
    <row r="34" spans="2:26">
      <c r="B34" s="10">
        <v>42156</v>
      </c>
      <c r="C34" s="11">
        <v>0.42554999999999998</v>
      </c>
      <c r="D34" s="11">
        <v>-0.78788000000000002</v>
      </c>
      <c r="E34" s="11">
        <v>1.163735</v>
      </c>
      <c r="F34" s="4"/>
      <c r="G34" s="4"/>
      <c r="H34" s="4"/>
      <c r="I34" s="4"/>
      <c r="J34" s="4"/>
      <c r="K34" s="4"/>
      <c r="L34" s="4"/>
      <c r="M34" s="4"/>
      <c r="N34" s="4"/>
      <c r="O34" s="4"/>
      <c r="P34" s="4"/>
      <c r="Q34" s="4"/>
      <c r="R34" s="4"/>
      <c r="S34" s="4"/>
      <c r="T34" s="4"/>
      <c r="U34" s="4"/>
      <c r="V34" s="4"/>
      <c r="W34" s="4"/>
      <c r="X34" s="4"/>
      <c r="Y34" s="4"/>
      <c r="Z34" s="4"/>
    </row>
    <row r="35" spans="2:26">
      <c r="B35" s="10">
        <v>42248</v>
      </c>
      <c r="C35" s="11">
        <v>0.43206299999999997</v>
      </c>
      <c r="D35" s="11">
        <v>-0.52567799999999998</v>
      </c>
      <c r="E35" s="11">
        <v>0.85667499999999996</v>
      </c>
      <c r="F35" s="4"/>
      <c r="G35" s="4"/>
      <c r="H35" s="4"/>
      <c r="I35" s="4"/>
      <c r="J35" s="4"/>
      <c r="K35" s="4"/>
      <c r="L35" s="4"/>
      <c r="M35" s="4"/>
      <c r="N35" s="4"/>
      <c r="O35" s="4"/>
      <c r="P35" s="4"/>
      <c r="Q35" s="4"/>
      <c r="R35" s="4"/>
      <c r="S35" s="4"/>
      <c r="T35" s="4"/>
      <c r="U35" s="4"/>
      <c r="V35" s="4"/>
      <c r="W35" s="4"/>
      <c r="X35" s="4"/>
      <c r="Y35" s="4"/>
      <c r="Z35" s="4"/>
    </row>
    <row r="36" spans="2:26">
      <c r="B36" s="10">
        <v>42339</v>
      </c>
      <c r="C36" s="11">
        <v>6.0664999999999997E-2</v>
      </c>
      <c r="D36" s="11">
        <v>-0.96666799999999997</v>
      </c>
      <c r="E36" s="11">
        <v>0.95430800000000005</v>
      </c>
      <c r="F36" s="4"/>
      <c r="G36" s="4"/>
      <c r="H36" s="4"/>
      <c r="I36" s="4"/>
      <c r="J36" s="4"/>
      <c r="K36" s="4"/>
      <c r="L36" s="4"/>
      <c r="M36" s="4"/>
      <c r="N36" s="4"/>
      <c r="O36" s="4"/>
      <c r="P36" s="4"/>
      <c r="Q36" s="4"/>
      <c r="R36" s="4"/>
      <c r="S36" s="4"/>
      <c r="T36" s="4"/>
      <c r="U36" s="4"/>
      <c r="V36" s="4"/>
      <c r="W36" s="4"/>
      <c r="X36" s="4"/>
      <c r="Y36" s="4"/>
      <c r="Z36" s="4"/>
    </row>
    <row r="37" spans="2:26">
      <c r="B37" s="10">
        <v>42430</v>
      </c>
      <c r="C37" s="11">
        <v>0.41733599999999998</v>
      </c>
      <c r="D37" s="11">
        <v>-0.57472699999999999</v>
      </c>
      <c r="E37" s="11">
        <v>0.87171200000000004</v>
      </c>
      <c r="F37" s="4"/>
      <c r="G37" s="4"/>
      <c r="H37" s="4"/>
      <c r="I37" s="4"/>
      <c r="J37" s="4"/>
      <c r="K37" s="4"/>
      <c r="L37" s="4"/>
      <c r="M37" s="4"/>
      <c r="N37" s="4"/>
      <c r="O37" s="4"/>
      <c r="P37" s="4"/>
      <c r="Q37" s="4"/>
      <c r="R37" s="4"/>
      <c r="S37" s="4"/>
      <c r="T37" s="4"/>
      <c r="U37" s="4"/>
      <c r="V37" s="4"/>
      <c r="W37" s="4"/>
      <c r="X37" s="4"/>
      <c r="Y37" s="4"/>
      <c r="Z37" s="4"/>
    </row>
    <row r="38" spans="2:26">
      <c r="B38" s="10">
        <v>42522</v>
      </c>
      <c r="C38" s="11">
        <v>0.428373</v>
      </c>
      <c r="D38" s="11">
        <v>-0.667134</v>
      </c>
      <c r="E38" s="11">
        <v>1.025963</v>
      </c>
      <c r="F38" s="4"/>
      <c r="G38" s="4"/>
      <c r="H38" s="4"/>
      <c r="I38" s="4"/>
      <c r="J38" s="4"/>
      <c r="K38" s="4"/>
      <c r="L38" s="4"/>
      <c r="M38" s="4"/>
      <c r="N38" s="4"/>
      <c r="O38" s="4"/>
      <c r="P38" s="4"/>
      <c r="Q38" s="4"/>
      <c r="R38" s="4"/>
      <c r="S38" s="4"/>
      <c r="T38" s="4"/>
      <c r="U38" s="4"/>
      <c r="V38" s="4"/>
      <c r="W38" s="4"/>
      <c r="X38" s="4"/>
      <c r="Y38" s="4"/>
      <c r="Z38" s="4"/>
    </row>
    <row r="39" spans="2:26">
      <c r="B39" s="10">
        <v>42614</v>
      </c>
      <c r="C39" s="11">
        <v>0.42651299999999998</v>
      </c>
      <c r="D39" s="11">
        <v>-0.94301800000000002</v>
      </c>
      <c r="E39" s="11">
        <v>1.291749</v>
      </c>
      <c r="F39" s="4"/>
      <c r="G39" s="4"/>
      <c r="H39" s="4"/>
      <c r="I39" s="4"/>
      <c r="J39" s="4"/>
      <c r="K39" s="4"/>
      <c r="L39" s="4"/>
      <c r="M39" s="4"/>
      <c r="N39" s="4"/>
      <c r="O39" s="4"/>
      <c r="P39" s="4"/>
      <c r="Q39" s="4"/>
      <c r="R39" s="4"/>
      <c r="S39" s="4"/>
      <c r="T39" s="4"/>
      <c r="U39" s="4"/>
      <c r="V39" s="4"/>
      <c r="W39" s="4"/>
      <c r="X39" s="4"/>
      <c r="Y39" s="4"/>
      <c r="Z39" s="4"/>
    </row>
    <row r="40" spans="2:26">
      <c r="B40" s="10">
        <v>42705</v>
      </c>
      <c r="C40" s="11">
        <v>1.3155490000000001</v>
      </c>
      <c r="D40" s="11">
        <v>-4.7619000000000002E-2</v>
      </c>
      <c r="E40" s="11">
        <v>1.3110630000000001</v>
      </c>
      <c r="F40" s="4"/>
      <c r="G40" s="4"/>
      <c r="H40" s="4"/>
      <c r="I40" s="4"/>
      <c r="J40" s="4"/>
      <c r="K40" s="4"/>
      <c r="L40" s="4"/>
      <c r="M40" s="4"/>
      <c r="N40" s="4"/>
      <c r="O40" s="4"/>
      <c r="P40" s="4"/>
      <c r="Q40" s="4"/>
      <c r="R40" s="4"/>
      <c r="S40" s="4"/>
      <c r="T40" s="4"/>
      <c r="U40" s="4"/>
      <c r="V40" s="4"/>
      <c r="W40" s="4"/>
      <c r="X40" s="4"/>
      <c r="Y40" s="4"/>
      <c r="Z40" s="4"/>
    </row>
    <row r="41" spans="2:26">
      <c r="B41" s="10">
        <v>42795</v>
      </c>
      <c r="C41" s="11">
        <v>2.1605829999999999</v>
      </c>
      <c r="D41" s="11">
        <v>0.69614299999999996</v>
      </c>
      <c r="E41" s="11">
        <v>1.3565259999999999</v>
      </c>
      <c r="F41" s="4"/>
      <c r="G41" s="4"/>
      <c r="H41" s="4"/>
      <c r="I41" s="4"/>
      <c r="J41" s="4"/>
      <c r="K41" s="4"/>
      <c r="L41" s="4"/>
      <c r="M41" s="4"/>
      <c r="N41" s="4"/>
      <c r="O41" s="4"/>
      <c r="P41" s="4"/>
      <c r="Q41" s="4"/>
      <c r="R41" s="4"/>
      <c r="S41" s="4"/>
      <c r="T41" s="4"/>
      <c r="U41" s="4"/>
      <c r="V41" s="4"/>
      <c r="W41" s="4"/>
      <c r="X41" s="4"/>
      <c r="Y41" s="4"/>
      <c r="Z41" s="4"/>
    </row>
    <row r="42" spans="2:26">
      <c r="B42" s="10">
        <v>42887</v>
      </c>
      <c r="C42" s="11">
        <v>1.7553080000000001</v>
      </c>
      <c r="D42" s="11">
        <v>0.40115699999999999</v>
      </c>
      <c r="E42" s="11">
        <v>1.3378570000000001</v>
      </c>
      <c r="F42" s="4"/>
      <c r="G42" s="4"/>
      <c r="H42" s="4"/>
      <c r="I42" s="4"/>
      <c r="J42" s="4"/>
      <c r="K42" s="4"/>
      <c r="L42" s="4"/>
      <c r="M42" s="4"/>
      <c r="N42" s="4"/>
      <c r="O42" s="4"/>
      <c r="P42" s="4"/>
      <c r="Q42" s="4"/>
      <c r="R42" s="4"/>
      <c r="S42" s="4"/>
      <c r="T42" s="4"/>
      <c r="U42" s="4"/>
      <c r="V42" s="4"/>
      <c r="W42" s="4"/>
      <c r="X42" s="4"/>
      <c r="Y42" s="4"/>
      <c r="Z42" s="4"/>
    </row>
    <row r="43" spans="2:26">
      <c r="B43" s="10">
        <v>42979</v>
      </c>
      <c r="C43" s="11">
        <v>1.922639</v>
      </c>
      <c r="D43" s="11">
        <v>0.511791</v>
      </c>
      <c r="E43" s="11">
        <v>1.404914</v>
      </c>
      <c r="F43" s="4"/>
      <c r="G43" s="4"/>
      <c r="H43" s="4"/>
      <c r="I43" s="4"/>
      <c r="J43" s="4"/>
      <c r="K43" s="4"/>
      <c r="L43" s="4"/>
      <c r="M43" s="4"/>
      <c r="N43" s="4"/>
      <c r="O43" s="4"/>
      <c r="P43" s="4"/>
      <c r="Q43" s="4"/>
      <c r="R43" s="4"/>
      <c r="S43" s="4"/>
      <c r="T43" s="4"/>
      <c r="U43" s="4"/>
      <c r="V43" s="4"/>
      <c r="W43" s="4"/>
      <c r="X43" s="4"/>
      <c r="Y43" s="4"/>
      <c r="Z43" s="4"/>
    </row>
    <row r="44" spans="2:26">
      <c r="B44" s="10">
        <v>43070</v>
      </c>
      <c r="C44" s="11">
        <v>1.56365</v>
      </c>
      <c r="D44" s="11">
        <v>0.19902600000000001</v>
      </c>
      <c r="E44" s="11">
        <v>1.3340780000000001</v>
      </c>
      <c r="F44" s="4"/>
      <c r="G44" s="4"/>
      <c r="H44" s="4"/>
      <c r="I44" s="4"/>
      <c r="J44" s="4"/>
      <c r="K44" s="4"/>
      <c r="L44" s="4"/>
      <c r="M44" s="4"/>
      <c r="N44" s="4"/>
      <c r="O44" s="4"/>
      <c r="P44" s="4"/>
      <c r="Q44" s="4"/>
      <c r="R44" s="4"/>
      <c r="S44" s="4"/>
      <c r="T44" s="4"/>
      <c r="U44" s="4"/>
      <c r="V44" s="4"/>
      <c r="W44" s="4"/>
      <c r="X44" s="4"/>
      <c r="Y44" s="4"/>
      <c r="Z44" s="4"/>
    </row>
    <row r="45" spans="2:26">
      <c r="B45" s="10">
        <v>43160</v>
      </c>
      <c r="C45" s="11">
        <v>1.0916779999999999</v>
      </c>
      <c r="D45" s="11">
        <v>-0.17505799999999999</v>
      </c>
      <c r="E45" s="11">
        <v>1.288735</v>
      </c>
      <c r="F45" s="4"/>
      <c r="G45" s="4"/>
      <c r="H45" s="4"/>
      <c r="I45" s="4"/>
      <c r="J45" s="4"/>
      <c r="K45" s="4"/>
      <c r="L45" s="4"/>
      <c r="M45" s="4"/>
      <c r="N45" s="4"/>
      <c r="O45" s="4"/>
      <c r="P45" s="4"/>
      <c r="Q45" s="4"/>
      <c r="R45" s="4"/>
      <c r="S45" s="4"/>
      <c r="T45" s="4"/>
      <c r="U45" s="4"/>
      <c r="V45" s="4"/>
      <c r="W45" s="4"/>
      <c r="X45" s="4"/>
      <c r="Y45" s="4"/>
      <c r="Z45" s="4"/>
    </row>
    <row r="46" spans="2:26">
      <c r="B46" s="10">
        <v>43252</v>
      </c>
      <c r="C46" s="11">
        <v>1.532694</v>
      </c>
      <c r="D46" s="11">
        <v>0.16935</v>
      </c>
      <c r="E46" s="11">
        <v>1.344004</v>
      </c>
      <c r="F46" s="4"/>
      <c r="G46" s="4"/>
      <c r="H46" s="4"/>
      <c r="I46" s="4"/>
      <c r="J46" s="4"/>
      <c r="K46" s="4"/>
      <c r="L46" s="4"/>
      <c r="M46" s="4"/>
      <c r="N46" s="4"/>
      <c r="O46" s="4"/>
      <c r="P46" s="4"/>
      <c r="Q46" s="4"/>
      <c r="R46" s="4"/>
      <c r="S46" s="4"/>
      <c r="T46" s="4"/>
      <c r="U46" s="4"/>
      <c r="V46" s="4"/>
      <c r="W46" s="4"/>
      <c r="X46" s="4"/>
      <c r="Y46" s="4"/>
      <c r="Z46" s="4"/>
    </row>
    <row r="47" spans="2:26">
      <c r="B47" s="10">
        <v>43344</v>
      </c>
      <c r="C47" s="11">
        <v>1.9011210000000001</v>
      </c>
      <c r="D47" s="11">
        <v>0.464862</v>
      </c>
      <c r="E47" s="11">
        <v>1.3501339999999999</v>
      </c>
      <c r="F47" s="4"/>
      <c r="G47" s="4"/>
      <c r="H47" s="4"/>
      <c r="I47" s="4"/>
      <c r="J47" s="4"/>
      <c r="K47" s="4"/>
      <c r="L47" s="4"/>
      <c r="M47" s="4"/>
      <c r="N47" s="4"/>
      <c r="O47" s="4"/>
      <c r="P47" s="4"/>
      <c r="Q47" s="4"/>
      <c r="R47" s="4"/>
      <c r="S47" s="4"/>
      <c r="T47" s="4"/>
      <c r="U47" s="4"/>
      <c r="V47" s="4"/>
      <c r="W47" s="4"/>
      <c r="X47" s="4"/>
      <c r="Y47" s="4"/>
      <c r="Z47" s="4"/>
    </row>
    <row r="48" spans="2:26">
      <c r="B48" s="10">
        <v>43435</v>
      </c>
      <c r="C48" s="11">
        <v>1.860914</v>
      </c>
      <c r="D48" s="11">
        <v>0.39695599999999998</v>
      </c>
      <c r="E48" s="11">
        <v>1.443406</v>
      </c>
      <c r="F48" s="4"/>
      <c r="G48" s="4"/>
      <c r="H48" s="4"/>
      <c r="I48" s="4"/>
      <c r="J48" s="4"/>
      <c r="K48" s="4"/>
      <c r="L48" s="4"/>
      <c r="M48" s="4"/>
      <c r="N48" s="4"/>
      <c r="O48" s="4"/>
      <c r="P48" s="4"/>
      <c r="Q48" s="4"/>
      <c r="R48" s="4"/>
      <c r="S48" s="4"/>
      <c r="T48" s="4"/>
      <c r="U48" s="4"/>
      <c r="V48" s="4"/>
      <c r="W48" s="4"/>
      <c r="X48" s="4"/>
      <c r="Y48" s="4"/>
      <c r="Z48" s="4"/>
    </row>
    <row r="49" spans="2:26">
      <c r="B49" s="10">
        <v>43525</v>
      </c>
      <c r="C49" s="11">
        <v>1.479635</v>
      </c>
      <c r="D49" s="11">
        <v>-0.21390300000000001</v>
      </c>
      <c r="E49" s="11">
        <v>1.584627</v>
      </c>
      <c r="F49" s="4"/>
      <c r="G49" s="4"/>
      <c r="H49" s="4"/>
      <c r="I49" s="4"/>
      <c r="J49" s="4"/>
      <c r="K49" s="4"/>
      <c r="L49" s="4"/>
      <c r="M49" s="4"/>
      <c r="N49" s="4"/>
      <c r="O49" s="4"/>
      <c r="P49" s="4"/>
      <c r="Q49" s="4"/>
      <c r="R49" s="4"/>
      <c r="S49" s="4"/>
      <c r="T49" s="4"/>
      <c r="U49" s="4"/>
      <c r="V49" s="4"/>
      <c r="W49" s="4"/>
      <c r="X49" s="4"/>
      <c r="Y49" s="4"/>
      <c r="Z49" s="4"/>
    </row>
    <row r="50" spans="2:26">
      <c r="B50" s="10">
        <v>43617</v>
      </c>
      <c r="C50" s="11">
        <v>1.7137260000000001</v>
      </c>
      <c r="D50" s="11">
        <v>7.5090000000000004E-2</v>
      </c>
      <c r="E50" s="11">
        <v>1.5737220000000001</v>
      </c>
      <c r="F50" s="4"/>
      <c r="G50" s="4"/>
      <c r="H50" s="4"/>
      <c r="I50" s="4"/>
      <c r="J50" s="4"/>
      <c r="K50" s="4"/>
      <c r="L50" s="4"/>
      <c r="M50" s="4"/>
      <c r="N50" s="4"/>
      <c r="O50" s="4"/>
      <c r="P50" s="4"/>
      <c r="Q50" s="4"/>
      <c r="R50" s="4"/>
      <c r="S50" s="4"/>
      <c r="T50" s="4"/>
      <c r="U50" s="4"/>
      <c r="V50" s="4"/>
      <c r="W50" s="4"/>
      <c r="X50" s="4"/>
      <c r="Y50" s="4"/>
      <c r="Z50" s="4"/>
    </row>
    <row r="51" spans="2:26">
      <c r="B51" s="10">
        <v>43709</v>
      </c>
      <c r="C51" s="11">
        <v>1.455057</v>
      </c>
      <c r="D51" s="11">
        <v>-0.30495</v>
      </c>
      <c r="E51" s="11">
        <v>1.7406299999999999</v>
      </c>
      <c r="F51" s="4"/>
      <c r="G51" s="4"/>
      <c r="H51" s="4"/>
      <c r="I51" s="4"/>
      <c r="J51" s="4"/>
      <c r="K51" s="4"/>
      <c r="L51" s="4"/>
      <c r="M51" s="4"/>
      <c r="N51" s="4"/>
      <c r="O51" s="4"/>
      <c r="P51" s="4"/>
      <c r="Q51" s="4"/>
      <c r="R51" s="4"/>
      <c r="S51" s="4"/>
      <c r="T51" s="4"/>
      <c r="U51" s="4"/>
      <c r="V51" s="4"/>
      <c r="W51" s="4"/>
      <c r="X51" s="4"/>
      <c r="Y51" s="4"/>
      <c r="Z51" s="4"/>
    </row>
    <row r="52" spans="2:26">
      <c r="B52" s="10">
        <v>43800</v>
      </c>
      <c r="C52" s="11">
        <v>1.8203260000000001</v>
      </c>
      <c r="D52" s="11">
        <v>3.1961000000000003E-2</v>
      </c>
      <c r="E52" s="11">
        <v>1.673292</v>
      </c>
      <c r="F52" s="4"/>
      <c r="G52" s="4"/>
      <c r="H52" s="4"/>
      <c r="I52" s="4"/>
      <c r="J52" s="4"/>
      <c r="K52" s="4"/>
      <c r="L52" s="4"/>
      <c r="M52" s="4"/>
      <c r="N52" s="4"/>
      <c r="O52" s="4"/>
      <c r="P52" s="4"/>
      <c r="Q52" s="4"/>
      <c r="R52" s="4"/>
      <c r="S52" s="4"/>
      <c r="T52" s="4"/>
      <c r="U52" s="4"/>
      <c r="V52" s="4"/>
      <c r="W52" s="4"/>
      <c r="X52" s="4"/>
      <c r="Y52" s="4"/>
      <c r="Z52" s="4"/>
    </row>
    <row r="53" spans="2:26">
      <c r="B53" s="10">
        <v>43891</v>
      </c>
      <c r="C53" s="11">
        <v>2.5461580000000001</v>
      </c>
      <c r="D53" s="11">
        <v>0.66837800000000003</v>
      </c>
      <c r="E53" s="11">
        <v>1.912512</v>
      </c>
      <c r="F53" s="4"/>
      <c r="G53" s="4"/>
      <c r="H53" s="4"/>
      <c r="I53" s="4"/>
      <c r="J53" s="4"/>
      <c r="K53" s="4"/>
      <c r="L53" s="4"/>
      <c r="M53" s="4"/>
      <c r="N53" s="4"/>
      <c r="O53" s="4"/>
      <c r="P53" s="4"/>
      <c r="Q53" s="4"/>
      <c r="R53" s="4"/>
      <c r="S53" s="4"/>
      <c r="T53" s="4"/>
      <c r="U53" s="4"/>
      <c r="V53" s="4"/>
      <c r="W53" s="4"/>
      <c r="X53" s="4"/>
      <c r="Y53" s="4"/>
      <c r="Z53" s="4"/>
    </row>
    <row r="54" spans="2:26">
      <c r="B54" s="10">
        <v>43983</v>
      </c>
      <c r="C54" s="11">
        <v>1.490731</v>
      </c>
      <c r="D54" s="11">
        <v>-0.24675800000000001</v>
      </c>
      <c r="E54" s="11">
        <v>1.7348410000000001</v>
      </c>
      <c r="F54" s="4"/>
      <c r="G54" s="4"/>
      <c r="H54" s="4"/>
      <c r="I54" s="4"/>
      <c r="J54" s="4"/>
      <c r="K54" s="4"/>
      <c r="L54" s="4"/>
      <c r="M54" s="4"/>
      <c r="N54" s="4"/>
      <c r="O54" s="4"/>
      <c r="P54" s="4"/>
      <c r="Q54" s="4"/>
      <c r="R54" s="4"/>
      <c r="S54" s="4"/>
      <c r="T54" s="4"/>
      <c r="U54" s="4"/>
      <c r="V54" s="4"/>
      <c r="W54" s="4"/>
      <c r="X54" s="4"/>
      <c r="Y54" s="4"/>
      <c r="Z54" s="4"/>
    </row>
    <row r="55" spans="2:26">
      <c r="B55" s="10">
        <v>44075</v>
      </c>
      <c r="C55" s="11">
        <v>1.4129080000000001</v>
      </c>
      <c r="D55" s="11">
        <v>-6.1442999999999998E-2</v>
      </c>
      <c r="E55" s="11">
        <v>1.4239850000000001</v>
      </c>
      <c r="F55" s="4"/>
      <c r="G55" s="4"/>
      <c r="H55" s="4"/>
      <c r="I55" s="4"/>
      <c r="J55" s="4"/>
      <c r="K55" s="4"/>
      <c r="L55" s="4"/>
      <c r="M55" s="4"/>
      <c r="N55" s="4"/>
      <c r="O55" s="4"/>
      <c r="P55" s="4"/>
      <c r="Q55" s="4"/>
      <c r="R55" s="4"/>
      <c r="S55" s="4"/>
      <c r="T55" s="4"/>
      <c r="U55" s="4"/>
      <c r="V55" s="4"/>
      <c r="W55" s="4"/>
      <c r="X55" s="4"/>
      <c r="Y55" s="4"/>
      <c r="Z55" s="4"/>
    </row>
    <row r="56" spans="2:26">
      <c r="B56" s="10">
        <v>44166</v>
      </c>
      <c r="C56" s="11">
        <v>1.427837</v>
      </c>
      <c r="D56" s="11">
        <v>-0.12685099999999999</v>
      </c>
      <c r="E56" s="11">
        <v>1.529579</v>
      </c>
      <c r="F56" s="4"/>
      <c r="G56" s="4"/>
      <c r="H56" s="4"/>
      <c r="I56" s="4"/>
      <c r="J56" s="4"/>
      <c r="K56" s="4"/>
      <c r="L56" s="4"/>
      <c r="M56" s="4"/>
      <c r="N56" s="4"/>
      <c r="O56" s="4"/>
      <c r="P56" s="4"/>
      <c r="Q56" s="4"/>
      <c r="R56" s="4"/>
      <c r="S56" s="4"/>
      <c r="T56" s="4"/>
      <c r="U56" s="4"/>
      <c r="V56" s="4"/>
      <c r="W56" s="4"/>
      <c r="X56" s="4"/>
      <c r="Y56" s="4"/>
      <c r="Z56" s="4"/>
    </row>
    <row r="57" spans="2:26">
      <c r="B57" s="10">
        <v>44256</v>
      </c>
      <c r="C57" s="11">
        <v>1.5262309999999999</v>
      </c>
      <c r="D57" s="11">
        <v>0.219587</v>
      </c>
      <c r="E57" s="11">
        <v>1.188728</v>
      </c>
      <c r="F57" s="4"/>
      <c r="G57" s="4"/>
      <c r="H57" s="4"/>
      <c r="I57" s="4"/>
      <c r="J57" s="4"/>
      <c r="K57" s="4"/>
      <c r="L57" s="4"/>
      <c r="M57" s="4"/>
      <c r="N57" s="4"/>
      <c r="O57" s="4"/>
      <c r="P57" s="4"/>
      <c r="Q57" s="4"/>
      <c r="R57" s="4"/>
      <c r="S57" s="4"/>
      <c r="T57" s="4"/>
      <c r="U57" s="4"/>
      <c r="V57" s="4"/>
      <c r="W57" s="4"/>
      <c r="X57" s="4"/>
      <c r="Y57" s="4"/>
      <c r="Z57" s="4"/>
    </row>
    <row r="58" spans="2:26">
      <c r="B58" s="10">
        <v>44348</v>
      </c>
      <c r="C58" s="11">
        <v>3.371432</v>
      </c>
      <c r="D58" s="11">
        <v>1.5426089999999999</v>
      </c>
      <c r="E58" s="11">
        <v>1.8264</v>
      </c>
      <c r="F58" s="4"/>
      <c r="G58" s="4"/>
      <c r="H58" s="4"/>
      <c r="I58" s="4"/>
      <c r="J58" s="4"/>
      <c r="K58" s="4"/>
      <c r="L58" s="4"/>
      <c r="M58" s="4"/>
      <c r="N58" s="4"/>
      <c r="O58" s="4"/>
      <c r="P58" s="4"/>
      <c r="Q58" s="4"/>
      <c r="R58" s="4"/>
      <c r="S58" s="4"/>
      <c r="T58" s="4"/>
      <c r="U58" s="4"/>
      <c r="V58" s="4"/>
      <c r="W58" s="4"/>
      <c r="X58" s="4"/>
      <c r="Y58" s="4"/>
      <c r="Z58" s="4"/>
    </row>
    <row r="59" spans="2:26">
      <c r="B59" s="10">
        <v>44440</v>
      </c>
      <c r="C59" s="11">
        <v>4.906485</v>
      </c>
      <c r="D59" s="11">
        <v>2.5373830000000002</v>
      </c>
      <c r="E59" s="11">
        <v>2.449684</v>
      </c>
      <c r="F59" s="4"/>
      <c r="G59" s="4"/>
      <c r="H59" s="4"/>
      <c r="I59" s="4"/>
      <c r="J59" s="4"/>
      <c r="K59" s="4"/>
      <c r="L59" s="4"/>
      <c r="M59" s="4"/>
      <c r="N59" s="4"/>
      <c r="O59" s="4"/>
      <c r="P59" s="4"/>
      <c r="Q59" s="4"/>
      <c r="R59" s="4"/>
      <c r="S59" s="4"/>
      <c r="T59" s="4"/>
      <c r="U59" s="4"/>
      <c r="V59" s="4"/>
      <c r="W59" s="4"/>
      <c r="X59" s="4"/>
      <c r="Y59" s="4"/>
      <c r="Z59" s="4"/>
    </row>
    <row r="60" spans="2:26">
      <c r="B60" s="10">
        <v>44531</v>
      </c>
      <c r="C60" s="11">
        <v>5.9476779999999998</v>
      </c>
      <c r="D60" s="11">
        <v>3.0970499999999999</v>
      </c>
      <c r="E60" s="11">
        <v>2.8895590000000002</v>
      </c>
      <c r="F60" s="4"/>
      <c r="G60" s="4"/>
      <c r="H60" s="4"/>
      <c r="I60" s="4"/>
      <c r="J60" s="4"/>
      <c r="K60" s="4"/>
      <c r="L60" s="4"/>
      <c r="M60" s="4"/>
      <c r="N60" s="4"/>
      <c r="O60" s="4"/>
      <c r="P60" s="4"/>
      <c r="Q60" s="4"/>
      <c r="R60" s="4"/>
      <c r="S60" s="4"/>
      <c r="T60" s="4"/>
      <c r="U60" s="4"/>
      <c r="V60" s="4"/>
      <c r="W60" s="4"/>
      <c r="X60" s="4"/>
      <c r="Y60" s="4"/>
      <c r="Z60" s="4"/>
    </row>
    <row r="61" spans="2:26">
      <c r="B61" s="10">
        <v>44621</v>
      </c>
      <c r="C61" s="11">
        <v>6.929119</v>
      </c>
      <c r="D61" s="11">
        <v>3.8161589999999999</v>
      </c>
      <c r="E61" s="11">
        <v>3.343127</v>
      </c>
      <c r="F61" s="4"/>
      <c r="G61" s="4"/>
      <c r="H61" s="4"/>
      <c r="I61" s="4"/>
      <c r="J61" s="4"/>
      <c r="K61" s="4"/>
      <c r="L61" s="4"/>
      <c r="M61" s="4"/>
      <c r="N61" s="4"/>
      <c r="O61" s="4"/>
      <c r="P61" s="4"/>
      <c r="Q61" s="4"/>
      <c r="R61" s="4"/>
      <c r="S61" s="4"/>
      <c r="T61" s="4"/>
      <c r="U61" s="4"/>
      <c r="V61" s="4"/>
      <c r="W61" s="4"/>
      <c r="X61" s="4"/>
      <c r="Y61" s="4"/>
      <c r="Z61" s="4"/>
    </row>
    <row r="62" spans="2:26">
      <c r="B62" s="10">
        <v>44713</v>
      </c>
      <c r="C62" s="11">
        <v>7.3285450000000001</v>
      </c>
      <c r="D62" s="11">
        <v>3.9273950000000002</v>
      </c>
      <c r="E62" s="11">
        <v>3.4809749999999999</v>
      </c>
      <c r="F62" s="4"/>
      <c r="G62" s="4"/>
      <c r="H62" s="4"/>
      <c r="I62" s="4"/>
      <c r="J62" s="4"/>
      <c r="K62" s="4"/>
      <c r="L62" s="4"/>
      <c r="M62" s="4"/>
      <c r="N62" s="4"/>
      <c r="O62" s="4"/>
      <c r="P62" s="4"/>
      <c r="Q62" s="4"/>
      <c r="R62" s="4"/>
      <c r="S62" s="4"/>
      <c r="T62" s="4"/>
      <c r="U62" s="4"/>
      <c r="V62" s="4"/>
      <c r="W62" s="4"/>
      <c r="X62" s="4"/>
      <c r="Y62" s="4"/>
      <c r="Z62" s="4"/>
    </row>
    <row r="63" spans="2:26">
      <c r="B63" s="10">
        <v>44805</v>
      </c>
      <c r="C63" s="11">
        <v>7.20045</v>
      </c>
      <c r="D63" s="11">
        <v>3.6249359999999999</v>
      </c>
      <c r="E63" s="11">
        <v>3.5984630000000002</v>
      </c>
      <c r="F63" s="4"/>
      <c r="G63" s="4"/>
      <c r="H63" s="4"/>
      <c r="I63" s="4"/>
      <c r="J63" s="4"/>
      <c r="K63" s="4"/>
      <c r="L63" s="4"/>
      <c r="M63" s="4"/>
      <c r="N63" s="4"/>
      <c r="O63" s="4"/>
      <c r="P63" s="4"/>
      <c r="Q63" s="4"/>
      <c r="R63" s="4"/>
      <c r="S63" s="4"/>
      <c r="T63" s="4"/>
      <c r="U63" s="4"/>
      <c r="V63" s="4"/>
      <c r="W63" s="4"/>
      <c r="X63" s="4"/>
      <c r="Y63" s="4"/>
      <c r="Z63" s="4"/>
    </row>
    <row r="64" spans="2:26">
      <c r="B64" s="10">
        <v>44896</v>
      </c>
      <c r="C64" s="11">
        <v>7.2319509999999996</v>
      </c>
      <c r="D64" s="11">
        <v>3.7032259999999999</v>
      </c>
      <c r="E64" s="11">
        <v>3.604155</v>
      </c>
      <c r="F64" s="4"/>
      <c r="G64" s="4"/>
      <c r="H64" s="4"/>
      <c r="I64" s="4"/>
      <c r="J64" s="4"/>
      <c r="K64" s="4"/>
      <c r="L64" s="4"/>
      <c r="M64" s="4"/>
      <c r="N64" s="4"/>
      <c r="O64" s="4"/>
      <c r="P64" s="4"/>
      <c r="Q64" s="4"/>
      <c r="R64" s="4"/>
      <c r="S64" s="4"/>
      <c r="T64" s="4"/>
      <c r="U64" s="4"/>
      <c r="V64" s="4"/>
      <c r="W64" s="4"/>
      <c r="X64" s="4"/>
      <c r="Y64" s="4"/>
      <c r="Z64" s="4"/>
    </row>
    <row r="65" spans="2:26">
      <c r="B65" s="10">
        <v>44986</v>
      </c>
      <c r="C65" s="11">
        <v>6.6504539999999999</v>
      </c>
      <c r="D65" s="11">
        <v>2.8623430000000001</v>
      </c>
      <c r="E65" s="11">
        <v>3.7553869999999998</v>
      </c>
      <c r="F65" s="4"/>
      <c r="G65" s="4"/>
      <c r="H65" s="4"/>
      <c r="I65" s="4"/>
      <c r="J65" s="4"/>
      <c r="K65" s="4"/>
      <c r="L65" s="4"/>
      <c r="M65" s="4"/>
      <c r="N65" s="4"/>
      <c r="O65" s="4"/>
      <c r="P65" s="4"/>
      <c r="Q65" s="4"/>
      <c r="R65" s="4"/>
      <c r="S65" s="4"/>
      <c r="T65" s="4"/>
      <c r="U65" s="4"/>
      <c r="V65" s="4"/>
      <c r="W65" s="4"/>
      <c r="X65" s="4"/>
      <c r="Y65" s="4"/>
      <c r="Z65" s="4"/>
    </row>
    <row r="66" spans="2:26">
      <c r="B66" s="10">
        <v>45078</v>
      </c>
      <c r="C66" s="11">
        <v>6.0461390000000002</v>
      </c>
      <c r="D66" s="11">
        <v>2.3243399999999999</v>
      </c>
      <c r="E66" s="11">
        <v>3.6391610000000001</v>
      </c>
      <c r="F66" s="4"/>
      <c r="G66" s="4"/>
      <c r="H66" s="4"/>
      <c r="I66" s="4"/>
      <c r="J66" s="4"/>
      <c r="K66" s="4"/>
      <c r="L66" s="4"/>
      <c r="M66" s="4"/>
      <c r="N66" s="4"/>
      <c r="O66" s="4"/>
      <c r="P66" s="4"/>
      <c r="Q66" s="4"/>
      <c r="R66" s="4"/>
      <c r="S66" s="4"/>
      <c r="T66" s="4"/>
      <c r="U66" s="4"/>
      <c r="V66" s="4"/>
      <c r="W66" s="4"/>
      <c r="X66" s="4"/>
      <c r="Y66" s="4"/>
      <c r="Z66" s="4"/>
    </row>
    <row r="67" spans="2:26">
      <c r="B67" s="10">
        <v>45170</v>
      </c>
      <c r="C67" s="11">
        <v>5.6305399999999999</v>
      </c>
      <c r="D67" s="11">
        <v>2.1085340000000001</v>
      </c>
      <c r="E67" s="11">
        <v>3.474656</v>
      </c>
      <c r="F67" s="4"/>
      <c r="G67" s="4"/>
      <c r="H67" s="4"/>
      <c r="I67" s="4"/>
      <c r="J67" s="4"/>
      <c r="K67" s="4"/>
      <c r="L67" s="4"/>
      <c r="M67" s="4"/>
      <c r="N67" s="4"/>
      <c r="O67" s="4"/>
      <c r="P67" s="4"/>
      <c r="Q67" s="4"/>
      <c r="R67" s="4"/>
      <c r="S67" s="4"/>
      <c r="T67" s="4"/>
      <c r="U67" s="4"/>
      <c r="V67" s="4"/>
      <c r="W67" s="4"/>
      <c r="X67" s="4"/>
      <c r="Y67" s="4"/>
      <c r="Z67" s="4"/>
    </row>
    <row r="68" spans="2:26">
      <c r="B68" s="96">
        <v>45261</v>
      </c>
      <c r="C68" s="98">
        <v>4.6619799999999998</v>
      </c>
      <c r="D68" s="98">
        <v>1.3649169999999999</v>
      </c>
      <c r="E68" s="98">
        <v>3.2511999999999999</v>
      </c>
      <c r="F68" s="7"/>
      <c r="G68" s="4"/>
      <c r="H68" s="4"/>
      <c r="I68" s="4"/>
      <c r="J68" s="4"/>
      <c r="K68" s="4"/>
      <c r="L68" s="4"/>
      <c r="M68" s="4"/>
      <c r="N68" s="4"/>
      <c r="O68" s="4"/>
      <c r="P68" s="4"/>
      <c r="Q68" s="4"/>
      <c r="R68" s="4"/>
      <c r="S68" s="4"/>
      <c r="T68" s="4"/>
      <c r="U68" s="4"/>
      <c r="V68" s="4"/>
      <c r="W68" s="4"/>
      <c r="X68" s="4"/>
      <c r="Y68" s="4"/>
      <c r="Z68" s="4"/>
    </row>
    <row r="69" spans="2:26">
      <c r="B69" s="10">
        <v>45352</v>
      </c>
      <c r="C69" s="11">
        <v>4.0139459999999998</v>
      </c>
      <c r="D69" s="11">
        <v>0.99288699999999996</v>
      </c>
      <c r="E69" s="11">
        <v>3.0077919999999998</v>
      </c>
      <c r="F69" s="4" t="s">
        <v>2</v>
      </c>
      <c r="G69" s="4"/>
      <c r="H69" s="4"/>
      <c r="I69" s="4"/>
      <c r="J69" s="4"/>
      <c r="K69" s="4"/>
      <c r="L69" s="4"/>
      <c r="M69" s="4"/>
      <c r="N69" s="4"/>
      <c r="O69" s="4"/>
      <c r="P69" s="4"/>
      <c r="Q69" s="4"/>
      <c r="R69" s="4"/>
      <c r="S69" s="4"/>
      <c r="T69" s="4"/>
      <c r="U69" s="4"/>
      <c r="V69" s="4"/>
      <c r="W69" s="4"/>
      <c r="X69" s="4"/>
      <c r="Y69" s="4"/>
      <c r="Z69" s="4"/>
    </row>
    <row r="70" spans="2:26">
      <c r="B70" s="10">
        <v>45444</v>
      </c>
      <c r="C70" s="11">
        <v>3.42672</v>
      </c>
      <c r="D70" s="11">
        <v>0.60857399999999995</v>
      </c>
      <c r="E70" s="11">
        <v>2.7262339999999998</v>
      </c>
      <c r="F70" s="4"/>
      <c r="G70" s="4"/>
      <c r="H70" s="4"/>
      <c r="I70" s="4"/>
      <c r="J70" s="4"/>
      <c r="K70" s="4"/>
      <c r="L70" s="4"/>
      <c r="M70" s="4"/>
      <c r="N70" s="4"/>
      <c r="O70" s="4"/>
      <c r="P70" s="4"/>
      <c r="Q70" s="4"/>
      <c r="R70" s="4"/>
      <c r="S70" s="4"/>
      <c r="T70" s="4"/>
      <c r="U70" s="4"/>
      <c r="V70" s="4"/>
      <c r="W70" s="4"/>
      <c r="X70" s="4"/>
      <c r="Y70" s="4"/>
      <c r="Z70" s="4"/>
    </row>
    <row r="71" spans="2:26">
      <c r="B71" s="10">
        <v>45536</v>
      </c>
      <c r="C71" s="11">
        <v>2.715554</v>
      </c>
      <c r="D71" s="11">
        <v>0.234982</v>
      </c>
      <c r="E71" s="11">
        <v>2.4277929999999999</v>
      </c>
      <c r="F71" s="4"/>
      <c r="G71" s="4"/>
      <c r="H71" s="4"/>
      <c r="I71" s="4"/>
      <c r="J71" s="4"/>
      <c r="K71" s="4"/>
      <c r="L71" s="4"/>
      <c r="M71" s="4"/>
      <c r="N71" s="4"/>
      <c r="O71" s="4"/>
      <c r="P71" s="4"/>
      <c r="Q71" s="4"/>
      <c r="R71" s="4"/>
      <c r="S71" s="4"/>
      <c r="T71" s="4"/>
      <c r="U71" s="4"/>
      <c r="V71" s="4"/>
      <c r="W71" s="4"/>
      <c r="X71" s="4"/>
      <c r="Y71" s="4"/>
      <c r="Z71" s="4"/>
    </row>
    <row r="72" spans="2:26">
      <c r="B72" s="10">
        <v>45627</v>
      </c>
      <c r="C72" s="11">
        <v>2.514151</v>
      </c>
      <c r="D72" s="11">
        <v>0.22855900000000001</v>
      </c>
      <c r="E72" s="11">
        <v>2.22567</v>
      </c>
      <c r="F72" s="4"/>
      <c r="G72" s="4"/>
      <c r="H72" s="4"/>
      <c r="I72" s="4"/>
      <c r="J72" s="4"/>
      <c r="K72" s="4"/>
      <c r="L72" s="4"/>
      <c r="M72" s="4"/>
      <c r="N72" s="4"/>
      <c r="O72" s="4"/>
      <c r="P72" s="4"/>
      <c r="Q72" s="4"/>
      <c r="R72" s="4"/>
      <c r="S72" s="4"/>
      <c r="T72" s="4"/>
      <c r="U72" s="4"/>
      <c r="V72" s="4"/>
      <c r="W72" s="4"/>
      <c r="X72" s="4"/>
      <c r="Y72" s="4"/>
      <c r="Z72" s="4"/>
    </row>
    <row r="73" spans="2:26">
      <c r="B73" s="10">
        <v>45717</v>
      </c>
      <c r="C73" s="11">
        <v>2.389024</v>
      </c>
      <c r="D73" s="11">
        <v>0.377274</v>
      </c>
      <c r="E73" s="11">
        <v>1.963757</v>
      </c>
      <c r="F73" s="4"/>
      <c r="G73" s="4"/>
      <c r="H73" s="4"/>
      <c r="I73" s="4"/>
      <c r="J73" s="4"/>
      <c r="K73" s="4"/>
      <c r="L73" s="4"/>
      <c r="M73" s="4"/>
      <c r="N73" s="4"/>
      <c r="O73" s="4"/>
      <c r="P73" s="4"/>
      <c r="Q73" s="4"/>
      <c r="R73" s="4"/>
      <c r="S73" s="4"/>
      <c r="T73" s="4"/>
      <c r="U73" s="4"/>
      <c r="V73" s="4"/>
      <c r="W73" s="4"/>
      <c r="X73" s="4"/>
      <c r="Y73" s="4"/>
      <c r="Z73" s="4"/>
    </row>
    <row r="74" spans="2:26">
      <c r="B74" s="10">
        <v>45809</v>
      </c>
      <c r="C74" s="11">
        <v>2.2391399999999999</v>
      </c>
      <c r="D74" s="11">
        <v>0.39427800000000002</v>
      </c>
      <c r="E74" s="11">
        <v>1.802025</v>
      </c>
      <c r="F74" s="4"/>
      <c r="G74" s="4"/>
      <c r="H74" s="4"/>
      <c r="I74" s="4"/>
      <c r="J74" s="4"/>
      <c r="K74" s="4"/>
      <c r="L74" s="4"/>
      <c r="M74" s="4"/>
      <c r="N74" s="4"/>
      <c r="O74" s="4"/>
      <c r="P74" s="4"/>
      <c r="Q74" s="4"/>
      <c r="R74" s="4"/>
      <c r="S74" s="4"/>
      <c r="T74" s="4"/>
      <c r="U74" s="4"/>
      <c r="V74" s="4"/>
      <c r="W74" s="4"/>
      <c r="X74" s="4"/>
      <c r="Y74" s="4"/>
      <c r="Z74" s="4"/>
    </row>
    <row r="75" spans="2:26">
      <c r="B75" s="10">
        <v>45901</v>
      </c>
      <c r="C75" s="11">
        <v>2.1497480000000002</v>
      </c>
      <c r="D75" s="11">
        <v>0.40508</v>
      </c>
      <c r="E75" s="11">
        <v>1.705025</v>
      </c>
      <c r="F75" s="4"/>
      <c r="G75" s="4"/>
      <c r="H75" s="4"/>
      <c r="I75" s="4"/>
      <c r="J75" s="4"/>
      <c r="K75" s="4"/>
      <c r="L75" s="4"/>
      <c r="M75" s="4"/>
      <c r="N75" s="4"/>
      <c r="O75" s="4"/>
      <c r="P75" s="4"/>
      <c r="Q75" s="4"/>
      <c r="R75" s="4"/>
      <c r="S75" s="4"/>
      <c r="T75" s="4"/>
      <c r="U75" s="4"/>
      <c r="V75" s="4"/>
      <c r="W75" s="4"/>
      <c r="X75" s="4"/>
      <c r="Y75" s="4"/>
      <c r="Z75" s="4"/>
    </row>
    <row r="76" spans="2:26">
      <c r="B76" s="10">
        <v>45992</v>
      </c>
      <c r="C76" s="11">
        <v>2.1002960000000002</v>
      </c>
      <c r="D76" s="11">
        <v>0.41148499999999999</v>
      </c>
      <c r="E76" s="11">
        <v>1.650989</v>
      </c>
      <c r="F76" s="4"/>
      <c r="G76" s="4"/>
      <c r="H76" s="4"/>
      <c r="I76" s="4"/>
      <c r="J76" s="4"/>
      <c r="K76" s="4"/>
      <c r="L76" s="4"/>
      <c r="M76" s="4"/>
      <c r="N76" s="4"/>
      <c r="O76" s="4"/>
      <c r="P76" s="4"/>
      <c r="Q76" s="4"/>
      <c r="R76" s="4"/>
      <c r="S76" s="4"/>
      <c r="T76" s="4"/>
      <c r="U76" s="4"/>
      <c r="V76" s="4"/>
      <c r="W76" s="4"/>
      <c r="X76" s="4"/>
      <c r="Y76" s="4"/>
      <c r="Z76" s="4"/>
    </row>
    <row r="77" spans="2:26">
      <c r="B77" s="10">
        <v>46082</v>
      </c>
      <c r="C77" s="11">
        <v>2.0679110000000001</v>
      </c>
      <c r="D77" s="11">
        <v>0.414273</v>
      </c>
      <c r="E77" s="11">
        <v>1.6169279999999999</v>
      </c>
      <c r="F77" s="4"/>
      <c r="G77" s="4"/>
      <c r="H77" s="4"/>
      <c r="I77" s="4"/>
      <c r="J77" s="4"/>
      <c r="K77" s="4"/>
      <c r="L77" s="4"/>
      <c r="M77" s="4"/>
      <c r="N77" s="4"/>
      <c r="O77" s="4"/>
      <c r="P77" s="4"/>
      <c r="Q77" s="4"/>
      <c r="R77" s="4"/>
      <c r="S77" s="4"/>
      <c r="T77" s="4"/>
      <c r="U77" s="4"/>
      <c r="V77" s="4"/>
      <c r="W77" s="4"/>
      <c r="X77" s="4"/>
      <c r="Y77" s="4"/>
      <c r="Z77" s="4"/>
    </row>
    <row r="78" spans="2:26">
      <c r="B78" s="10">
        <v>46174</v>
      </c>
      <c r="C78" s="11">
        <v>2.048457</v>
      </c>
      <c r="D78" s="11">
        <v>0.41801199999999999</v>
      </c>
      <c r="E78" s="11">
        <v>1.5945400000000001</v>
      </c>
      <c r="F78" s="4"/>
      <c r="G78" s="4"/>
      <c r="H78" s="4"/>
      <c r="I78" s="4"/>
      <c r="J78" s="4"/>
      <c r="K78" s="4"/>
      <c r="L78" s="4"/>
      <c r="M78" s="4"/>
      <c r="N78" s="4"/>
      <c r="O78" s="4"/>
      <c r="P78" s="4"/>
      <c r="Q78" s="4"/>
      <c r="R78" s="4"/>
      <c r="S78" s="4"/>
      <c r="T78" s="4"/>
      <c r="U78" s="4"/>
      <c r="V78" s="4"/>
      <c r="W78" s="4"/>
      <c r="X78" s="4"/>
      <c r="Y78" s="4"/>
      <c r="Z78" s="4"/>
    </row>
    <row r="79" spans="2:26">
      <c r="B79" s="10">
        <v>46266</v>
      </c>
      <c r="C79" s="11">
        <v>2.0318999999999998</v>
      </c>
      <c r="D79" s="11">
        <v>0.41630699999999998</v>
      </c>
      <c r="E79" s="11">
        <v>1.5800609999999999</v>
      </c>
      <c r="F79" s="4"/>
      <c r="G79" s="4"/>
      <c r="H79" s="4"/>
      <c r="I79" s="4"/>
      <c r="J79" s="4"/>
      <c r="K79" s="4"/>
      <c r="L79" s="4"/>
      <c r="M79" s="4"/>
      <c r="N79" s="4"/>
      <c r="O79" s="4"/>
      <c r="P79" s="4"/>
      <c r="Q79" s="4"/>
      <c r="R79" s="4"/>
      <c r="S79" s="4"/>
      <c r="T79" s="4"/>
      <c r="U79" s="4"/>
      <c r="V79" s="4"/>
      <c r="W79" s="4"/>
      <c r="X79" s="4"/>
      <c r="Y79" s="4"/>
      <c r="Z79" s="4"/>
    </row>
    <row r="80" spans="2:26">
      <c r="B80" s="10">
        <v>46357</v>
      </c>
      <c r="C80" s="11">
        <v>2.0221610000000001</v>
      </c>
      <c r="D80" s="11">
        <v>0.41590500000000002</v>
      </c>
      <c r="E80" s="11">
        <v>1.5709820000000001</v>
      </c>
      <c r="F80" s="4"/>
      <c r="G80" s="4"/>
      <c r="H80" s="4"/>
      <c r="I80" s="4"/>
      <c r="J80" s="4"/>
      <c r="K80" s="4"/>
      <c r="L80" s="4"/>
      <c r="M80" s="4"/>
      <c r="N80" s="4"/>
      <c r="O80" s="4"/>
      <c r="P80" s="4"/>
      <c r="Q80" s="4"/>
      <c r="R80" s="4"/>
      <c r="S80" s="4"/>
      <c r="T80" s="4"/>
      <c r="U80" s="4"/>
      <c r="V80" s="4"/>
      <c r="W80" s="4"/>
      <c r="X80" s="4"/>
      <c r="Y80" s="4"/>
      <c r="Z80" s="4"/>
    </row>
    <row r="81" spans="2:26">
      <c r="B81" s="10">
        <v>46447</v>
      </c>
      <c r="C81" s="11">
        <v>2.014421</v>
      </c>
      <c r="D81" s="11">
        <v>0.41674699999999998</v>
      </c>
      <c r="E81" s="11">
        <v>1.562681</v>
      </c>
      <c r="F81" s="4"/>
      <c r="G81" s="4"/>
      <c r="H81" s="4"/>
      <c r="I81" s="4"/>
      <c r="J81" s="4"/>
      <c r="K81" s="4"/>
      <c r="L81" s="4"/>
      <c r="M81" s="4"/>
      <c r="N81" s="4"/>
      <c r="O81" s="4"/>
      <c r="P81" s="4"/>
      <c r="Q81" s="4"/>
      <c r="R81" s="4"/>
      <c r="S81" s="4"/>
      <c r="T81" s="4"/>
      <c r="U81" s="4"/>
      <c r="V81" s="4"/>
      <c r="W81" s="4"/>
      <c r="X81" s="4"/>
      <c r="Y81" s="4"/>
      <c r="Z81" s="4"/>
    </row>
    <row r="82" spans="2:26">
      <c r="B82" s="10">
        <v>46539</v>
      </c>
      <c r="C82" s="11">
        <v>2.0082149999999999</v>
      </c>
      <c r="D82" s="11">
        <v>0.41858099999999998</v>
      </c>
      <c r="E82" s="11">
        <v>1.5549409999999999</v>
      </c>
      <c r="F82" s="4"/>
      <c r="G82" s="4"/>
      <c r="H82" s="4"/>
      <c r="I82" s="4"/>
      <c r="J82" s="4"/>
      <c r="K82" s="4"/>
      <c r="L82" s="4"/>
      <c r="M82" s="4"/>
      <c r="N82" s="4"/>
      <c r="O82" s="4"/>
      <c r="P82" s="4"/>
      <c r="Q82" s="4"/>
      <c r="R82" s="4"/>
      <c r="S82" s="4"/>
      <c r="T82" s="4"/>
      <c r="U82" s="4"/>
      <c r="V82" s="4"/>
      <c r="W82" s="4"/>
      <c r="X82" s="4"/>
      <c r="Y82" s="4"/>
      <c r="Z82" s="4"/>
    </row>
    <row r="83" spans="2:26">
      <c r="B83" s="10">
        <v>46631</v>
      </c>
      <c r="C83" s="11">
        <v>2.0026920000000001</v>
      </c>
      <c r="D83" s="11">
        <v>0.42046899999999998</v>
      </c>
      <c r="E83" s="11">
        <v>1.5478149999999999</v>
      </c>
      <c r="F83" s="4"/>
      <c r="G83" s="4"/>
      <c r="H83" s="4"/>
      <c r="I83" s="4"/>
      <c r="J83" s="4"/>
      <c r="K83" s="4"/>
      <c r="L83" s="4"/>
      <c r="M83" s="4"/>
      <c r="N83" s="4"/>
      <c r="O83" s="4"/>
      <c r="P83" s="4"/>
      <c r="Q83" s="4"/>
      <c r="R83" s="4"/>
      <c r="S83" s="4"/>
      <c r="T83" s="4"/>
      <c r="U83" s="4"/>
      <c r="V83" s="4"/>
      <c r="W83" s="4"/>
      <c r="X83" s="4"/>
      <c r="Y83" s="4"/>
      <c r="Z83" s="4"/>
    </row>
    <row r="84" spans="2:26">
      <c r="B84" s="10">
        <v>46722</v>
      </c>
      <c r="C84" s="11">
        <v>1.997825</v>
      </c>
      <c r="D84" s="11">
        <v>0.42217100000000002</v>
      </c>
      <c r="E84" s="11">
        <v>1.5415000000000001</v>
      </c>
      <c r="F84" s="4"/>
      <c r="G84" s="4"/>
      <c r="H84" s="4"/>
      <c r="I84" s="4"/>
      <c r="J84" s="4"/>
      <c r="K84" s="4"/>
      <c r="L84" s="4"/>
      <c r="M84" s="4"/>
      <c r="N84" s="4"/>
      <c r="O84" s="4"/>
      <c r="P84" s="4"/>
      <c r="Q84" s="4"/>
      <c r="R84" s="4"/>
      <c r="S84" s="4"/>
      <c r="T84" s="4"/>
      <c r="U84" s="4"/>
      <c r="V84" s="4"/>
      <c r="W84" s="4"/>
      <c r="X84" s="4"/>
      <c r="Y84" s="4"/>
      <c r="Z84" s="4"/>
    </row>
    <row r="85" spans="2:26">
      <c r="B85" s="10">
        <v>46813</v>
      </c>
      <c r="C85" s="11">
        <v>1.9967459999999999</v>
      </c>
      <c r="D85" s="11">
        <v>0.42349399999999998</v>
      </c>
      <c r="E85" s="11">
        <v>1.5392159999999999</v>
      </c>
      <c r="F85" s="4"/>
      <c r="G85" s="4"/>
      <c r="H85" s="4"/>
      <c r="I85" s="4"/>
      <c r="J85" s="4"/>
      <c r="K85" s="4"/>
      <c r="L85" s="4"/>
      <c r="M85" s="4"/>
      <c r="N85" s="4"/>
      <c r="O85" s="4"/>
      <c r="P85" s="4"/>
      <c r="Q85" s="4"/>
      <c r="R85" s="4"/>
      <c r="S85" s="4"/>
      <c r="T85" s="4"/>
      <c r="U85" s="4"/>
      <c r="V85" s="4"/>
      <c r="W85" s="4"/>
      <c r="X85" s="4"/>
      <c r="Y85" s="4"/>
      <c r="Z85" s="4"/>
    </row>
    <row r="86" spans="2:26">
      <c r="B86" s="10">
        <v>46905</v>
      </c>
      <c r="C86" s="11">
        <v>1.99759</v>
      </c>
      <c r="D86" s="11">
        <v>0.42431099999999999</v>
      </c>
      <c r="E86" s="11">
        <v>1.539272</v>
      </c>
      <c r="F86" s="4"/>
      <c r="G86" s="4"/>
      <c r="H86" s="4"/>
      <c r="I86" s="4"/>
      <c r="J86" s="4"/>
      <c r="K86" s="4"/>
      <c r="L86" s="4"/>
      <c r="M86" s="4"/>
      <c r="N86" s="4"/>
      <c r="O86" s="4"/>
      <c r="P86" s="4"/>
      <c r="Q86" s="4"/>
      <c r="R86" s="4"/>
      <c r="S86" s="4"/>
      <c r="T86" s="4"/>
      <c r="U86" s="4"/>
      <c r="V86" s="4"/>
      <c r="W86" s="4"/>
      <c r="X86" s="4"/>
      <c r="Y86" s="4"/>
      <c r="Z86" s="4"/>
    </row>
    <row r="87" spans="2:26">
      <c r="B87" s="4"/>
      <c r="C87" s="4"/>
      <c r="D87" s="4"/>
      <c r="E87" s="4"/>
      <c r="F87" s="4"/>
      <c r="G87" s="4"/>
      <c r="H87" s="4"/>
      <c r="I87" s="4"/>
      <c r="J87" s="4"/>
      <c r="K87" s="4"/>
      <c r="L87" s="4"/>
      <c r="M87" s="4"/>
      <c r="N87" s="4"/>
      <c r="O87" s="4"/>
      <c r="P87" s="4"/>
      <c r="Q87" s="4"/>
      <c r="R87" s="4"/>
      <c r="S87" s="4"/>
      <c r="T87" s="4"/>
      <c r="U87" s="4"/>
      <c r="V87" s="4"/>
      <c r="W87" s="4"/>
      <c r="X87" s="4"/>
      <c r="Y87" s="4"/>
      <c r="Z87" s="4"/>
    </row>
    <row r="88" spans="2:26">
      <c r="B88" s="4"/>
      <c r="C88" s="4"/>
      <c r="D88" s="4"/>
      <c r="E88" s="4"/>
      <c r="F88" s="4"/>
      <c r="G88" s="4"/>
      <c r="H88" s="4"/>
      <c r="I88" s="4"/>
      <c r="J88" s="4"/>
      <c r="K88" s="4"/>
      <c r="L88" s="4"/>
      <c r="M88" s="4"/>
      <c r="N88" s="4"/>
      <c r="O88" s="4"/>
      <c r="P88" s="4"/>
      <c r="Q88" s="4"/>
      <c r="R88" s="4"/>
      <c r="S88" s="4"/>
      <c r="T88" s="4"/>
      <c r="U88" s="4"/>
      <c r="V88" s="4"/>
      <c r="W88" s="4"/>
      <c r="X88" s="4"/>
      <c r="Y88" s="4"/>
      <c r="Z88" s="4"/>
    </row>
    <row r="89" spans="2:26">
      <c r="B89" s="4"/>
      <c r="C89" s="4"/>
      <c r="D89" s="4"/>
      <c r="E89" s="4"/>
      <c r="F89" s="4"/>
      <c r="G89" s="4"/>
      <c r="H89" s="4"/>
      <c r="I89" s="4"/>
      <c r="J89" s="4"/>
      <c r="K89" s="4"/>
      <c r="L89" s="4"/>
      <c r="M89" s="4"/>
      <c r="N89" s="4"/>
      <c r="O89" s="4"/>
      <c r="P89" s="4"/>
      <c r="Q89" s="4"/>
      <c r="R89" s="4"/>
      <c r="S89" s="4"/>
      <c r="T89" s="4"/>
      <c r="U89" s="4"/>
      <c r="V89" s="4"/>
      <c r="W89" s="4"/>
      <c r="X89" s="4"/>
      <c r="Y89" s="4"/>
      <c r="Z89" s="4"/>
    </row>
    <row r="90" spans="2:26">
      <c r="B90" s="4"/>
      <c r="C90" s="4"/>
      <c r="D90" s="4"/>
      <c r="E90" s="4"/>
      <c r="F90" s="4"/>
      <c r="G90" s="4"/>
      <c r="H90" s="4"/>
      <c r="I90" s="4"/>
      <c r="J90" s="4"/>
      <c r="K90" s="4"/>
      <c r="L90" s="4"/>
      <c r="M90" s="4"/>
      <c r="N90" s="4"/>
      <c r="O90" s="4"/>
      <c r="P90" s="4"/>
      <c r="Q90" s="4"/>
      <c r="R90" s="4"/>
      <c r="S90" s="4"/>
      <c r="T90" s="4"/>
      <c r="U90" s="4"/>
      <c r="V90" s="4"/>
      <c r="W90" s="4"/>
      <c r="X90" s="4"/>
      <c r="Y90" s="4"/>
      <c r="Z90" s="4"/>
    </row>
    <row r="91" spans="2:26">
      <c r="B91" s="4"/>
      <c r="C91" s="4"/>
      <c r="D91" s="4"/>
      <c r="E91" s="4"/>
      <c r="F91" s="4"/>
      <c r="G91" s="4"/>
      <c r="H91" s="4"/>
      <c r="I91" s="4"/>
      <c r="J91" s="4"/>
      <c r="K91" s="4"/>
      <c r="L91" s="4"/>
      <c r="M91" s="4"/>
      <c r="N91" s="4"/>
      <c r="O91" s="4"/>
      <c r="P91" s="4"/>
      <c r="Q91" s="4"/>
      <c r="R91" s="4"/>
      <c r="S91" s="4"/>
      <c r="T91" s="4"/>
      <c r="U91" s="4"/>
      <c r="V91" s="4"/>
      <c r="W91" s="4"/>
      <c r="X91" s="4"/>
      <c r="Y91" s="4"/>
      <c r="Z91" s="4"/>
    </row>
    <row r="92" spans="2:26">
      <c r="B92" s="4"/>
      <c r="C92" s="4"/>
      <c r="D92" s="4"/>
      <c r="E92" s="4"/>
      <c r="F92" s="4"/>
      <c r="G92" s="4"/>
      <c r="H92" s="4"/>
      <c r="I92" s="4"/>
      <c r="J92" s="4"/>
      <c r="K92" s="4"/>
      <c r="L92" s="4"/>
      <c r="M92" s="4"/>
      <c r="N92" s="4"/>
      <c r="O92" s="4"/>
      <c r="P92" s="4"/>
      <c r="Q92" s="4"/>
      <c r="R92" s="4"/>
      <c r="S92" s="4"/>
      <c r="T92" s="4"/>
      <c r="U92" s="4"/>
      <c r="V92" s="4"/>
      <c r="W92" s="4"/>
      <c r="X92" s="4"/>
      <c r="Y92" s="4"/>
      <c r="Z92" s="4"/>
    </row>
    <row r="93" spans="2:26">
      <c r="B93" s="4"/>
      <c r="C93" s="4"/>
      <c r="D93" s="4"/>
      <c r="E93" s="4"/>
      <c r="F93" s="4"/>
      <c r="G93" s="4"/>
      <c r="H93" s="4"/>
      <c r="I93" s="4"/>
      <c r="J93" s="4"/>
      <c r="K93" s="4"/>
      <c r="L93" s="4"/>
      <c r="M93" s="4"/>
      <c r="N93" s="4"/>
      <c r="O93" s="4"/>
      <c r="P93" s="4"/>
      <c r="Q93" s="4"/>
      <c r="R93" s="4"/>
      <c r="S93" s="4"/>
      <c r="T93" s="4"/>
      <c r="U93" s="4"/>
      <c r="V93" s="4"/>
      <c r="W93" s="4"/>
      <c r="X93" s="4"/>
      <c r="Y93" s="4"/>
      <c r="Z93" s="4"/>
    </row>
    <row r="94" spans="2:26">
      <c r="B94" s="4"/>
      <c r="C94" s="4"/>
      <c r="D94" s="4"/>
      <c r="E94" s="4"/>
      <c r="F94" s="4"/>
      <c r="G94" s="4"/>
      <c r="H94" s="4"/>
      <c r="I94" s="4"/>
      <c r="J94" s="4"/>
      <c r="K94" s="4"/>
      <c r="L94" s="4"/>
      <c r="M94" s="4"/>
      <c r="N94" s="4"/>
      <c r="O94" s="4"/>
      <c r="P94" s="4"/>
      <c r="Q94" s="4"/>
      <c r="R94" s="4"/>
      <c r="S94" s="4"/>
      <c r="T94" s="4"/>
      <c r="U94" s="4"/>
      <c r="V94" s="4"/>
      <c r="W94" s="4"/>
      <c r="X94" s="4"/>
      <c r="Y94" s="4"/>
      <c r="Z94" s="4"/>
    </row>
    <row r="95" spans="2:26">
      <c r="B95" s="4"/>
      <c r="C95" s="4"/>
      <c r="D95" s="4"/>
      <c r="E95" s="4"/>
      <c r="F95" s="4"/>
      <c r="G95" s="4"/>
      <c r="H95" s="4"/>
      <c r="I95" s="4"/>
      <c r="J95" s="4"/>
      <c r="K95" s="4"/>
      <c r="L95" s="4"/>
      <c r="M95" s="4"/>
      <c r="N95" s="4"/>
      <c r="O95" s="4"/>
      <c r="P95" s="4"/>
      <c r="Q95" s="4"/>
      <c r="R95" s="4"/>
      <c r="S95" s="4"/>
      <c r="T95" s="4"/>
      <c r="U95" s="4"/>
      <c r="V95" s="4"/>
      <c r="W95" s="4"/>
      <c r="X95" s="4"/>
      <c r="Y95" s="4"/>
      <c r="Z95" s="4"/>
    </row>
    <row r="96" spans="2:26">
      <c r="B96" s="4"/>
      <c r="C96" s="4"/>
      <c r="D96" s="4"/>
      <c r="E96" s="4"/>
      <c r="F96" s="4"/>
      <c r="G96" s="4"/>
      <c r="H96" s="4"/>
      <c r="I96" s="4"/>
      <c r="J96" s="4"/>
      <c r="K96" s="4"/>
      <c r="L96" s="4"/>
      <c r="M96" s="4"/>
      <c r="N96" s="4"/>
      <c r="O96" s="4"/>
      <c r="P96" s="4"/>
      <c r="Q96" s="4"/>
      <c r="R96" s="4"/>
      <c r="S96" s="4"/>
      <c r="T96" s="4"/>
      <c r="U96" s="4"/>
      <c r="V96" s="4"/>
      <c r="W96" s="4"/>
      <c r="X96" s="4"/>
      <c r="Y96" s="4"/>
      <c r="Z96" s="4"/>
    </row>
    <row r="97" spans="2:26">
      <c r="B97" s="4"/>
      <c r="C97" s="4"/>
      <c r="D97" s="4"/>
      <c r="E97" s="4"/>
      <c r="F97" s="4"/>
      <c r="G97" s="4"/>
      <c r="H97" s="4"/>
      <c r="I97" s="4"/>
      <c r="J97" s="4"/>
      <c r="K97" s="4"/>
      <c r="L97" s="4"/>
      <c r="M97" s="4"/>
      <c r="N97" s="4"/>
      <c r="O97" s="4"/>
      <c r="P97" s="4"/>
      <c r="Q97" s="4"/>
      <c r="R97" s="4"/>
      <c r="S97" s="4"/>
      <c r="T97" s="4"/>
      <c r="U97" s="4"/>
      <c r="V97" s="4"/>
      <c r="W97" s="4"/>
      <c r="X97" s="4"/>
      <c r="Y97" s="4"/>
      <c r="Z97" s="4"/>
    </row>
    <row r="98" spans="2:26">
      <c r="B98" s="4"/>
      <c r="C98" s="4"/>
      <c r="D98" s="4"/>
      <c r="E98" s="4"/>
      <c r="F98" s="4"/>
      <c r="G98" s="4"/>
      <c r="H98" s="4"/>
      <c r="I98" s="4"/>
      <c r="J98" s="4"/>
      <c r="K98" s="4"/>
      <c r="L98" s="4"/>
      <c r="M98" s="4"/>
      <c r="N98" s="4"/>
      <c r="O98" s="4"/>
      <c r="P98" s="4"/>
      <c r="Q98" s="4"/>
      <c r="R98" s="4"/>
      <c r="S98" s="4"/>
      <c r="T98" s="4"/>
      <c r="U98" s="4"/>
      <c r="V98" s="4"/>
      <c r="W98" s="4"/>
      <c r="X98" s="4"/>
      <c r="Y98" s="4"/>
      <c r="Z98" s="4"/>
    </row>
    <row r="99" spans="2:26">
      <c r="B99" s="4"/>
      <c r="C99" s="4"/>
      <c r="D99" s="4"/>
      <c r="E99" s="4"/>
      <c r="F99" s="4"/>
      <c r="G99" s="4"/>
      <c r="H99" s="4"/>
      <c r="I99" s="4"/>
      <c r="J99" s="4"/>
      <c r="K99" s="4"/>
      <c r="L99" s="4"/>
      <c r="M99" s="4"/>
      <c r="N99" s="4"/>
      <c r="O99" s="4"/>
      <c r="P99" s="4"/>
      <c r="Q99" s="4"/>
      <c r="R99" s="4"/>
      <c r="S99" s="4"/>
      <c r="T99" s="4"/>
      <c r="U99" s="4"/>
      <c r="V99" s="4"/>
      <c r="W99" s="4"/>
      <c r="X99" s="4"/>
      <c r="Y99" s="4"/>
      <c r="Z99" s="4"/>
    </row>
    <row r="100" spans="2:26">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2:26">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2:26">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2:26">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2:26">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2:26">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2:26">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2:26">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2:26">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2:26">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2:26">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2:26">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2:26">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2:26">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2:26">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2:26">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2:26">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2:26">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2:26">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2:26">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2:26">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2:26">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2:26">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2:26">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2:26">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2:26">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2:26">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2:26">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2:26">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2:26">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2:26">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2:26">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2:26">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2:26">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2:26">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2:26">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2:26">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2:26">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2:26">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2:26">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2:26">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2:26">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2:26">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2:26">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2:26">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2:26">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2:26">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2:26">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2:26">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2:26">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2:26">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2:26">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2:26">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2:26">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2:26">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2:26">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2:26">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2:26">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2:26">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2:26">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2:26">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2:26">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2:26">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2:26">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2:26">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2:26">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2:26">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2:26">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2:26">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2:26">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2:26">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2:26">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2:26">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2:26">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2:26">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2:26">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2:26">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2:26">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2:26">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2:26">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2:26">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2:26">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2:26">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2:26">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2:26">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2:26">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2:26">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2:26">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2:26">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2:26">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2:26">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2:26">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2:26">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2:26">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2:26">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2:26">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2:26">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2:26">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2:26">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2:26">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2:26">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2:26">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2:26">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2:26">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2:26">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2:26">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2:26">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2:26">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2:26">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2:26">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2:26">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2:26">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2:26">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2:26">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2:26">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2:26">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2:26">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2:26">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2:26">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2:26">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2:26">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2:26">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2:26">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2:26">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2:26">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2:26">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2:26">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2:26">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2:26">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2:26">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2:26">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2:26">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2:26">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2:26">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2:26">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2:26">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2:26">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2:26">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2:26">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2:26">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2:26">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2:26">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2:26">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2:26">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2:26">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2:26">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2:26">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2:26">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2:26">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2:26">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2:26">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2:26">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2:26">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2:26">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2:26">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2:26">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2:26">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2:26">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2:26">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2:26">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2:26">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2:26">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2:26">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2:26">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2:26">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2:26">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2:26">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2:26">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2:26">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2:26">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2:26">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2:26">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2:26">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2:26">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2:26">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2:26">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2:26">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2:26">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2:26">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2:26">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2:26">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2:26">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2:26">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2:26">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2:26">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2:26">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2:26">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2:26">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2:26">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2:26">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2:26">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2:26">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2:26">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2:26">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2:26">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2:26">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2:26">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2:26">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2:26">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2:26">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2:26">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2:26">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2:26">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2:26">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2:26">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2:26">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2:26">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2:26">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2:26">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2:26">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2:26">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2:26">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2:26">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2:26">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2:26">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2:26">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2:26">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2:26">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2:26">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2:26">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2:26">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2:26">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2:26">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2:26">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2:26">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2:26">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2:26">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2:26">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2:26">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2:26">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2:26">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2:26">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2:26">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2:26">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2:26">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2:26">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2:26">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2:26">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2:26">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2:26">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2:26">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2:26">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2:26">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2:26">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2:26">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2:26">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2:26">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2:26">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2:26">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2:26">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2:26">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2:26">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2:26">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2:26">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2:26">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2:26">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2:26">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2:26">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2:26">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2:26">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2:26">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2:26">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2:26">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2:26">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2:26">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2:26">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2:26">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2:26">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2:26">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2:26">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2:26">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2:26">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2:26">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2:26">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2:26">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2:26">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2:26">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2:26">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2:26">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2:26">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2:26">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2:26">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2:26">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2:26">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2:26">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2:26">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2:26">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2:26">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2:26">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2:26">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2:26">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2:26">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2:26">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2:26">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2:26">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2:26">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2:26">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2:26">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2:26">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2:26">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2:26">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2:26">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2:26">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2:26">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2:26">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2:26">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2:26">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2:26">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2:26">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2:26">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2:26">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2:26">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2:26">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2:26">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2:26">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2:26">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2:26">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2:26">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2:26">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2:26">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2:26">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2:26">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2:26">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2:26">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2:26">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2:26">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2:26">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2:26">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2:26">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2:26">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2:26">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2:26">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2:26">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2:26">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2:26">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2:26">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2:26">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2:26">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2:26">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2:26">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2:26">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2:26">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2:26">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2:26">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2:26">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2:26">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2:26">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2:26">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2:26">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2:26">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2:26">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2:26">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2:26">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2:26">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2:26">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2:26">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2:26">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2:26">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2:26">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2:26">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2:26">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2:26">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2:26">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2:26">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2:26">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2:26">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2:26">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2:26">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2:26">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2:26">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2:26">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2:26">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2:26">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2:26">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2:26">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2:26">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2:26">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2:26">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2:26">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2:26">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2:26">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2:26">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2:26">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2:26">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2:26">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2:26">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2:26">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2:26">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2:26">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2:26">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2:26">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2:26">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2:26">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2:26">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2:26">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2:26">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2:26">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2:26">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2:26">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2:26">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2:26">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2:26">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2:26">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2:26">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2:26">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2:26">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2:26">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2:26">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2:26">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2:26">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2:26">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2:26">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2:26">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2:26">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2:26">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2:26">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2:26">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2:26">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2:26">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2:26">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2:26">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2:26">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2:26">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2:26">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2:26">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2:26">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2:26">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2:26">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2:26">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2:26">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2:26">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2:26">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2:26">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2:26">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2:26">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2:26">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2:26">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2:26">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2:26">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2:26">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2:26">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2:26">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2:26">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2:26">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2:26">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2:26">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2:26">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2:26">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2:26">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2:26">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2:26">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2:26">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2:26">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2:26">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2:26">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2:26">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2:26">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2:26">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2:26">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2:26">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2:26">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2:26">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2:26">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2:26">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2:26">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2:26">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2:26">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2:26">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2:26">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2:26">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2:26">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2:26">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2:26">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2:26">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2:26">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2:26">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2:26">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2:26">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2:26">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2:26">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2:26">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2:26">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2:26">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2:26">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2:26">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2:26">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2:26">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2:26">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2:26">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2:26">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2:26">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2:26">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2:26">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2:26">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2:26">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2:26">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2:26">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2:26">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2:26">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2:26">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2:26">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2:26">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2:26">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2:26">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2:26">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2:26">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2:26">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2:26">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2:26">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2:26">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2:26">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2:26">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2:26">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2:26">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2:26">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2:26">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2:26">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2:26">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2:26">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2:26">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2:26">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2:26">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2:26">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2:26">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2:26">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2:26">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2:26">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2:26">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2:26">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2:26">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2:26">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2:26">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2:26">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2:26">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2:26">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2:26">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2:26">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2:26">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2:26">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2:26">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2:26">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2:26">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2:26">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2:26">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2:26">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2:26">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2:26">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2:26">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2:26">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2:26">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2:26">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2:26">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2:26">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2:26">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2:26">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2:26">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2:26">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2:26">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2:26">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2:26">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2:26">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2:26">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2:26">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2:26">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2:26">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2:26">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2:26">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2:26">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2:26">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2:26">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2:26">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2:26">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2:26">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2:26">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2:26">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2:26">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2:26">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2:26">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2:26">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2:26">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2:26">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2:26">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2:26">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2:26">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2:26">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2:26">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2:26">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2:26">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2:26">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2:26">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2:26">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2:26">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2:26">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2:26">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2:26">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2:26">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2:26">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2:26">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2:26">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2:26">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2:26">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2:26">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2:26">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2:26">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2:26">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2:26">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2:26">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2:26">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2:26">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2:26">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2:26">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2:26">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2:26">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2:26">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2:26">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2:26">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2:26">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2:26">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2:26">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2:26">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2:26">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2:26">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2:26">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2:26">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2:26">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2:26">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2:26">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2:26">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2:26">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2:26">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2:26">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2:26">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2:26">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2:26">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2:26">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2:26">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2:26">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2:26">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2:26">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2:26">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2:26">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2:26">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2:26">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2:26">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2:26">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2:26">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2:26">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2:26">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2:26">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2:26">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2:26">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2:26">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2:26">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2:26">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2:26">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2:26">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2:26">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2:26">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2:26">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2:26">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2:26">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2:26">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2:26">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2:26">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2:26">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2:26">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2:26">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2:26">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2:26">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2:26">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2:26">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2:26">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2:26">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2:26">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2:26">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2:26">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2:26">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2:26">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2:26">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2:26">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2:26">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2:26">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2:26">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2:26">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2:26">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2:26">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2:26">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2:26">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2:26">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2:26">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2:26">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2:26">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2:26">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2:26">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2:26">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2:26">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2:26">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2:26">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2:26">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2:26">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2:26">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2:26">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2:26">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2:26">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2:26">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2:26">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2:26">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2:26">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2:26">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2:26">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2:26">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2:26">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2:26">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2:26">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2:26">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2:26">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2:26">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2:26">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2:26">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2:26">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2:26">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2:26">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2:26">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2:26">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2:26">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2:26">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2:26">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2:26">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2:26">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2:26">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2:26">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2:26">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2:26">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2:26">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2:26">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2:26">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2:26">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2:26">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2:26">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2:26">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2:26">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2:26">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2:26">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2:26">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2:26">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2:26">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2:26">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2:26">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2:26">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2:26">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2:26">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2:26">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2:26">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2:26">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2:26">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2:26">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2:26">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2:26">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2:26">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2:26">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2:26">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2:26">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2:26">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2:26">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2:26">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2:26">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2:26">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2:26">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2:26">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2:26">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2:26">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2:26">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2:26">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2:26">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2:26">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2:26">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2:26">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2:26">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2:26">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2:26">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2:26">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2:26">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2:26">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2:26">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2:26">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2:26">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2:26">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2:26">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2:26">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2:26">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2:26">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2:26">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2:26">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2:26">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2:26">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2:26">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2:26">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2:26">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2:26">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2:26">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2:26">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2:26">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2:26">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2:26">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2:26">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2:26">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2:26">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2:26">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2:26">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2:26">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2:26">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2:26">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2:26">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2:26">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2:26">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2:26">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2:26">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2:26">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2:26">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2:26">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2:26">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2:26">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2:26">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2:26">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2:26">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2:26">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2:26">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2:26">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2:26">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2:26">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2:26">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2:26">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2:26">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2:26">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2:26">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2:26">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2:26">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2:26">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2:26">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2:26">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2:26">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2:26">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2:26">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2:26">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2:26">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2:26">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2:26">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2:26">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2:26">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2:26">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2:26">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2:26">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2:26">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2:26">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2:26">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2:26">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2:26">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2:26">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2:26">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2:26">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2:26">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2:26">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2:26">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2:26">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2:26">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2:26">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2:26">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2:26">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2:26">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2:26">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2:26">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2:26">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2:26">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2:26">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2:26">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2:26">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2:26">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2:26">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2:26">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2:26">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2:26">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2:26">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2:26">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2:26">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2:26">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2:26">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2:26">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2:26">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2:26">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2:26">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2:26">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2:26">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2:26">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2:26">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2:26">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2:26">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2:26">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2:26">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2:26">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2:26">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2:26">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row r="1001" spans="2:26">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c r="Z1001" s="4"/>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B959A-CF69-4205-B3E2-9EAF5467D2DC}">
  <dimension ref="B1:Z1000"/>
  <sheetViews>
    <sheetView showGridLines="0" topLeftCell="A5" workbookViewId="0">
      <selection activeCell="I18" sqref="I18"/>
    </sheetView>
  </sheetViews>
  <sheetFormatPr defaultRowHeight="14.5"/>
  <cols>
    <col min="3" max="3" width="13.7265625" customWidth="1"/>
    <col min="4" max="4" width="15" customWidth="1"/>
  </cols>
  <sheetData>
    <row r="1" spans="2:26">
      <c r="B1" s="1" t="s">
        <v>177</v>
      </c>
      <c r="C1" s="2"/>
      <c r="D1" s="2"/>
      <c r="E1" s="2"/>
      <c r="F1" s="2"/>
      <c r="G1" s="2"/>
      <c r="H1" s="8"/>
      <c r="I1" s="8"/>
      <c r="J1" s="8"/>
      <c r="K1" s="8"/>
      <c r="L1" s="8"/>
      <c r="M1" s="8"/>
      <c r="N1" s="8"/>
      <c r="O1" s="8"/>
      <c r="P1" s="8"/>
      <c r="Q1" s="8"/>
      <c r="R1" s="8"/>
      <c r="S1" s="8"/>
      <c r="T1" s="8"/>
      <c r="U1" s="8"/>
      <c r="V1" s="8"/>
      <c r="W1" s="8"/>
      <c r="X1" s="8"/>
      <c r="Y1" s="8"/>
      <c r="Z1" s="8"/>
    </row>
    <row r="2" spans="2:26">
      <c r="B2" s="2" t="s">
        <v>0</v>
      </c>
      <c r="C2" s="2"/>
      <c r="D2" s="2"/>
      <c r="E2" s="2"/>
      <c r="F2" s="2"/>
      <c r="G2" s="2"/>
      <c r="H2" s="8"/>
      <c r="I2" s="8"/>
      <c r="J2" s="8"/>
      <c r="K2" s="8"/>
      <c r="L2" s="8"/>
      <c r="M2" s="8"/>
      <c r="N2" s="8"/>
      <c r="O2" s="8"/>
      <c r="P2" s="8"/>
      <c r="Q2" s="8"/>
      <c r="R2" s="8"/>
      <c r="S2" s="8"/>
      <c r="T2" s="8"/>
      <c r="U2" s="8"/>
      <c r="V2" s="8"/>
      <c r="W2" s="8"/>
      <c r="X2" s="8"/>
      <c r="Y2" s="8"/>
      <c r="Z2" s="8"/>
    </row>
    <row r="3" spans="2:26">
      <c r="B3" s="8"/>
      <c r="C3" s="8"/>
      <c r="D3" s="8"/>
      <c r="E3" s="8"/>
      <c r="F3" s="8"/>
      <c r="G3" s="8"/>
      <c r="H3" s="8"/>
      <c r="I3" s="8"/>
      <c r="J3" s="8"/>
      <c r="K3" s="8"/>
      <c r="L3" s="8"/>
      <c r="M3" s="8"/>
      <c r="N3" s="8"/>
      <c r="O3" s="8"/>
      <c r="P3" s="8"/>
      <c r="Q3" s="8"/>
      <c r="R3" s="8"/>
      <c r="S3" s="8"/>
      <c r="T3" s="8"/>
      <c r="U3" s="8"/>
      <c r="V3" s="8"/>
      <c r="W3" s="8"/>
      <c r="X3" s="8"/>
      <c r="Y3" s="8"/>
      <c r="Z3" s="8"/>
    </row>
    <row r="4" spans="2:26" ht="28.5">
      <c r="B4" s="9"/>
      <c r="C4" s="114" t="s">
        <v>87</v>
      </c>
      <c r="D4" s="114" t="s">
        <v>88</v>
      </c>
      <c r="E4" s="9"/>
      <c r="F4" s="9"/>
      <c r="G4" s="9"/>
      <c r="H4" s="9"/>
      <c r="I4" s="9"/>
      <c r="J4" s="9"/>
      <c r="K4" s="9"/>
      <c r="L4" s="9"/>
      <c r="M4" s="9"/>
      <c r="N4" s="9"/>
      <c r="O4" s="9"/>
      <c r="P4" s="9"/>
      <c r="Q4" s="9"/>
      <c r="R4" s="9"/>
      <c r="S4" s="9"/>
      <c r="T4" s="9"/>
      <c r="U4" s="9"/>
      <c r="V4" s="9"/>
      <c r="W4" s="9"/>
      <c r="X4" s="9"/>
      <c r="Y4" s="9"/>
      <c r="Z4" s="9"/>
    </row>
    <row r="5" spans="2:26" ht="28.5">
      <c r="B5" s="9"/>
      <c r="C5" s="114" t="s">
        <v>111</v>
      </c>
      <c r="D5" s="114" t="s">
        <v>112</v>
      </c>
      <c r="E5" s="9"/>
      <c r="F5" s="9"/>
      <c r="G5" s="9"/>
      <c r="H5" s="9"/>
      <c r="I5" s="9"/>
      <c r="J5" s="9"/>
      <c r="K5" s="9"/>
      <c r="L5" s="9"/>
      <c r="M5" s="9"/>
      <c r="N5" s="9"/>
      <c r="O5" s="9"/>
      <c r="P5" s="9"/>
      <c r="Q5" s="9"/>
      <c r="R5" s="9"/>
      <c r="S5" s="9"/>
      <c r="T5" s="9"/>
      <c r="U5" s="9"/>
      <c r="V5" s="9"/>
      <c r="W5" s="9"/>
      <c r="X5" s="9"/>
      <c r="Y5" s="9"/>
      <c r="Z5" s="9"/>
    </row>
    <row r="6" spans="2:26">
      <c r="B6" s="10">
        <v>40330</v>
      </c>
      <c r="C6" s="11">
        <v>6.6</v>
      </c>
      <c r="D6" s="11">
        <v>-0.82987500000000003</v>
      </c>
      <c r="E6" s="4"/>
      <c r="F6" s="4"/>
      <c r="G6" s="4"/>
      <c r="H6" s="4"/>
      <c r="I6" s="4"/>
      <c r="J6" s="4"/>
      <c r="K6" s="4"/>
      <c r="L6" s="4"/>
      <c r="M6" s="4"/>
      <c r="N6" s="4"/>
      <c r="O6" s="4"/>
      <c r="P6" s="4"/>
      <c r="Q6" s="4"/>
      <c r="R6" s="4"/>
      <c r="S6" s="4"/>
      <c r="T6" s="4"/>
      <c r="U6" s="4"/>
      <c r="V6" s="4"/>
      <c r="W6" s="4"/>
      <c r="X6" s="4"/>
      <c r="Y6" s="4"/>
      <c r="Z6" s="4"/>
    </row>
    <row r="7" spans="2:26">
      <c r="B7" s="10">
        <v>40422</v>
      </c>
      <c r="C7" s="11">
        <v>6.1</v>
      </c>
      <c r="D7" s="11">
        <v>-1.4927870000000001</v>
      </c>
      <c r="E7" s="4"/>
      <c r="F7" s="4"/>
      <c r="G7" s="4"/>
      <c r="H7" s="4"/>
      <c r="I7" s="4"/>
      <c r="J7" s="4"/>
      <c r="K7" s="4"/>
      <c r="L7" s="4"/>
      <c r="M7" s="4"/>
      <c r="N7" s="4"/>
      <c r="O7" s="4"/>
      <c r="P7" s="4"/>
      <c r="Q7" s="4"/>
      <c r="R7" s="4"/>
      <c r="S7" s="4"/>
      <c r="T7" s="4"/>
      <c r="U7" s="4"/>
      <c r="V7" s="4"/>
      <c r="W7" s="4"/>
      <c r="X7" s="4"/>
      <c r="Y7" s="4"/>
      <c r="Z7" s="4"/>
    </row>
    <row r="8" spans="2:26">
      <c r="B8" s="10">
        <v>40513</v>
      </c>
      <c r="C8" s="11">
        <v>6.2</v>
      </c>
      <c r="D8" s="11">
        <v>-2.46915</v>
      </c>
      <c r="E8" s="4"/>
      <c r="F8" s="4"/>
      <c r="G8" s="4"/>
      <c r="H8" s="4"/>
      <c r="I8" s="4"/>
      <c r="J8" s="4"/>
      <c r="K8" s="4"/>
      <c r="L8" s="4"/>
      <c r="M8" s="4"/>
      <c r="N8" s="4"/>
      <c r="O8" s="4"/>
      <c r="P8" s="4"/>
      <c r="Q8" s="4"/>
      <c r="R8" s="4"/>
      <c r="S8" s="4"/>
      <c r="T8" s="4"/>
      <c r="U8" s="4"/>
      <c r="V8" s="4"/>
      <c r="W8" s="4"/>
      <c r="X8" s="4"/>
      <c r="Y8" s="4"/>
      <c r="Z8" s="4"/>
    </row>
    <row r="9" spans="2:26">
      <c r="B9" s="10">
        <v>40603</v>
      </c>
      <c r="C9" s="11">
        <v>6</v>
      </c>
      <c r="D9" s="11">
        <v>-1.8782209999999999</v>
      </c>
      <c r="E9" s="4"/>
      <c r="F9" s="4"/>
      <c r="G9" s="4"/>
      <c r="H9" s="4"/>
      <c r="I9" s="4"/>
      <c r="J9" s="4"/>
      <c r="K9" s="4"/>
      <c r="L9" s="4"/>
      <c r="M9" s="4"/>
      <c r="N9" s="4"/>
      <c r="O9" s="4"/>
      <c r="P9" s="4"/>
      <c r="Q9" s="4"/>
      <c r="R9" s="4"/>
      <c r="S9" s="4"/>
      <c r="T9" s="4"/>
      <c r="U9" s="4"/>
      <c r="V9" s="4"/>
      <c r="W9" s="4"/>
      <c r="X9" s="4"/>
      <c r="Y9" s="4"/>
      <c r="Z9" s="4"/>
    </row>
    <row r="10" spans="2:26">
      <c r="B10" s="10">
        <v>40695</v>
      </c>
      <c r="C10" s="11">
        <v>6.1</v>
      </c>
      <c r="D10" s="11">
        <v>-1.9409320000000001</v>
      </c>
      <c r="E10" s="4"/>
      <c r="F10" s="4"/>
      <c r="G10" s="4"/>
      <c r="H10" s="4"/>
      <c r="I10" s="4"/>
      <c r="J10" s="4"/>
      <c r="K10" s="4"/>
      <c r="L10" s="4"/>
      <c r="M10" s="4"/>
      <c r="N10" s="4"/>
      <c r="O10" s="4"/>
      <c r="P10" s="4"/>
      <c r="Q10" s="4"/>
      <c r="R10" s="4"/>
      <c r="S10" s="4"/>
      <c r="T10" s="4"/>
      <c r="U10" s="4"/>
      <c r="V10" s="4"/>
      <c r="W10" s="4"/>
      <c r="X10" s="4"/>
      <c r="Y10" s="4"/>
      <c r="Z10" s="4"/>
    </row>
    <row r="11" spans="2:26">
      <c r="B11" s="10">
        <v>40787</v>
      </c>
      <c r="C11" s="11">
        <v>6</v>
      </c>
      <c r="D11" s="11">
        <v>-1.373942</v>
      </c>
      <c r="E11" s="4"/>
      <c r="F11" s="4"/>
      <c r="G11" s="4"/>
      <c r="H11" s="4"/>
      <c r="I11" s="4"/>
      <c r="J11" s="4"/>
      <c r="K11" s="4"/>
      <c r="L11" s="4"/>
      <c r="M11" s="4"/>
      <c r="N11" s="4"/>
      <c r="O11" s="4"/>
      <c r="P11" s="4"/>
      <c r="Q11" s="4"/>
      <c r="R11" s="4"/>
      <c r="S11" s="4"/>
      <c r="T11" s="4"/>
      <c r="U11" s="4"/>
      <c r="V11" s="4"/>
      <c r="W11" s="4"/>
      <c r="X11" s="4"/>
      <c r="Y11" s="4"/>
      <c r="Z11" s="4"/>
    </row>
    <row r="12" spans="2:26">
      <c r="B12" s="10">
        <v>40878</v>
      </c>
      <c r="C12" s="11">
        <v>6.1</v>
      </c>
      <c r="D12" s="11">
        <v>-1.339016</v>
      </c>
      <c r="E12" s="4"/>
      <c r="F12" s="4"/>
      <c r="G12" s="4"/>
      <c r="H12" s="4"/>
      <c r="I12" s="4"/>
      <c r="J12" s="4"/>
      <c r="K12" s="4"/>
      <c r="L12" s="4"/>
      <c r="M12" s="4"/>
      <c r="N12" s="4"/>
      <c r="O12" s="4"/>
      <c r="P12" s="4"/>
      <c r="Q12" s="4"/>
      <c r="R12" s="4"/>
      <c r="S12" s="4"/>
      <c r="T12" s="4"/>
      <c r="U12" s="4"/>
      <c r="V12" s="4"/>
      <c r="W12" s="4"/>
      <c r="X12" s="4"/>
      <c r="Y12" s="4"/>
      <c r="Z12" s="4"/>
    </row>
    <row r="13" spans="2:26">
      <c r="B13" s="10">
        <v>40969</v>
      </c>
      <c r="C13" s="11">
        <v>6.4</v>
      </c>
      <c r="D13" s="11">
        <v>-1.3295600000000001</v>
      </c>
      <c r="E13" s="4"/>
      <c r="F13" s="4"/>
      <c r="G13" s="4"/>
      <c r="H13" s="4"/>
      <c r="I13" s="4"/>
      <c r="J13" s="4"/>
      <c r="K13" s="4"/>
      <c r="L13" s="4"/>
      <c r="M13" s="4"/>
      <c r="N13" s="4"/>
      <c r="O13" s="4"/>
      <c r="P13" s="4"/>
      <c r="Q13" s="4"/>
      <c r="R13" s="4"/>
      <c r="S13" s="4"/>
      <c r="T13" s="4"/>
      <c r="U13" s="4"/>
      <c r="V13" s="4"/>
      <c r="W13" s="4"/>
      <c r="X13" s="4"/>
      <c r="Y13" s="4"/>
      <c r="Z13" s="4"/>
    </row>
    <row r="14" spans="2:26">
      <c r="B14" s="10">
        <v>41061</v>
      </c>
      <c r="C14" s="11">
        <v>6.4</v>
      </c>
      <c r="D14" s="11">
        <v>-1.4225509999999999</v>
      </c>
      <c r="E14" s="4"/>
      <c r="F14" s="4"/>
      <c r="G14" s="4"/>
      <c r="H14" s="4"/>
      <c r="I14" s="4"/>
      <c r="J14" s="4"/>
      <c r="K14" s="4"/>
      <c r="L14" s="4"/>
      <c r="M14" s="4"/>
      <c r="N14" s="4"/>
      <c r="O14" s="4"/>
      <c r="P14" s="4"/>
      <c r="Q14" s="4"/>
      <c r="R14" s="4"/>
      <c r="S14" s="4"/>
      <c r="T14" s="4"/>
      <c r="U14" s="4"/>
      <c r="V14" s="4"/>
      <c r="W14" s="4"/>
      <c r="X14" s="4"/>
      <c r="Y14" s="4"/>
      <c r="Z14" s="4"/>
    </row>
    <row r="15" spans="2:26">
      <c r="B15" s="10">
        <v>41153</v>
      </c>
      <c r="C15" s="11">
        <v>6.7</v>
      </c>
      <c r="D15" s="11">
        <v>-1.919011</v>
      </c>
      <c r="E15" s="4"/>
      <c r="F15" s="4"/>
      <c r="G15" s="4"/>
      <c r="H15" s="4"/>
      <c r="I15" s="4"/>
      <c r="J15" s="4"/>
      <c r="K15" s="4"/>
      <c r="L15" s="4"/>
      <c r="M15" s="4"/>
      <c r="N15" s="4"/>
      <c r="O15" s="4"/>
      <c r="P15" s="4"/>
      <c r="Q15" s="4"/>
      <c r="R15" s="4"/>
      <c r="S15" s="4"/>
      <c r="T15" s="4"/>
      <c r="U15" s="4"/>
      <c r="V15" s="4"/>
      <c r="W15" s="4"/>
      <c r="X15" s="4"/>
      <c r="Y15" s="4"/>
      <c r="Z15" s="4"/>
    </row>
    <row r="16" spans="2:26">
      <c r="B16" s="10">
        <v>41244</v>
      </c>
      <c r="C16" s="11">
        <v>6.3</v>
      </c>
      <c r="D16" s="11">
        <v>-1.1573640000000001</v>
      </c>
      <c r="E16" s="4"/>
      <c r="F16" s="4"/>
      <c r="G16" s="4"/>
      <c r="H16" s="4"/>
      <c r="I16" s="4"/>
      <c r="J16" s="4"/>
      <c r="K16" s="4"/>
      <c r="L16" s="4"/>
      <c r="M16" s="4"/>
      <c r="N16" s="4"/>
      <c r="O16" s="4"/>
      <c r="P16" s="4"/>
      <c r="Q16" s="4"/>
      <c r="R16" s="4"/>
      <c r="S16" s="4"/>
      <c r="T16" s="4"/>
      <c r="U16" s="4"/>
      <c r="V16" s="4"/>
      <c r="W16" s="4"/>
      <c r="X16" s="4"/>
      <c r="Y16" s="4"/>
      <c r="Z16" s="4"/>
    </row>
    <row r="17" spans="2:26">
      <c r="B17" s="10">
        <v>41334</v>
      </c>
      <c r="C17" s="11">
        <v>5.8</v>
      </c>
      <c r="D17" s="11">
        <v>-2.028375</v>
      </c>
      <c r="E17" s="4"/>
      <c r="F17" s="4"/>
      <c r="G17" s="4"/>
      <c r="H17" s="4"/>
      <c r="I17" s="4"/>
      <c r="J17" s="4"/>
      <c r="K17" s="4"/>
      <c r="L17" s="4"/>
      <c r="M17" s="4"/>
      <c r="N17" s="4"/>
      <c r="O17" s="4"/>
      <c r="P17" s="4"/>
      <c r="Q17" s="4"/>
      <c r="R17" s="4"/>
      <c r="S17" s="4"/>
      <c r="T17" s="4"/>
      <c r="U17" s="4"/>
      <c r="V17" s="4"/>
      <c r="W17" s="4"/>
      <c r="X17" s="4"/>
      <c r="Y17" s="4"/>
      <c r="Z17" s="4"/>
    </row>
    <row r="18" spans="2:26">
      <c r="B18" s="10">
        <v>41426</v>
      </c>
      <c r="C18" s="11">
        <v>6</v>
      </c>
      <c r="D18" s="11">
        <v>-1.5625830000000001</v>
      </c>
      <c r="E18" s="4"/>
      <c r="F18" s="4"/>
      <c r="G18" s="4"/>
      <c r="H18" s="4"/>
      <c r="I18" s="4"/>
      <c r="J18" s="4"/>
      <c r="K18" s="4"/>
      <c r="L18" s="4"/>
      <c r="M18" s="4"/>
      <c r="N18" s="4"/>
      <c r="O18" s="4"/>
      <c r="P18" s="4"/>
      <c r="Q18" s="4"/>
      <c r="R18" s="4"/>
      <c r="S18" s="4"/>
      <c r="T18" s="4"/>
      <c r="U18" s="4"/>
      <c r="V18" s="4"/>
      <c r="W18" s="4"/>
      <c r="X18" s="4"/>
      <c r="Y18" s="4"/>
      <c r="Z18" s="4"/>
    </row>
    <row r="19" spans="2:26">
      <c r="B19" s="10">
        <v>41518</v>
      </c>
      <c r="C19" s="11">
        <v>5.8</v>
      </c>
      <c r="D19" s="11">
        <v>-1.6774009999999999</v>
      </c>
      <c r="E19" s="4"/>
      <c r="F19" s="4"/>
      <c r="G19" s="4"/>
      <c r="H19" s="4"/>
      <c r="I19" s="4"/>
      <c r="J19" s="4"/>
      <c r="K19" s="4"/>
      <c r="L19" s="4"/>
      <c r="M19" s="4"/>
      <c r="N19" s="4"/>
      <c r="O19" s="4"/>
      <c r="P19" s="4"/>
      <c r="Q19" s="4"/>
      <c r="R19" s="4"/>
      <c r="S19" s="4"/>
      <c r="T19" s="4"/>
      <c r="U19" s="4"/>
      <c r="V19" s="4"/>
      <c r="W19" s="4"/>
      <c r="X19" s="4"/>
      <c r="Y19" s="4"/>
      <c r="Z19" s="4"/>
    </row>
    <row r="20" spans="2:26">
      <c r="B20" s="10">
        <v>41609</v>
      </c>
      <c r="C20" s="11">
        <v>5.7</v>
      </c>
      <c r="D20" s="11">
        <v>-2.0838489999999998</v>
      </c>
      <c r="E20" s="4"/>
      <c r="F20" s="4"/>
      <c r="G20" s="4"/>
      <c r="H20" s="4"/>
      <c r="I20" s="4"/>
      <c r="J20" s="4"/>
      <c r="K20" s="4"/>
      <c r="L20" s="4"/>
      <c r="M20" s="4"/>
      <c r="N20" s="4"/>
      <c r="O20" s="4"/>
      <c r="P20" s="4"/>
      <c r="Q20" s="4"/>
      <c r="R20" s="4"/>
      <c r="S20" s="4"/>
      <c r="T20" s="4"/>
      <c r="U20" s="4"/>
      <c r="V20" s="4"/>
      <c r="W20" s="4"/>
      <c r="X20" s="4"/>
      <c r="Y20" s="4"/>
      <c r="Z20" s="4"/>
    </row>
    <row r="21" spans="2:26">
      <c r="B21" s="10">
        <v>41699</v>
      </c>
      <c r="C21" s="11">
        <v>5.6</v>
      </c>
      <c r="D21" s="11">
        <v>-1.3305610000000001</v>
      </c>
      <c r="E21" s="4"/>
      <c r="F21" s="4"/>
      <c r="G21" s="4"/>
      <c r="H21" s="4"/>
      <c r="I21" s="4"/>
      <c r="J21" s="4"/>
      <c r="K21" s="4"/>
      <c r="L21" s="4"/>
      <c r="M21" s="4"/>
      <c r="N21" s="4"/>
      <c r="O21" s="4"/>
      <c r="P21" s="4"/>
      <c r="Q21" s="4"/>
      <c r="R21" s="4"/>
      <c r="S21" s="4"/>
      <c r="T21" s="4"/>
      <c r="U21" s="4"/>
      <c r="V21" s="4"/>
      <c r="W21" s="4"/>
      <c r="X21" s="4"/>
      <c r="Y21" s="4"/>
      <c r="Z21" s="4"/>
    </row>
    <row r="22" spans="2:26">
      <c r="B22" s="10">
        <v>41791</v>
      </c>
      <c r="C22" s="11">
        <v>5.3</v>
      </c>
      <c r="D22" s="11">
        <v>-1.699916</v>
      </c>
      <c r="E22" s="4"/>
      <c r="F22" s="4"/>
      <c r="G22" s="4"/>
      <c r="H22" s="4"/>
      <c r="I22" s="4"/>
      <c r="J22" s="4"/>
      <c r="K22" s="4"/>
      <c r="L22" s="4"/>
      <c r="M22" s="4"/>
      <c r="N22" s="4"/>
      <c r="O22" s="4"/>
      <c r="P22" s="4"/>
      <c r="Q22" s="4"/>
      <c r="R22" s="4"/>
      <c r="S22" s="4"/>
      <c r="T22" s="4"/>
      <c r="U22" s="4"/>
      <c r="V22" s="4"/>
      <c r="W22" s="4"/>
      <c r="X22" s="4"/>
      <c r="Y22" s="4"/>
      <c r="Z22" s="4"/>
    </row>
    <row r="23" spans="2:26">
      <c r="B23" s="10">
        <v>41883</v>
      </c>
      <c r="C23" s="11">
        <v>5.3</v>
      </c>
      <c r="D23" s="11">
        <v>-1.193022</v>
      </c>
      <c r="E23" s="4"/>
      <c r="F23" s="4"/>
      <c r="G23" s="4"/>
      <c r="H23" s="4"/>
      <c r="I23" s="4"/>
      <c r="J23" s="4"/>
      <c r="K23" s="4"/>
      <c r="L23" s="4"/>
      <c r="M23" s="4"/>
      <c r="N23" s="4"/>
      <c r="O23" s="4"/>
      <c r="P23" s="4"/>
      <c r="Q23" s="4"/>
      <c r="R23" s="4"/>
      <c r="S23" s="4"/>
      <c r="T23" s="4"/>
      <c r="U23" s="4"/>
      <c r="V23" s="4"/>
      <c r="W23" s="4"/>
      <c r="X23" s="4"/>
      <c r="Y23" s="4"/>
      <c r="Z23" s="4"/>
    </row>
    <row r="24" spans="2:26">
      <c r="B24" s="10">
        <v>41974</v>
      </c>
      <c r="C24" s="11">
        <v>5.5</v>
      </c>
      <c r="D24" s="11">
        <v>-0.48063499999999998</v>
      </c>
      <c r="E24" s="4"/>
      <c r="F24" s="4"/>
      <c r="G24" s="4"/>
      <c r="H24" s="4"/>
      <c r="I24" s="4"/>
      <c r="J24" s="4"/>
      <c r="K24" s="4"/>
      <c r="L24" s="4"/>
      <c r="M24" s="4"/>
      <c r="N24" s="4"/>
      <c r="O24" s="4"/>
      <c r="P24" s="4"/>
      <c r="Q24" s="4"/>
      <c r="R24" s="4"/>
      <c r="S24" s="4"/>
      <c r="T24" s="4"/>
      <c r="U24" s="4"/>
      <c r="V24" s="4"/>
      <c r="W24" s="4"/>
      <c r="X24" s="4"/>
      <c r="Y24" s="4"/>
      <c r="Z24" s="4"/>
    </row>
    <row r="25" spans="2:26">
      <c r="B25" s="10">
        <v>42064</v>
      </c>
      <c r="C25" s="11">
        <v>5.5</v>
      </c>
      <c r="D25" s="11">
        <v>-0.915404</v>
      </c>
      <c r="E25" s="4"/>
      <c r="F25" s="4"/>
      <c r="G25" s="4"/>
      <c r="H25" s="4"/>
      <c r="I25" s="4"/>
      <c r="J25" s="4"/>
      <c r="K25" s="4"/>
      <c r="L25" s="4"/>
      <c r="M25" s="4"/>
      <c r="N25" s="4"/>
      <c r="O25" s="4"/>
      <c r="P25" s="4"/>
      <c r="Q25" s="4"/>
      <c r="R25" s="4"/>
      <c r="S25" s="4"/>
      <c r="T25" s="4"/>
      <c r="U25" s="4"/>
      <c r="V25" s="4"/>
      <c r="W25" s="4"/>
      <c r="X25" s="4"/>
      <c r="Y25" s="4"/>
      <c r="Z25" s="4"/>
    </row>
    <row r="26" spans="2:26">
      <c r="B26" s="10">
        <v>42156</v>
      </c>
      <c r="C26" s="11">
        <v>5.5</v>
      </c>
      <c r="D26" s="11">
        <v>-0.93484100000000003</v>
      </c>
      <c r="E26" s="4"/>
      <c r="F26" s="4"/>
      <c r="G26" s="4"/>
      <c r="H26" s="4"/>
      <c r="I26" s="4"/>
      <c r="J26" s="4"/>
      <c r="K26" s="4"/>
      <c r="L26" s="4"/>
      <c r="M26" s="4"/>
      <c r="N26" s="4"/>
      <c r="O26" s="4"/>
      <c r="P26" s="4"/>
      <c r="Q26" s="4"/>
      <c r="R26" s="4"/>
      <c r="S26" s="4"/>
      <c r="T26" s="4"/>
      <c r="U26" s="4"/>
      <c r="V26" s="4"/>
      <c r="W26" s="4"/>
      <c r="X26" s="4"/>
      <c r="Y26" s="4"/>
      <c r="Z26" s="4"/>
    </row>
    <row r="27" spans="2:26">
      <c r="B27" s="10">
        <v>42248</v>
      </c>
      <c r="C27" s="11">
        <v>5.6</v>
      </c>
      <c r="D27" s="11">
        <v>-0.78401600000000005</v>
      </c>
      <c r="E27" s="4"/>
      <c r="F27" s="4"/>
      <c r="G27" s="4"/>
      <c r="H27" s="4"/>
      <c r="I27" s="4"/>
      <c r="J27" s="4"/>
      <c r="K27" s="4"/>
      <c r="L27" s="4"/>
      <c r="M27" s="4"/>
      <c r="N27" s="4"/>
      <c r="O27" s="4"/>
      <c r="P27" s="4"/>
      <c r="Q27" s="4"/>
      <c r="R27" s="4"/>
      <c r="S27" s="4"/>
      <c r="T27" s="4"/>
      <c r="U27" s="4"/>
      <c r="V27" s="4"/>
      <c r="W27" s="4"/>
      <c r="X27" s="4"/>
      <c r="Y27" s="4"/>
      <c r="Z27" s="4"/>
    </row>
    <row r="28" spans="2:26">
      <c r="B28" s="10">
        <v>42339</v>
      </c>
      <c r="C28" s="11">
        <v>5</v>
      </c>
      <c r="D28" s="11">
        <v>-0.52479299999999995</v>
      </c>
      <c r="E28" s="4"/>
      <c r="F28" s="4"/>
      <c r="G28" s="4"/>
      <c r="H28" s="4"/>
      <c r="I28" s="4"/>
      <c r="J28" s="4"/>
      <c r="K28" s="4"/>
      <c r="L28" s="4"/>
      <c r="M28" s="4"/>
      <c r="N28" s="4"/>
      <c r="O28" s="4"/>
      <c r="P28" s="4"/>
      <c r="Q28" s="4"/>
      <c r="R28" s="4"/>
      <c r="S28" s="4"/>
      <c r="T28" s="4"/>
      <c r="U28" s="4"/>
      <c r="V28" s="4"/>
      <c r="W28" s="4"/>
      <c r="X28" s="4"/>
      <c r="Y28" s="4"/>
      <c r="Z28" s="4"/>
    </row>
    <row r="29" spans="2:26">
      <c r="B29" s="10">
        <v>42430</v>
      </c>
      <c r="C29" s="11">
        <v>5.3</v>
      </c>
      <c r="D29" s="11">
        <v>-0.156831</v>
      </c>
      <c r="E29" s="4"/>
      <c r="F29" s="4"/>
      <c r="G29" s="4"/>
      <c r="H29" s="4"/>
      <c r="I29" s="4"/>
      <c r="J29" s="4"/>
      <c r="K29" s="4"/>
      <c r="L29" s="4"/>
      <c r="M29" s="4"/>
      <c r="N29" s="4"/>
      <c r="O29" s="4"/>
      <c r="P29" s="4"/>
      <c r="Q29" s="4"/>
      <c r="R29" s="4"/>
      <c r="S29" s="4"/>
      <c r="T29" s="4"/>
      <c r="U29" s="4"/>
      <c r="V29" s="4"/>
      <c r="W29" s="4"/>
      <c r="X29" s="4"/>
      <c r="Y29" s="4"/>
      <c r="Z29" s="4"/>
    </row>
    <row r="30" spans="2:26">
      <c r="B30" s="10">
        <v>42522</v>
      </c>
      <c r="C30" s="11">
        <v>5.0999999999999996</v>
      </c>
      <c r="D30" s="11">
        <v>-3.5341999999999998E-2</v>
      </c>
      <c r="E30" s="4"/>
      <c r="F30" s="4"/>
      <c r="G30" s="4"/>
      <c r="H30" s="4"/>
      <c r="I30" s="4"/>
      <c r="J30" s="4"/>
      <c r="K30" s="4"/>
      <c r="L30" s="4"/>
      <c r="M30" s="4"/>
      <c r="N30" s="4"/>
      <c r="O30" s="4"/>
      <c r="P30" s="4"/>
      <c r="Q30" s="4"/>
      <c r="R30" s="4"/>
      <c r="S30" s="4"/>
      <c r="T30" s="4"/>
      <c r="U30" s="4"/>
      <c r="V30" s="4"/>
      <c r="W30" s="4"/>
      <c r="X30" s="4"/>
      <c r="Y30" s="4"/>
      <c r="Z30" s="4"/>
    </row>
    <row r="31" spans="2:26">
      <c r="B31" s="10">
        <v>42614</v>
      </c>
      <c r="C31" s="11">
        <v>5</v>
      </c>
      <c r="D31" s="11">
        <v>0.136494</v>
      </c>
      <c r="E31" s="4"/>
      <c r="F31" s="4"/>
      <c r="G31" s="4"/>
      <c r="H31" s="4"/>
      <c r="I31" s="4"/>
      <c r="J31" s="4"/>
      <c r="K31" s="4"/>
      <c r="L31" s="4"/>
      <c r="M31" s="4"/>
      <c r="N31" s="4"/>
      <c r="O31" s="4"/>
      <c r="P31" s="4"/>
      <c r="Q31" s="4"/>
      <c r="R31" s="4"/>
      <c r="S31" s="4"/>
      <c r="T31" s="4"/>
      <c r="U31" s="4"/>
      <c r="V31" s="4"/>
      <c r="W31" s="4"/>
      <c r="X31" s="4"/>
      <c r="Y31" s="4"/>
      <c r="Z31" s="4"/>
    </row>
    <row r="32" spans="2:26">
      <c r="B32" s="10">
        <v>42705</v>
      </c>
      <c r="C32" s="11">
        <v>5.3</v>
      </c>
      <c r="D32" s="11">
        <v>-0.29330899999999999</v>
      </c>
      <c r="E32" s="4"/>
      <c r="F32" s="4"/>
      <c r="G32" s="4"/>
      <c r="H32" s="4"/>
      <c r="I32" s="4"/>
      <c r="J32" s="4"/>
      <c r="K32" s="4"/>
      <c r="L32" s="4"/>
      <c r="M32" s="4"/>
      <c r="N32" s="4"/>
      <c r="O32" s="4"/>
      <c r="P32" s="4"/>
      <c r="Q32" s="4"/>
      <c r="R32" s="4"/>
      <c r="S32" s="4"/>
      <c r="T32" s="4"/>
      <c r="U32" s="4"/>
      <c r="V32" s="4"/>
      <c r="W32" s="4"/>
      <c r="X32" s="4"/>
      <c r="Y32" s="4"/>
      <c r="Z32" s="4"/>
    </row>
    <row r="33" spans="2:26">
      <c r="B33" s="10">
        <v>42795</v>
      </c>
      <c r="C33" s="11">
        <v>4.9000000000000004</v>
      </c>
      <c r="D33" s="11">
        <v>-1.4241E-2</v>
      </c>
      <c r="E33" s="4"/>
      <c r="F33" s="4"/>
      <c r="G33" s="4"/>
      <c r="H33" s="4"/>
      <c r="I33" s="4"/>
      <c r="J33" s="4"/>
      <c r="K33" s="4"/>
      <c r="L33" s="4"/>
      <c r="M33" s="4"/>
      <c r="N33" s="4"/>
      <c r="O33" s="4"/>
      <c r="P33" s="4"/>
      <c r="Q33" s="4"/>
      <c r="R33" s="4"/>
      <c r="S33" s="4"/>
      <c r="T33" s="4"/>
      <c r="U33" s="4"/>
      <c r="V33" s="4"/>
      <c r="W33" s="4"/>
      <c r="X33" s="4"/>
      <c r="Y33" s="4"/>
      <c r="Z33" s="4"/>
    </row>
    <row r="34" spans="2:26">
      <c r="B34" s="10">
        <v>42887</v>
      </c>
      <c r="C34" s="11">
        <v>4.9000000000000004</v>
      </c>
      <c r="D34" s="11">
        <v>0.165238</v>
      </c>
      <c r="E34" s="4"/>
      <c r="F34" s="4"/>
      <c r="G34" s="4"/>
      <c r="H34" s="4"/>
      <c r="I34" s="4"/>
      <c r="J34" s="4"/>
      <c r="K34" s="4"/>
      <c r="L34" s="4"/>
      <c r="M34" s="4"/>
      <c r="N34" s="4"/>
      <c r="O34" s="4"/>
      <c r="P34" s="4"/>
      <c r="Q34" s="4"/>
      <c r="R34" s="4"/>
      <c r="S34" s="4"/>
      <c r="T34" s="4"/>
      <c r="U34" s="4"/>
      <c r="V34" s="4"/>
      <c r="W34" s="4"/>
      <c r="X34" s="4"/>
      <c r="Y34" s="4"/>
      <c r="Z34" s="4"/>
    </row>
    <row r="35" spans="2:26">
      <c r="B35" s="10">
        <v>42979</v>
      </c>
      <c r="C35" s="11">
        <v>4.7</v>
      </c>
      <c r="D35" s="11">
        <v>0.19289899999999999</v>
      </c>
      <c r="E35" s="4"/>
      <c r="F35" s="4"/>
      <c r="G35" s="4"/>
      <c r="H35" s="4"/>
      <c r="I35" s="4"/>
      <c r="J35" s="4"/>
      <c r="K35" s="4"/>
      <c r="L35" s="4"/>
      <c r="M35" s="4"/>
      <c r="N35" s="4"/>
      <c r="O35" s="4"/>
      <c r="P35" s="4"/>
      <c r="Q35" s="4"/>
      <c r="R35" s="4"/>
      <c r="S35" s="4"/>
      <c r="T35" s="4"/>
      <c r="U35" s="4"/>
      <c r="V35" s="4"/>
      <c r="W35" s="4"/>
      <c r="X35" s="4"/>
      <c r="Y35" s="4"/>
      <c r="Z35" s="4"/>
    </row>
    <row r="36" spans="2:26">
      <c r="B36" s="10">
        <v>43070</v>
      </c>
      <c r="C36" s="11">
        <v>4.5</v>
      </c>
      <c r="D36" s="11">
        <v>0.46406199999999997</v>
      </c>
      <c r="E36" s="4"/>
      <c r="F36" s="4"/>
      <c r="G36" s="4"/>
      <c r="H36" s="4"/>
      <c r="I36" s="4"/>
      <c r="J36" s="4"/>
      <c r="K36" s="4"/>
      <c r="L36" s="4"/>
      <c r="M36" s="4"/>
      <c r="N36" s="4"/>
      <c r="O36" s="4"/>
      <c r="P36" s="4"/>
      <c r="Q36" s="4"/>
      <c r="R36" s="4"/>
      <c r="S36" s="4"/>
      <c r="T36" s="4"/>
      <c r="U36" s="4"/>
      <c r="V36" s="4"/>
      <c r="W36" s="4"/>
      <c r="X36" s="4"/>
      <c r="Y36" s="4"/>
      <c r="Z36" s="4"/>
    </row>
    <row r="37" spans="2:26">
      <c r="B37" s="10">
        <v>43160</v>
      </c>
      <c r="C37" s="11">
        <v>4.4000000000000004</v>
      </c>
      <c r="D37" s="11">
        <v>0.62228099999999997</v>
      </c>
      <c r="E37" s="4"/>
      <c r="F37" s="4"/>
      <c r="G37" s="4"/>
      <c r="H37" s="4"/>
      <c r="I37" s="4"/>
      <c r="J37" s="4"/>
      <c r="K37" s="4"/>
      <c r="L37" s="4"/>
      <c r="M37" s="4"/>
      <c r="N37" s="4"/>
      <c r="O37" s="4"/>
      <c r="P37" s="4"/>
      <c r="Q37" s="4"/>
      <c r="R37" s="4"/>
      <c r="S37" s="4"/>
      <c r="T37" s="4"/>
      <c r="U37" s="4"/>
      <c r="V37" s="4"/>
      <c r="W37" s="4"/>
      <c r="X37" s="4"/>
      <c r="Y37" s="4"/>
      <c r="Z37" s="4"/>
    </row>
    <row r="38" spans="2:26">
      <c r="B38" s="10">
        <v>43252</v>
      </c>
      <c r="C38" s="11">
        <v>4.5999999999999996</v>
      </c>
      <c r="D38" s="11">
        <v>1.057857</v>
      </c>
      <c r="E38" s="4"/>
      <c r="F38" s="4"/>
      <c r="G38" s="4"/>
      <c r="H38" s="4"/>
      <c r="I38" s="4"/>
      <c r="J38" s="4"/>
      <c r="K38" s="4"/>
      <c r="L38" s="4"/>
      <c r="M38" s="4"/>
      <c r="N38" s="4"/>
      <c r="O38" s="4"/>
      <c r="P38" s="4"/>
      <c r="Q38" s="4"/>
      <c r="R38" s="4"/>
      <c r="S38" s="4"/>
      <c r="T38" s="4"/>
      <c r="U38" s="4"/>
      <c r="V38" s="4"/>
      <c r="W38" s="4"/>
      <c r="X38" s="4"/>
      <c r="Y38" s="4"/>
      <c r="Z38" s="4"/>
    </row>
    <row r="39" spans="2:26">
      <c r="B39" s="10">
        <v>43344</v>
      </c>
      <c r="C39" s="11">
        <v>4</v>
      </c>
      <c r="D39" s="11">
        <v>0.574573</v>
      </c>
      <c r="E39" s="4"/>
      <c r="F39" s="4"/>
      <c r="G39" s="4"/>
      <c r="H39" s="4"/>
      <c r="I39" s="4"/>
      <c r="J39" s="4"/>
      <c r="K39" s="4"/>
      <c r="L39" s="4"/>
      <c r="M39" s="4"/>
      <c r="N39" s="4"/>
      <c r="O39" s="4"/>
      <c r="P39" s="4"/>
      <c r="Q39" s="4"/>
      <c r="R39" s="4"/>
      <c r="S39" s="4"/>
      <c r="T39" s="4"/>
      <c r="U39" s="4"/>
      <c r="V39" s="4"/>
      <c r="W39" s="4"/>
      <c r="X39" s="4"/>
      <c r="Y39" s="4"/>
      <c r="Z39" s="4"/>
    </row>
    <row r="40" spans="2:26">
      <c r="B40" s="10">
        <v>43435</v>
      </c>
      <c r="C40" s="11">
        <v>4.3</v>
      </c>
      <c r="D40" s="11">
        <v>1.456825</v>
      </c>
      <c r="E40" s="4"/>
      <c r="F40" s="4"/>
      <c r="G40" s="4"/>
      <c r="H40" s="4"/>
      <c r="I40" s="4"/>
      <c r="J40" s="4"/>
      <c r="K40" s="4"/>
      <c r="L40" s="4"/>
      <c r="M40" s="4"/>
      <c r="N40" s="4"/>
      <c r="O40" s="4"/>
      <c r="P40" s="4"/>
      <c r="Q40" s="4"/>
      <c r="R40" s="4"/>
      <c r="S40" s="4"/>
      <c r="T40" s="4"/>
      <c r="U40" s="4"/>
      <c r="V40" s="4"/>
      <c r="W40" s="4"/>
      <c r="X40" s="4"/>
      <c r="Y40" s="4"/>
      <c r="Z40" s="4"/>
    </row>
    <row r="41" spans="2:26">
      <c r="B41" s="10">
        <v>43525</v>
      </c>
      <c r="C41" s="11">
        <v>4.2</v>
      </c>
      <c r="D41" s="11">
        <v>1.5870379999999999</v>
      </c>
      <c r="E41" s="4"/>
      <c r="F41" s="4"/>
      <c r="G41" s="4"/>
      <c r="H41" s="4"/>
      <c r="I41" s="4"/>
      <c r="J41" s="4"/>
      <c r="K41" s="4"/>
      <c r="L41" s="4"/>
      <c r="M41" s="4"/>
      <c r="N41" s="4"/>
      <c r="O41" s="4"/>
      <c r="P41" s="4"/>
      <c r="Q41" s="4"/>
      <c r="R41" s="4"/>
      <c r="S41" s="4"/>
      <c r="T41" s="4"/>
      <c r="U41" s="4"/>
      <c r="V41" s="4"/>
      <c r="W41" s="4"/>
      <c r="X41" s="4"/>
      <c r="Y41" s="4"/>
      <c r="Z41" s="4"/>
    </row>
    <row r="42" spans="2:26">
      <c r="B42" s="10">
        <v>43617</v>
      </c>
      <c r="C42" s="11">
        <v>4.0999999999999996</v>
      </c>
      <c r="D42" s="11">
        <v>1.2814669999999999</v>
      </c>
      <c r="E42" s="4"/>
      <c r="F42" s="4"/>
      <c r="G42" s="4"/>
      <c r="H42" s="4"/>
      <c r="I42" s="4"/>
      <c r="J42" s="4"/>
      <c r="K42" s="4"/>
      <c r="L42" s="4"/>
      <c r="M42" s="4"/>
      <c r="N42" s="4"/>
      <c r="O42" s="4"/>
      <c r="P42" s="4"/>
      <c r="Q42" s="4"/>
      <c r="R42" s="4"/>
      <c r="S42" s="4"/>
      <c r="T42" s="4"/>
      <c r="U42" s="4"/>
      <c r="V42" s="4"/>
      <c r="W42" s="4"/>
      <c r="X42" s="4"/>
      <c r="Y42" s="4"/>
      <c r="Z42" s="4"/>
    </row>
    <row r="43" spans="2:26">
      <c r="B43" s="10">
        <v>43709</v>
      </c>
      <c r="C43" s="11">
        <v>4.0999999999999996</v>
      </c>
      <c r="D43" s="11">
        <v>1.5538829999999999</v>
      </c>
      <c r="E43" s="4"/>
      <c r="F43" s="4"/>
      <c r="G43" s="4"/>
      <c r="H43" s="4"/>
      <c r="I43" s="4"/>
      <c r="J43" s="4"/>
      <c r="K43" s="4"/>
      <c r="L43" s="4"/>
      <c r="M43" s="4"/>
      <c r="N43" s="4"/>
      <c r="O43" s="4"/>
      <c r="P43" s="4"/>
      <c r="Q43" s="4"/>
      <c r="R43" s="4"/>
      <c r="S43" s="4"/>
      <c r="T43" s="4"/>
      <c r="U43" s="4"/>
      <c r="V43" s="4"/>
      <c r="W43" s="4"/>
      <c r="X43" s="4"/>
      <c r="Y43" s="4"/>
      <c r="Z43" s="4"/>
    </row>
    <row r="44" spans="2:26">
      <c r="B44" s="10">
        <v>43800</v>
      </c>
      <c r="C44" s="11">
        <v>4.0999999999999996</v>
      </c>
      <c r="D44" s="11">
        <v>1.7755259999999999</v>
      </c>
      <c r="E44" s="4"/>
      <c r="F44" s="4"/>
      <c r="G44" s="4"/>
      <c r="H44" s="4"/>
      <c r="I44" s="4"/>
      <c r="J44" s="4"/>
      <c r="K44" s="4"/>
      <c r="L44" s="4"/>
      <c r="M44" s="4"/>
      <c r="N44" s="4"/>
      <c r="O44" s="4"/>
      <c r="P44" s="4"/>
      <c r="Q44" s="4"/>
      <c r="R44" s="4"/>
      <c r="S44" s="4"/>
      <c r="T44" s="4"/>
      <c r="U44" s="4"/>
      <c r="V44" s="4"/>
      <c r="W44" s="4"/>
      <c r="X44" s="4"/>
      <c r="Y44" s="4"/>
      <c r="Z44" s="4"/>
    </row>
    <row r="45" spans="2:26">
      <c r="B45" s="10">
        <v>43891</v>
      </c>
      <c r="C45" s="11">
        <v>4.2</v>
      </c>
      <c r="D45" s="11">
        <v>0.16394700000000001</v>
      </c>
      <c r="E45" s="4"/>
      <c r="F45" s="4"/>
      <c r="G45" s="4"/>
      <c r="H45" s="4"/>
      <c r="I45" s="4"/>
      <c r="J45" s="4"/>
      <c r="K45" s="4"/>
      <c r="L45" s="4"/>
      <c r="M45" s="4"/>
      <c r="N45" s="4"/>
      <c r="O45" s="4"/>
      <c r="P45" s="4"/>
      <c r="Q45" s="4"/>
      <c r="R45" s="4"/>
      <c r="S45" s="4"/>
      <c r="T45" s="4"/>
      <c r="U45" s="4"/>
      <c r="V45" s="4"/>
      <c r="W45" s="4"/>
      <c r="X45" s="4"/>
      <c r="Y45" s="4"/>
      <c r="Z45" s="4"/>
    </row>
    <row r="46" spans="2:26">
      <c r="B46" s="10">
        <v>43983</v>
      </c>
      <c r="C46" s="11">
        <v>4.0999999999999996</v>
      </c>
      <c r="D46" s="11">
        <v>-0.77386299999999997</v>
      </c>
      <c r="E46" s="4"/>
      <c r="F46" s="4"/>
      <c r="G46" s="4"/>
      <c r="H46" s="4"/>
      <c r="I46" s="4"/>
      <c r="J46" s="4"/>
      <c r="K46" s="4"/>
      <c r="L46" s="4"/>
      <c r="M46" s="4"/>
      <c r="N46" s="4"/>
      <c r="O46" s="4"/>
      <c r="P46" s="4"/>
      <c r="Q46" s="4"/>
      <c r="R46" s="4"/>
      <c r="S46" s="4"/>
      <c r="T46" s="4"/>
      <c r="U46" s="4"/>
      <c r="V46" s="4"/>
      <c r="W46" s="4"/>
      <c r="X46" s="4"/>
      <c r="Y46" s="4"/>
      <c r="Z46" s="4"/>
    </row>
    <row r="47" spans="2:26">
      <c r="B47" s="10">
        <v>44075</v>
      </c>
      <c r="C47" s="11">
        <v>5.2</v>
      </c>
      <c r="D47" s="11">
        <v>1.330964</v>
      </c>
      <c r="E47" s="4"/>
      <c r="F47" s="4"/>
      <c r="G47" s="4"/>
      <c r="H47" s="4"/>
      <c r="I47" s="4"/>
      <c r="J47" s="4"/>
      <c r="K47" s="4"/>
      <c r="L47" s="4"/>
      <c r="M47" s="4"/>
      <c r="N47" s="4"/>
      <c r="O47" s="4"/>
      <c r="P47" s="4"/>
      <c r="Q47" s="4"/>
      <c r="R47" s="4"/>
      <c r="S47" s="4"/>
      <c r="T47" s="4"/>
      <c r="U47" s="4"/>
      <c r="V47" s="4"/>
      <c r="W47" s="4"/>
      <c r="X47" s="4"/>
      <c r="Y47" s="4"/>
      <c r="Z47" s="4"/>
    </row>
    <row r="48" spans="2:26">
      <c r="B48" s="10">
        <v>44166</v>
      </c>
      <c r="C48" s="11">
        <v>4.9000000000000004</v>
      </c>
      <c r="D48" s="11">
        <v>0.93759899999999996</v>
      </c>
      <c r="E48" s="4"/>
      <c r="F48" s="4"/>
      <c r="G48" s="4"/>
      <c r="H48" s="4"/>
      <c r="I48" s="4"/>
      <c r="J48" s="4"/>
      <c r="K48" s="4"/>
      <c r="L48" s="4"/>
      <c r="M48" s="4"/>
      <c r="N48" s="4"/>
      <c r="O48" s="4"/>
      <c r="P48" s="4"/>
      <c r="Q48" s="4"/>
      <c r="R48" s="4"/>
      <c r="S48" s="4"/>
      <c r="T48" s="4"/>
      <c r="U48" s="4"/>
      <c r="V48" s="4"/>
      <c r="W48" s="4"/>
      <c r="X48" s="4"/>
      <c r="Y48" s="4"/>
      <c r="Z48" s="4"/>
    </row>
    <row r="49" spans="2:26">
      <c r="B49" s="10">
        <v>44256</v>
      </c>
      <c r="C49" s="11">
        <v>4.5999999999999996</v>
      </c>
      <c r="D49" s="11">
        <v>2.213225</v>
      </c>
      <c r="E49" s="4"/>
      <c r="F49" s="4"/>
      <c r="G49" s="4"/>
      <c r="H49" s="4"/>
      <c r="I49" s="4"/>
      <c r="J49" s="4"/>
      <c r="K49" s="4"/>
      <c r="L49" s="4"/>
      <c r="M49" s="4"/>
      <c r="N49" s="4"/>
      <c r="O49" s="4"/>
      <c r="P49" s="4"/>
      <c r="Q49" s="4"/>
      <c r="R49" s="4"/>
      <c r="S49" s="4"/>
      <c r="T49" s="4"/>
      <c r="U49" s="4"/>
      <c r="V49" s="4"/>
      <c r="W49" s="4"/>
      <c r="X49" s="4"/>
      <c r="Y49" s="4"/>
      <c r="Z49" s="4"/>
    </row>
    <row r="50" spans="2:26">
      <c r="B50" s="10">
        <v>44348</v>
      </c>
      <c r="C50" s="11">
        <v>4</v>
      </c>
      <c r="D50" s="11">
        <v>2.8916599999999999</v>
      </c>
      <c r="E50" s="4"/>
      <c r="F50" s="4"/>
      <c r="G50" s="4"/>
      <c r="H50" s="4"/>
      <c r="I50" s="4"/>
      <c r="J50" s="4"/>
      <c r="K50" s="4"/>
      <c r="L50" s="4"/>
      <c r="M50" s="4"/>
      <c r="N50" s="4"/>
      <c r="O50" s="4"/>
      <c r="P50" s="4"/>
      <c r="Q50" s="4"/>
      <c r="R50" s="4"/>
      <c r="S50" s="4"/>
      <c r="T50" s="4"/>
      <c r="U50" s="4"/>
      <c r="V50" s="4"/>
      <c r="W50" s="4"/>
      <c r="X50" s="4"/>
      <c r="Y50" s="4"/>
      <c r="Z50" s="4"/>
    </row>
    <row r="51" spans="2:26">
      <c r="B51" s="10">
        <v>44440</v>
      </c>
      <c r="C51" s="11">
        <v>3.3</v>
      </c>
      <c r="D51" s="11">
        <v>0.79479</v>
      </c>
      <c r="E51" s="4"/>
      <c r="F51" s="4"/>
      <c r="G51" s="4"/>
      <c r="H51" s="4"/>
      <c r="I51" s="4"/>
      <c r="J51" s="4"/>
      <c r="K51" s="4"/>
      <c r="L51" s="4"/>
      <c r="M51" s="4"/>
      <c r="N51" s="4"/>
      <c r="O51" s="4"/>
      <c r="P51" s="4"/>
      <c r="Q51" s="4"/>
      <c r="R51" s="4"/>
      <c r="S51" s="4"/>
      <c r="T51" s="4"/>
      <c r="U51" s="4"/>
      <c r="V51" s="4"/>
      <c r="W51" s="4"/>
      <c r="X51" s="4"/>
      <c r="Y51" s="4"/>
      <c r="Z51" s="4"/>
    </row>
    <row r="52" spans="2:26">
      <c r="B52" s="10">
        <v>44531</v>
      </c>
      <c r="C52" s="11">
        <v>3.2</v>
      </c>
      <c r="D52" s="11">
        <v>3.786092</v>
      </c>
      <c r="E52" s="4"/>
      <c r="F52" s="4"/>
      <c r="G52" s="4"/>
      <c r="H52" s="4"/>
      <c r="I52" s="4"/>
      <c r="J52" s="4"/>
      <c r="K52" s="4"/>
      <c r="L52" s="4"/>
      <c r="M52" s="4"/>
      <c r="N52" s="4"/>
      <c r="O52" s="4"/>
      <c r="P52" s="4"/>
      <c r="Q52" s="4"/>
      <c r="R52" s="4"/>
      <c r="S52" s="4"/>
      <c r="T52" s="4"/>
      <c r="U52" s="4"/>
      <c r="V52" s="4"/>
      <c r="W52" s="4"/>
      <c r="X52" s="4"/>
      <c r="Y52" s="4"/>
      <c r="Z52" s="4"/>
    </row>
    <row r="53" spans="2:26">
      <c r="B53" s="10">
        <v>44621</v>
      </c>
      <c r="C53" s="11">
        <v>3.2</v>
      </c>
      <c r="D53" s="11">
        <v>2.8032620000000001</v>
      </c>
      <c r="E53" s="4"/>
      <c r="F53" s="4"/>
      <c r="G53" s="4"/>
      <c r="H53" s="4"/>
      <c r="I53" s="4"/>
      <c r="J53" s="4"/>
      <c r="K53" s="4"/>
      <c r="L53" s="4"/>
      <c r="M53" s="4"/>
      <c r="N53" s="4"/>
      <c r="O53" s="4"/>
      <c r="P53" s="4"/>
      <c r="Q53" s="4"/>
      <c r="R53" s="4"/>
      <c r="S53" s="4"/>
      <c r="T53" s="4"/>
      <c r="U53" s="4"/>
      <c r="V53" s="4"/>
      <c r="W53" s="4"/>
      <c r="X53" s="4"/>
      <c r="Y53" s="4"/>
      <c r="Z53" s="4"/>
    </row>
    <row r="54" spans="2:26">
      <c r="B54" s="10">
        <v>44713</v>
      </c>
      <c r="C54" s="11">
        <v>3.3</v>
      </c>
      <c r="D54" s="11">
        <v>2.6609060000000002</v>
      </c>
      <c r="E54" s="4"/>
      <c r="F54" s="4"/>
      <c r="G54" s="4"/>
      <c r="H54" s="4"/>
      <c r="I54" s="4"/>
      <c r="J54" s="4"/>
      <c r="K54" s="4"/>
      <c r="L54" s="4"/>
      <c r="M54" s="4"/>
      <c r="N54" s="4"/>
      <c r="O54" s="4"/>
      <c r="P54" s="4"/>
      <c r="Q54" s="4"/>
      <c r="R54" s="4"/>
      <c r="S54" s="4"/>
      <c r="T54" s="4"/>
      <c r="U54" s="4"/>
      <c r="V54" s="4"/>
      <c r="W54" s="4"/>
      <c r="X54" s="4"/>
      <c r="Y54" s="4"/>
      <c r="Z54" s="4"/>
    </row>
    <row r="55" spans="2:26">
      <c r="B55" s="10">
        <v>44805</v>
      </c>
      <c r="C55" s="11">
        <v>3.3</v>
      </c>
      <c r="D55" s="11">
        <v>2.8736030000000001</v>
      </c>
      <c r="E55" s="4"/>
      <c r="F55" s="4"/>
      <c r="G55" s="4"/>
      <c r="H55" s="4"/>
      <c r="I55" s="4"/>
      <c r="J55" s="4"/>
      <c r="K55" s="4"/>
      <c r="L55" s="4"/>
      <c r="M55" s="4"/>
      <c r="N55" s="4"/>
      <c r="O55" s="4"/>
      <c r="P55" s="4"/>
      <c r="Q55" s="4"/>
      <c r="R55" s="4"/>
      <c r="S55" s="4"/>
      <c r="T55" s="4"/>
      <c r="U55" s="4"/>
      <c r="V55" s="4"/>
      <c r="W55" s="4"/>
      <c r="X55" s="4"/>
      <c r="Y55" s="4"/>
      <c r="Z55" s="4"/>
    </row>
    <row r="56" spans="2:26">
      <c r="B56" s="10">
        <v>44896</v>
      </c>
      <c r="C56" s="11">
        <v>3.4</v>
      </c>
      <c r="D56" s="11">
        <v>1.4847360000000001</v>
      </c>
      <c r="E56" s="4"/>
      <c r="F56" s="4"/>
      <c r="G56" s="4"/>
      <c r="H56" s="4"/>
      <c r="I56" s="4"/>
      <c r="J56" s="4"/>
      <c r="K56" s="4"/>
      <c r="L56" s="4"/>
      <c r="M56" s="4"/>
      <c r="N56" s="4"/>
      <c r="O56" s="4"/>
      <c r="P56" s="4"/>
      <c r="Q56" s="4"/>
      <c r="R56" s="4"/>
      <c r="S56" s="4"/>
      <c r="T56" s="4"/>
      <c r="U56" s="4"/>
      <c r="V56" s="4"/>
      <c r="W56" s="4"/>
      <c r="X56" s="4"/>
      <c r="Y56" s="4"/>
      <c r="Z56" s="4"/>
    </row>
    <row r="57" spans="2:26">
      <c r="B57" s="10">
        <v>44986</v>
      </c>
      <c r="C57" s="11">
        <v>3.4</v>
      </c>
      <c r="D57" s="11">
        <v>0.620919</v>
      </c>
      <c r="E57" s="4"/>
      <c r="F57" s="4"/>
      <c r="G57" s="4"/>
      <c r="H57" s="4"/>
      <c r="I57" s="4"/>
      <c r="J57" s="4"/>
      <c r="K57" s="4"/>
      <c r="L57" s="4"/>
      <c r="M57" s="4"/>
      <c r="N57" s="4"/>
      <c r="O57" s="4"/>
      <c r="P57" s="4"/>
      <c r="Q57" s="4"/>
      <c r="R57" s="4"/>
      <c r="S57" s="4"/>
      <c r="T57" s="4"/>
      <c r="U57" s="4"/>
      <c r="V57" s="4"/>
      <c r="W57" s="4"/>
      <c r="X57" s="4"/>
      <c r="Y57" s="4"/>
      <c r="Z57" s="4"/>
    </row>
    <row r="58" spans="2:26">
      <c r="B58" s="10">
        <v>45078</v>
      </c>
      <c r="C58" s="11">
        <v>3.6</v>
      </c>
      <c r="D58" s="11">
        <v>0.60699999999999998</v>
      </c>
      <c r="E58" s="4"/>
      <c r="F58" s="4"/>
      <c r="G58" s="4"/>
      <c r="H58" s="4"/>
      <c r="I58" s="4"/>
      <c r="J58" s="4"/>
      <c r="K58" s="4"/>
      <c r="L58" s="4"/>
      <c r="M58" s="4"/>
      <c r="N58" s="4"/>
      <c r="O58" s="4"/>
      <c r="P58" s="4"/>
      <c r="Q58" s="4"/>
      <c r="R58" s="4"/>
      <c r="S58" s="4"/>
      <c r="T58" s="4"/>
      <c r="U58" s="4"/>
      <c r="V58" s="4"/>
      <c r="W58" s="4"/>
      <c r="X58" s="4"/>
      <c r="Y58" s="4"/>
      <c r="Z58" s="4"/>
    </row>
    <row r="59" spans="2:26">
      <c r="B59" s="10">
        <v>45170</v>
      </c>
      <c r="C59" s="11">
        <v>3.9</v>
      </c>
      <c r="D59" s="11">
        <v>-0.24263799999999999</v>
      </c>
      <c r="E59" s="4"/>
      <c r="F59" s="4"/>
      <c r="G59" s="4"/>
      <c r="H59" s="4"/>
      <c r="I59" s="4"/>
      <c r="J59" s="4"/>
      <c r="K59" s="4"/>
      <c r="L59" s="4"/>
      <c r="M59" s="4"/>
      <c r="N59" s="4"/>
      <c r="O59" s="4"/>
      <c r="P59" s="4"/>
      <c r="Q59" s="4"/>
      <c r="R59" s="4"/>
      <c r="S59" s="4"/>
      <c r="T59" s="4"/>
      <c r="U59" s="4"/>
      <c r="V59" s="4"/>
      <c r="W59" s="4"/>
      <c r="X59" s="4"/>
      <c r="Y59" s="4"/>
      <c r="Z59" s="4"/>
    </row>
    <row r="60" spans="2:26">
      <c r="B60" s="96">
        <v>45261</v>
      </c>
      <c r="C60" s="98">
        <v>4</v>
      </c>
      <c r="D60" s="98">
        <v>-0.83525799999999994</v>
      </c>
      <c r="E60" s="7"/>
      <c r="F60" s="4"/>
      <c r="G60" s="4"/>
      <c r="H60" s="4"/>
      <c r="I60" s="4"/>
      <c r="J60" s="4"/>
      <c r="K60" s="4"/>
      <c r="L60" s="4"/>
      <c r="M60" s="4"/>
      <c r="N60" s="4"/>
      <c r="O60" s="4"/>
      <c r="P60" s="4"/>
      <c r="Q60" s="4"/>
      <c r="R60" s="4"/>
      <c r="S60" s="4"/>
      <c r="T60" s="4"/>
      <c r="U60" s="4"/>
      <c r="V60" s="4"/>
      <c r="W60" s="4"/>
      <c r="X60" s="4"/>
      <c r="Y60" s="4"/>
      <c r="Z60" s="4"/>
    </row>
    <row r="61" spans="2:26">
      <c r="B61" s="10">
        <v>45352</v>
      </c>
      <c r="C61" s="11">
        <v>4.4427859999999999</v>
      </c>
      <c r="D61" s="11">
        <v>-1.2210589999999999</v>
      </c>
      <c r="E61" s="4" t="s">
        <v>2</v>
      </c>
      <c r="F61" s="4"/>
      <c r="G61" s="4"/>
      <c r="H61" s="4"/>
      <c r="I61" s="4"/>
      <c r="J61" s="4"/>
      <c r="K61" s="4"/>
      <c r="L61" s="4"/>
      <c r="M61" s="4"/>
      <c r="N61" s="4"/>
      <c r="O61" s="4"/>
      <c r="P61" s="4"/>
      <c r="Q61" s="4"/>
      <c r="R61" s="4"/>
      <c r="S61" s="4"/>
      <c r="T61" s="4"/>
      <c r="U61" s="4"/>
      <c r="V61" s="4"/>
      <c r="W61" s="4"/>
      <c r="X61" s="4"/>
      <c r="Y61" s="4"/>
      <c r="Z61" s="4"/>
    </row>
    <row r="62" spans="2:26">
      <c r="B62" s="10">
        <v>45444</v>
      </c>
      <c r="C62" s="11">
        <v>4.9259190000000004</v>
      </c>
      <c r="D62" s="11">
        <v>-1.595318</v>
      </c>
      <c r="E62" s="4"/>
      <c r="F62" s="4"/>
      <c r="G62" s="4"/>
      <c r="H62" s="4"/>
      <c r="I62" s="4"/>
      <c r="J62" s="4"/>
      <c r="K62" s="4"/>
      <c r="L62" s="4"/>
      <c r="M62" s="4"/>
      <c r="N62" s="4"/>
      <c r="O62" s="4"/>
      <c r="P62" s="4"/>
      <c r="Q62" s="4"/>
      <c r="R62" s="4"/>
      <c r="S62" s="4"/>
      <c r="T62" s="4"/>
      <c r="U62" s="4"/>
      <c r="V62" s="4"/>
      <c r="W62" s="4"/>
      <c r="X62" s="4"/>
      <c r="Y62" s="4"/>
      <c r="Z62" s="4"/>
    </row>
    <row r="63" spans="2:26">
      <c r="B63" s="10">
        <v>45536</v>
      </c>
      <c r="C63" s="11">
        <v>5.2157859999999996</v>
      </c>
      <c r="D63" s="11">
        <v>-1.7018439999999999</v>
      </c>
      <c r="E63" s="4"/>
      <c r="F63" s="4"/>
      <c r="G63" s="4"/>
      <c r="H63" s="4"/>
      <c r="I63" s="4"/>
      <c r="J63" s="4"/>
      <c r="K63" s="4"/>
      <c r="L63" s="4"/>
      <c r="M63" s="4"/>
      <c r="N63" s="4"/>
      <c r="O63" s="4"/>
      <c r="P63" s="4"/>
      <c r="Q63" s="4"/>
      <c r="R63" s="4"/>
      <c r="S63" s="4"/>
      <c r="T63" s="4"/>
      <c r="U63" s="4"/>
      <c r="V63" s="4"/>
      <c r="W63" s="4"/>
      <c r="X63" s="4"/>
      <c r="Y63" s="4"/>
      <c r="Z63" s="4"/>
    </row>
    <row r="64" spans="2:26">
      <c r="B64" s="10">
        <v>45627</v>
      </c>
      <c r="C64" s="11">
        <v>5.3427959999999999</v>
      </c>
      <c r="D64" s="11">
        <v>-1.710275</v>
      </c>
      <c r="E64" s="4"/>
      <c r="F64" s="4"/>
      <c r="G64" s="4"/>
      <c r="H64" s="4"/>
      <c r="I64" s="4"/>
      <c r="J64" s="4"/>
      <c r="K64" s="4"/>
      <c r="L64" s="4"/>
      <c r="M64" s="4"/>
      <c r="N64" s="4"/>
      <c r="O64" s="4"/>
      <c r="P64" s="4"/>
      <c r="Q64" s="4"/>
      <c r="R64" s="4"/>
      <c r="S64" s="4"/>
      <c r="T64" s="4"/>
      <c r="U64" s="4"/>
      <c r="V64" s="4"/>
      <c r="W64" s="4"/>
      <c r="X64" s="4"/>
      <c r="Y64" s="4"/>
      <c r="Z64" s="4"/>
    </row>
    <row r="65" spans="2:26">
      <c r="B65" s="10">
        <v>45717</v>
      </c>
      <c r="C65" s="11">
        <v>5.3375339999999998</v>
      </c>
      <c r="D65" s="11">
        <v>-1.5035320000000001</v>
      </c>
      <c r="E65" s="4"/>
      <c r="F65" s="4"/>
      <c r="G65" s="4"/>
      <c r="H65" s="4"/>
      <c r="I65" s="4"/>
      <c r="J65" s="4"/>
      <c r="K65" s="4"/>
      <c r="L65" s="4"/>
      <c r="M65" s="4"/>
      <c r="N65" s="4"/>
      <c r="O65" s="4"/>
      <c r="P65" s="4"/>
      <c r="Q65" s="4"/>
      <c r="R65" s="4"/>
      <c r="S65" s="4"/>
      <c r="T65" s="4"/>
      <c r="U65" s="4"/>
      <c r="V65" s="4"/>
      <c r="W65" s="4"/>
      <c r="X65" s="4"/>
      <c r="Y65" s="4"/>
      <c r="Z65" s="4"/>
    </row>
    <row r="66" spans="2:26">
      <c r="B66" s="10">
        <v>45809</v>
      </c>
      <c r="C66" s="11">
        <v>5.227773</v>
      </c>
      <c r="D66" s="11">
        <v>-1.2554399999999999</v>
      </c>
      <c r="E66" s="4"/>
      <c r="F66" s="4"/>
      <c r="G66" s="4"/>
      <c r="H66" s="4"/>
      <c r="I66" s="4"/>
      <c r="J66" s="4"/>
      <c r="K66" s="4"/>
      <c r="L66" s="4"/>
      <c r="M66" s="4"/>
      <c r="N66" s="4"/>
      <c r="O66" s="4"/>
      <c r="P66" s="4"/>
      <c r="Q66" s="4"/>
      <c r="R66" s="4"/>
      <c r="S66" s="4"/>
      <c r="T66" s="4"/>
      <c r="U66" s="4"/>
      <c r="V66" s="4"/>
      <c r="W66" s="4"/>
      <c r="X66" s="4"/>
      <c r="Y66" s="4"/>
      <c r="Z66" s="4"/>
    </row>
    <row r="67" spans="2:26">
      <c r="B67" s="10">
        <v>45901</v>
      </c>
      <c r="C67" s="11">
        <v>5.0996139999999999</v>
      </c>
      <c r="D67" s="11">
        <v>-1.0324759999999999</v>
      </c>
      <c r="E67" s="4"/>
      <c r="F67" s="4"/>
      <c r="G67" s="4"/>
      <c r="H67" s="4"/>
      <c r="I67" s="4"/>
      <c r="J67" s="4"/>
      <c r="K67" s="4"/>
      <c r="L67" s="4"/>
      <c r="M67" s="4"/>
      <c r="N67" s="4"/>
      <c r="O67" s="4"/>
      <c r="P67" s="4"/>
      <c r="Q67" s="4"/>
      <c r="R67" s="4"/>
      <c r="S67" s="4"/>
      <c r="T67" s="4"/>
      <c r="U67" s="4"/>
      <c r="V67" s="4"/>
      <c r="W67" s="4"/>
      <c r="X67" s="4"/>
      <c r="Y67" s="4"/>
      <c r="Z67" s="4"/>
    </row>
    <row r="68" spans="2:26">
      <c r="B68" s="10">
        <v>45992</v>
      </c>
      <c r="C68" s="11">
        <v>4.9824339999999996</v>
      </c>
      <c r="D68" s="11">
        <v>-0.844109</v>
      </c>
      <c r="E68" s="4"/>
      <c r="F68" s="4"/>
      <c r="G68" s="4"/>
      <c r="H68" s="4"/>
      <c r="I68" s="4"/>
      <c r="J68" s="4"/>
      <c r="K68" s="4"/>
      <c r="L68" s="4"/>
      <c r="M68" s="4"/>
      <c r="N68" s="4"/>
      <c r="O68" s="4"/>
      <c r="P68" s="4"/>
      <c r="Q68" s="4"/>
      <c r="R68" s="4"/>
      <c r="S68" s="4"/>
      <c r="T68" s="4"/>
      <c r="U68" s="4"/>
      <c r="V68" s="4"/>
      <c r="W68" s="4"/>
      <c r="X68" s="4"/>
      <c r="Y68" s="4"/>
      <c r="Z68" s="4"/>
    </row>
    <row r="69" spans="2:26">
      <c r="B69" s="10">
        <v>46082</v>
      </c>
      <c r="C69" s="11">
        <v>4.8764130000000003</v>
      </c>
      <c r="D69" s="11">
        <v>-0.67316399999999998</v>
      </c>
      <c r="E69" s="4"/>
      <c r="F69" s="4"/>
      <c r="G69" s="4"/>
      <c r="H69" s="4"/>
      <c r="I69" s="4"/>
      <c r="J69" s="4"/>
      <c r="K69" s="4"/>
      <c r="L69" s="4"/>
      <c r="M69" s="4"/>
      <c r="N69" s="4"/>
      <c r="O69" s="4"/>
      <c r="P69" s="4"/>
      <c r="Q69" s="4"/>
      <c r="R69" s="4"/>
      <c r="S69" s="4"/>
      <c r="T69" s="4"/>
      <c r="U69" s="4"/>
      <c r="V69" s="4"/>
      <c r="W69" s="4"/>
      <c r="X69" s="4"/>
      <c r="Y69" s="4"/>
      <c r="Z69" s="4"/>
    </row>
    <row r="70" spans="2:26">
      <c r="B70" s="10">
        <v>46174</v>
      </c>
      <c r="C70" s="11">
        <v>4.7809860000000004</v>
      </c>
      <c r="D70" s="11">
        <v>-0.529555</v>
      </c>
      <c r="E70" s="4"/>
      <c r="F70" s="4"/>
      <c r="G70" s="4"/>
      <c r="H70" s="4"/>
      <c r="I70" s="4"/>
      <c r="J70" s="4"/>
      <c r="K70" s="4"/>
      <c r="L70" s="4"/>
      <c r="M70" s="4"/>
      <c r="N70" s="4"/>
      <c r="O70" s="4"/>
      <c r="P70" s="4"/>
      <c r="Q70" s="4"/>
      <c r="R70" s="4"/>
      <c r="S70" s="4"/>
      <c r="T70" s="4"/>
      <c r="U70" s="4"/>
      <c r="V70" s="4"/>
      <c r="W70" s="4"/>
      <c r="X70" s="4"/>
      <c r="Y70" s="4"/>
      <c r="Z70" s="4"/>
    </row>
    <row r="71" spans="2:26">
      <c r="B71" s="10">
        <v>46266</v>
      </c>
      <c r="C71" s="11">
        <v>4.7005059999999999</v>
      </c>
      <c r="D71" s="11">
        <v>-0.41284799999999999</v>
      </c>
      <c r="E71" s="4"/>
      <c r="F71" s="4"/>
      <c r="G71" s="4"/>
      <c r="H71" s="4"/>
      <c r="I71" s="4"/>
      <c r="J71" s="4"/>
      <c r="K71" s="4"/>
      <c r="L71" s="4"/>
      <c r="M71" s="4"/>
      <c r="N71" s="4"/>
      <c r="O71" s="4"/>
      <c r="P71" s="4"/>
      <c r="Q71" s="4"/>
      <c r="R71" s="4"/>
      <c r="S71" s="4"/>
      <c r="T71" s="4"/>
      <c r="U71" s="4"/>
      <c r="V71" s="4"/>
      <c r="W71" s="4"/>
      <c r="X71" s="4"/>
      <c r="Y71" s="4"/>
      <c r="Z71" s="4"/>
    </row>
    <row r="72" spans="2:26">
      <c r="B72" s="10">
        <v>46357</v>
      </c>
      <c r="C72" s="11">
        <v>4.6352140000000004</v>
      </c>
      <c r="D72" s="11">
        <v>-0.32178800000000002</v>
      </c>
      <c r="E72" s="4"/>
      <c r="F72" s="4"/>
      <c r="G72" s="4"/>
      <c r="H72" s="4"/>
      <c r="I72" s="4"/>
      <c r="J72" s="4"/>
      <c r="K72" s="4"/>
      <c r="L72" s="4"/>
      <c r="M72" s="4"/>
      <c r="N72" s="4"/>
      <c r="O72" s="4"/>
      <c r="P72" s="4"/>
      <c r="Q72" s="4"/>
      <c r="R72" s="4"/>
      <c r="S72" s="4"/>
      <c r="T72" s="4"/>
      <c r="U72" s="4"/>
      <c r="V72" s="4"/>
      <c r="W72" s="4"/>
      <c r="X72" s="4"/>
      <c r="Y72" s="4"/>
      <c r="Z72" s="4"/>
    </row>
    <row r="73" spans="2:26">
      <c r="B73" s="10">
        <v>46447</v>
      </c>
      <c r="C73" s="11">
        <v>4.5817930000000002</v>
      </c>
      <c r="D73" s="11">
        <v>-0.246055</v>
      </c>
      <c r="E73" s="4"/>
      <c r="F73" s="4"/>
      <c r="G73" s="4"/>
      <c r="H73" s="4"/>
      <c r="I73" s="4"/>
      <c r="J73" s="4"/>
      <c r="K73" s="4"/>
      <c r="L73" s="4"/>
      <c r="M73" s="4"/>
      <c r="N73" s="4"/>
      <c r="O73" s="4"/>
      <c r="P73" s="4"/>
      <c r="Q73" s="4"/>
      <c r="R73" s="4"/>
      <c r="S73" s="4"/>
      <c r="T73" s="4"/>
      <c r="U73" s="4"/>
      <c r="V73" s="4"/>
      <c r="W73" s="4"/>
      <c r="X73" s="4"/>
      <c r="Y73" s="4"/>
      <c r="Z73" s="4"/>
    </row>
    <row r="74" spans="2:26">
      <c r="B74" s="10">
        <v>46539</v>
      </c>
      <c r="C74" s="11">
        <v>4.5354150000000004</v>
      </c>
      <c r="D74" s="11">
        <v>-0.180369</v>
      </c>
      <c r="E74" s="4"/>
      <c r="F74" s="4"/>
      <c r="G74" s="4"/>
      <c r="H74" s="4"/>
      <c r="I74" s="4"/>
      <c r="J74" s="4"/>
      <c r="K74" s="4"/>
      <c r="L74" s="4"/>
      <c r="M74" s="4"/>
      <c r="N74" s="4"/>
      <c r="O74" s="4"/>
      <c r="P74" s="4"/>
      <c r="Q74" s="4"/>
      <c r="R74" s="4"/>
      <c r="S74" s="4"/>
      <c r="T74" s="4"/>
      <c r="U74" s="4"/>
      <c r="V74" s="4"/>
      <c r="W74" s="4"/>
      <c r="X74" s="4"/>
      <c r="Y74" s="4"/>
      <c r="Z74" s="4"/>
    </row>
    <row r="75" spans="2:26">
      <c r="B75" s="10">
        <v>46631</v>
      </c>
      <c r="C75" s="11">
        <v>4.4940959999999999</v>
      </c>
      <c r="D75" s="11">
        <v>-0.123281</v>
      </c>
      <c r="E75" s="4"/>
      <c r="F75" s="4"/>
      <c r="G75" s="4"/>
      <c r="H75" s="4"/>
      <c r="I75" s="4"/>
      <c r="J75" s="4"/>
      <c r="K75" s="4"/>
      <c r="L75" s="4"/>
      <c r="M75" s="4"/>
      <c r="N75" s="4"/>
      <c r="O75" s="4"/>
      <c r="P75" s="4"/>
      <c r="Q75" s="4"/>
      <c r="R75" s="4"/>
      <c r="S75" s="4"/>
      <c r="T75" s="4"/>
      <c r="U75" s="4"/>
      <c r="V75" s="4"/>
      <c r="W75" s="4"/>
      <c r="X75" s="4"/>
      <c r="Y75" s="4"/>
      <c r="Z75" s="4"/>
    </row>
    <row r="76" spans="2:26">
      <c r="B76" s="10">
        <v>46722</v>
      </c>
      <c r="C76" s="11">
        <v>4.4570100000000004</v>
      </c>
      <c r="D76" s="11">
        <v>-7.3207999999999995E-2</v>
      </c>
      <c r="E76" s="4"/>
      <c r="F76" s="4"/>
      <c r="G76" s="4"/>
      <c r="H76" s="4"/>
      <c r="I76" s="4"/>
      <c r="J76" s="4"/>
      <c r="K76" s="4"/>
      <c r="L76" s="4"/>
      <c r="M76" s="4"/>
      <c r="N76" s="4"/>
      <c r="O76" s="4"/>
      <c r="P76" s="4"/>
      <c r="Q76" s="4"/>
      <c r="R76" s="4"/>
      <c r="S76" s="4"/>
      <c r="T76" s="4"/>
      <c r="U76" s="4"/>
      <c r="V76" s="4"/>
      <c r="W76" s="4"/>
      <c r="X76" s="4"/>
      <c r="Y76" s="4"/>
      <c r="Z76" s="4"/>
    </row>
    <row r="77" spans="2:26">
      <c r="B77" s="10">
        <v>46813</v>
      </c>
      <c r="C77" s="11">
        <v>4.4235110000000004</v>
      </c>
      <c r="D77" s="11">
        <v>-2.938E-2</v>
      </c>
      <c r="E77" s="4"/>
      <c r="F77" s="4"/>
      <c r="G77" s="4"/>
      <c r="H77" s="4"/>
      <c r="I77" s="4"/>
      <c r="J77" s="4"/>
      <c r="K77" s="4"/>
      <c r="L77" s="4"/>
      <c r="M77" s="4"/>
      <c r="N77" s="4"/>
      <c r="O77" s="4"/>
      <c r="P77" s="4"/>
      <c r="Q77" s="4"/>
      <c r="R77" s="4"/>
      <c r="S77" s="4"/>
      <c r="T77" s="4"/>
      <c r="U77" s="4"/>
      <c r="V77" s="4"/>
      <c r="W77" s="4"/>
      <c r="X77" s="4"/>
      <c r="Y77" s="4"/>
      <c r="Z77" s="4"/>
    </row>
    <row r="78" spans="2:26">
      <c r="B78" s="10">
        <v>46905</v>
      </c>
      <c r="C78" s="11">
        <v>4.3942410000000001</v>
      </c>
      <c r="D78" s="11">
        <v>5.8349999999999999E-3</v>
      </c>
      <c r="E78" s="4"/>
      <c r="F78" s="4"/>
      <c r="G78" s="4"/>
      <c r="H78" s="4"/>
      <c r="I78" s="4"/>
      <c r="J78" s="4"/>
      <c r="K78" s="4"/>
      <c r="L78" s="4"/>
      <c r="M78" s="4"/>
      <c r="N78" s="4"/>
      <c r="O78" s="4"/>
      <c r="P78" s="4"/>
      <c r="Q78" s="4"/>
      <c r="R78" s="4"/>
      <c r="S78" s="4"/>
      <c r="T78" s="4"/>
      <c r="U78" s="4"/>
      <c r="V78" s="4"/>
      <c r="W78" s="4"/>
      <c r="X78" s="4"/>
      <c r="Y78" s="4"/>
      <c r="Z78" s="4"/>
    </row>
    <row r="79" spans="2:26">
      <c r="B79" s="4"/>
      <c r="C79" s="4"/>
      <c r="D79" s="4"/>
      <c r="E79" s="4"/>
      <c r="F79" s="4"/>
      <c r="G79" s="4"/>
      <c r="H79" s="4"/>
      <c r="I79" s="4"/>
      <c r="J79" s="4"/>
      <c r="K79" s="4"/>
      <c r="L79" s="4"/>
      <c r="M79" s="4"/>
      <c r="N79" s="4"/>
      <c r="O79" s="4"/>
      <c r="P79" s="4"/>
      <c r="Q79" s="4"/>
      <c r="R79" s="4"/>
      <c r="S79" s="4"/>
      <c r="T79" s="4"/>
      <c r="U79" s="4"/>
      <c r="V79" s="4"/>
      <c r="W79" s="4"/>
      <c r="X79" s="4"/>
      <c r="Y79" s="4"/>
      <c r="Z79" s="4"/>
    </row>
    <row r="80" spans="2:26">
      <c r="B80" s="4"/>
      <c r="C80" s="4"/>
      <c r="D80" s="4"/>
      <c r="E80" s="4"/>
      <c r="F80" s="4"/>
      <c r="G80" s="4"/>
      <c r="H80" s="4"/>
      <c r="I80" s="4"/>
      <c r="J80" s="4"/>
      <c r="K80" s="4"/>
      <c r="L80" s="4"/>
      <c r="M80" s="4"/>
      <c r="N80" s="4"/>
      <c r="O80" s="4"/>
      <c r="P80" s="4"/>
      <c r="Q80" s="4"/>
      <c r="R80" s="4"/>
      <c r="S80" s="4"/>
      <c r="T80" s="4"/>
      <c r="U80" s="4"/>
      <c r="V80" s="4"/>
      <c r="W80" s="4"/>
      <c r="X80" s="4"/>
      <c r="Y80" s="4"/>
      <c r="Z80" s="4"/>
    </row>
    <row r="81" spans="2:26">
      <c r="B81" s="4"/>
      <c r="C81" s="4"/>
      <c r="D81" s="4"/>
      <c r="E81" s="4"/>
      <c r="F81" s="4"/>
      <c r="G81" s="4"/>
      <c r="H81" s="4"/>
      <c r="I81" s="4"/>
      <c r="J81" s="4"/>
      <c r="K81" s="4"/>
      <c r="L81" s="4"/>
      <c r="M81" s="4"/>
      <c r="N81" s="4"/>
      <c r="O81" s="4"/>
      <c r="P81" s="4"/>
      <c r="Q81" s="4"/>
      <c r="R81" s="4"/>
      <c r="S81" s="4"/>
      <c r="T81" s="4"/>
      <c r="U81" s="4"/>
      <c r="V81" s="4"/>
      <c r="W81" s="4"/>
      <c r="X81" s="4"/>
      <c r="Y81" s="4"/>
      <c r="Z81" s="4"/>
    </row>
    <row r="82" spans="2:26">
      <c r="B82" s="4"/>
      <c r="C82" s="4"/>
      <c r="D82" s="4"/>
      <c r="E82" s="4"/>
      <c r="F82" s="4"/>
      <c r="G82" s="4"/>
      <c r="H82" s="4"/>
      <c r="I82" s="4"/>
      <c r="J82" s="4"/>
      <c r="K82" s="4"/>
      <c r="L82" s="4"/>
      <c r="M82" s="4"/>
      <c r="N82" s="4"/>
      <c r="O82" s="4"/>
      <c r="P82" s="4"/>
      <c r="Q82" s="4"/>
      <c r="R82" s="4"/>
      <c r="S82" s="4"/>
      <c r="T82" s="4"/>
      <c r="U82" s="4"/>
      <c r="V82" s="4"/>
      <c r="W82" s="4"/>
      <c r="X82" s="4"/>
      <c r="Y82" s="4"/>
      <c r="Z82" s="4"/>
    </row>
    <row r="83" spans="2:26">
      <c r="B83" s="4"/>
      <c r="C83" s="4"/>
      <c r="D83" s="4"/>
      <c r="E83" s="4"/>
      <c r="F83" s="4"/>
      <c r="G83" s="4"/>
      <c r="H83" s="4"/>
      <c r="I83" s="4"/>
      <c r="J83" s="4"/>
      <c r="K83" s="4"/>
      <c r="L83" s="4"/>
      <c r="M83" s="4"/>
      <c r="N83" s="4"/>
      <c r="O83" s="4"/>
      <c r="P83" s="4"/>
      <c r="Q83" s="4"/>
      <c r="R83" s="4"/>
      <c r="S83" s="4"/>
      <c r="T83" s="4"/>
      <c r="U83" s="4"/>
      <c r="V83" s="4"/>
      <c r="W83" s="4"/>
      <c r="X83" s="4"/>
      <c r="Y83" s="4"/>
      <c r="Z83" s="4"/>
    </row>
    <row r="84" spans="2:26">
      <c r="B84" s="4"/>
      <c r="C84" s="4"/>
      <c r="D84" s="4"/>
      <c r="E84" s="4"/>
      <c r="F84" s="4"/>
      <c r="G84" s="4"/>
      <c r="H84" s="4"/>
      <c r="I84" s="4"/>
      <c r="J84" s="4"/>
      <c r="K84" s="4"/>
      <c r="L84" s="4"/>
      <c r="M84" s="4"/>
      <c r="N84" s="4"/>
      <c r="O84" s="4"/>
      <c r="P84" s="4"/>
      <c r="Q84" s="4"/>
      <c r="R84" s="4"/>
      <c r="S84" s="4"/>
      <c r="T84" s="4"/>
      <c r="U84" s="4"/>
      <c r="V84" s="4"/>
      <c r="W84" s="4"/>
      <c r="X84" s="4"/>
      <c r="Y84" s="4"/>
      <c r="Z84" s="4"/>
    </row>
    <row r="85" spans="2:26">
      <c r="B85" s="4"/>
      <c r="C85" s="4"/>
      <c r="D85" s="4"/>
      <c r="E85" s="4"/>
      <c r="F85" s="4"/>
      <c r="G85" s="4"/>
      <c r="H85" s="4"/>
      <c r="I85" s="4"/>
      <c r="J85" s="4"/>
      <c r="K85" s="4"/>
      <c r="L85" s="4"/>
      <c r="M85" s="4"/>
      <c r="N85" s="4"/>
      <c r="O85" s="4"/>
      <c r="P85" s="4"/>
      <c r="Q85" s="4"/>
      <c r="R85" s="4"/>
      <c r="S85" s="4"/>
      <c r="T85" s="4"/>
      <c r="U85" s="4"/>
      <c r="V85" s="4"/>
      <c r="W85" s="4"/>
      <c r="X85" s="4"/>
      <c r="Y85" s="4"/>
      <c r="Z85" s="4"/>
    </row>
    <row r="86" spans="2:26">
      <c r="B86" s="4"/>
      <c r="C86" s="4"/>
      <c r="D86" s="4"/>
      <c r="E86" s="4"/>
      <c r="F86" s="4"/>
      <c r="G86" s="4"/>
      <c r="H86" s="4"/>
      <c r="I86" s="4"/>
      <c r="J86" s="4"/>
      <c r="K86" s="4"/>
      <c r="L86" s="4"/>
      <c r="M86" s="4"/>
      <c r="N86" s="4"/>
      <c r="O86" s="4"/>
      <c r="P86" s="4"/>
      <c r="Q86" s="4"/>
      <c r="R86" s="4"/>
      <c r="S86" s="4"/>
      <c r="T86" s="4"/>
      <c r="U86" s="4"/>
      <c r="V86" s="4"/>
      <c r="W86" s="4"/>
      <c r="X86" s="4"/>
      <c r="Y86" s="4"/>
      <c r="Z86" s="4"/>
    </row>
    <row r="87" spans="2:26">
      <c r="B87" s="4"/>
      <c r="C87" s="4"/>
      <c r="D87" s="4"/>
      <c r="E87" s="4"/>
      <c r="F87" s="4"/>
      <c r="G87" s="4"/>
      <c r="H87" s="4"/>
      <c r="I87" s="4"/>
      <c r="J87" s="4"/>
      <c r="K87" s="4"/>
      <c r="L87" s="4"/>
      <c r="M87" s="4"/>
      <c r="N87" s="4"/>
      <c r="O87" s="4"/>
      <c r="P87" s="4"/>
      <c r="Q87" s="4"/>
      <c r="R87" s="4"/>
      <c r="S87" s="4"/>
      <c r="T87" s="4"/>
      <c r="U87" s="4"/>
      <c r="V87" s="4"/>
      <c r="W87" s="4"/>
      <c r="X87" s="4"/>
      <c r="Y87" s="4"/>
      <c r="Z87" s="4"/>
    </row>
    <row r="88" spans="2:26">
      <c r="B88" s="4"/>
      <c r="C88" s="4"/>
      <c r="D88" s="4"/>
      <c r="E88" s="4"/>
      <c r="F88" s="4"/>
      <c r="G88" s="4"/>
      <c r="H88" s="4"/>
      <c r="I88" s="4"/>
      <c r="J88" s="4"/>
      <c r="K88" s="4"/>
      <c r="L88" s="4"/>
      <c r="M88" s="4"/>
      <c r="N88" s="4"/>
      <c r="O88" s="4"/>
      <c r="P88" s="4"/>
      <c r="Q88" s="4"/>
      <c r="R88" s="4"/>
      <c r="S88" s="4"/>
      <c r="T88" s="4"/>
      <c r="U88" s="4"/>
      <c r="V88" s="4"/>
      <c r="W88" s="4"/>
      <c r="X88" s="4"/>
      <c r="Y88" s="4"/>
      <c r="Z88" s="4"/>
    </row>
    <row r="89" spans="2:26">
      <c r="B89" s="4"/>
      <c r="C89" s="4"/>
      <c r="D89" s="4"/>
      <c r="E89" s="4"/>
      <c r="F89" s="4"/>
      <c r="G89" s="4"/>
      <c r="H89" s="4"/>
      <c r="I89" s="4"/>
      <c r="J89" s="4"/>
      <c r="K89" s="4"/>
      <c r="L89" s="4"/>
      <c r="M89" s="4"/>
      <c r="N89" s="4"/>
      <c r="O89" s="4"/>
      <c r="P89" s="4"/>
      <c r="Q89" s="4"/>
      <c r="R89" s="4"/>
      <c r="S89" s="4"/>
      <c r="T89" s="4"/>
      <c r="U89" s="4"/>
      <c r="V89" s="4"/>
      <c r="W89" s="4"/>
      <c r="X89" s="4"/>
      <c r="Y89" s="4"/>
      <c r="Z89" s="4"/>
    </row>
    <row r="90" spans="2:26">
      <c r="B90" s="4"/>
      <c r="C90" s="4"/>
      <c r="D90" s="4"/>
      <c r="E90" s="4"/>
      <c r="F90" s="4"/>
      <c r="G90" s="4"/>
      <c r="H90" s="4"/>
      <c r="I90" s="4"/>
      <c r="J90" s="4"/>
      <c r="K90" s="4"/>
      <c r="L90" s="4"/>
      <c r="M90" s="4"/>
      <c r="N90" s="4"/>
      <c r="O90" s="4"/>
      <c r="P90" s="4"/>
      <c r="Q90" s="4"/>
      <c r="R90" s="4"/>
      <c r="S90" s="4"/>
      <c r="T90" s="4"/>
      <c r="U90" s="4"/>
      <c r="V90" s="4"/>
      <c r="W90" s="4"/>
      <c r="X90" s="4"/>
      <c r="Y90" s="4"/>
      <c r="Z90" s="4"/>
    </row>
    <row r="91" spans="2:26">
      <c r="B91" s="4"/>
      <c r="C91" s="4"/>
      <c r="D91" s="4"/>
      <c r="E91" s="4"/>
      <c r="F91" s="4"/>
      <c r="G91" s="4"/>
      <c r="H91" s="4"/>
      <c r="I91" s="4"/>
      <c r="J91" s="4"/>
      <c r="K91" s="4"/>
      <c r="L91" s="4"/>
      <c r="M91" s="4"/>
      <c r="N91" s="4"/>
      <c r="O91" s="4"/>
      <c r="P91" s="4"/>
      <c r="Q91" s="4"/>
      <c r="R91" s="4"/>
      <c r="S91" s="4"/>
      <c r="T91" s="4"/>
      <c r="U91" s="4"/>
      <c r="V91" s="4"/>
      <c r="W91" s="4"/>
      <c r="X91" s="4"/>
      <c r="Y91" s="4"/>
      <c r="Z91" s="4"/>
    </row>
    <row r="92" spans="2:26">
      <c r="B92" s="4"/>
      <c r="C92" s="4"/>
      <c r="D92" s="4"/>
      <c r="E92" s="4"/>
      <c r="F92" s="4"/>
      <c r="G92" s="4"/>
      <c r="H92" s="4"/>
      <c r="I92" s="4"/>
      <c r="J92" s="4"/>
      <c r="K92" s="4"/>
      <c r="L92" s="4"/>
      <c r="M92" s="4"/>
      <c r="N92" s="4"/>
      <c r="O92" s="4"/>
      <c r="P92" s="4"/>
      <c r="Q92" s="4"/>
      <c r="R92" s="4"/>
      <c r="S92" s="4"/>
      <c r="T92" s="4"/>
      <c r="U92" s="4"/>
      <c r="V92" s="4"/>
      <c r="W92" s="4"/>
      <c r="X92" s="4"/>
      <c r="Y92" s="4"/>
      <c r="Z92" s="4"/>
    </row>
    <row r="93" spans="2:26">
      <c r="B93" s="4"/>
      <c r="C93" s="4"/>
      <c r="D93" s="4"/>
      <c r="E93" s="4"/>
      <c r="F93" s="4"/>
      <c r="G93" s="4"/>
      <c r="H93" s="4"/>
      <c r="I93" s="4"/>
      <c r="J93" s="4"/>
      <c r="K93" s="4"/>
      <c r="L93" s="4"/>
      <c r="M93" s="4"/>
      <c r="N93" s="4"/>
      <c r="O93" s="4"/>
      <c r="P93" s="4"/>
      <c r="Q93" s="4"/>
      <c r="R93" s="4"/>
      <c r="S93" s="4"/>
      <c r="T93" s="4"/>
      <c r="U93" s="4"/>
      <c r="V93" s="4"/>
      <c r="W93" s="4"/>
      <c r="X93" s="4"/>
      <c r="Y93" s="4"/>
      <c r="Z93" s="4"/>
    </row>
    <row r="94" spans="2:26">
      <c r="B94" s="4"/>
      <c r="C94" s="4"/>
      <c r="D94" s="4"/>
      <c r="E94" s="4"/>
      <c r="F94" s="4"/>
      <c r="G94" s="4"/>
      <c r="H94" s="4"/>
      <c r="I94" s="4"/>
      <c r="J94" s="4"/>
      <c r="K94" s="4"/>
      <c r="L94" s="4"/>
      <c r="M94" s="4"/>
      <c r="N94" s="4"/>
      <c r="O94" s="4"/>
      <c r="P94" s="4"/>
      <c r="Q94" s="4"/>
      <c r="R94" s="4"/>
      <c r="S94" s="4"/>
      <c r="T94" s="4"/>
      <c r="U94" s="4"/>
      <c r="V94" s="4"/>
      <c r="W94" s="4"/>
      <c r="X94" s="4"/>
      <c r="Y94" s="4"/>
      <c r="Z94" s="4"/>
    </row>
    <row r="95" spans="2:26">
      <c r="B95" s="4"/>
      <c r="C95" s="4"/>
      <c r="D95" s="4"/>
      <c r="E95" s="4"/>
      <c r="F95" s="4"/>
      <c r="G95" s="4"/>
      <c r="H95" s="4"/>
      <c r="I95" s="4"/>
      <c r="J95" s="4"/>
      <c r="K95" s="4"/>
      <c r="L95" s="4"/>
      <c r="M95" s="4"/>
      <c r="N95" s="4"/>
      <c r="O95" s="4"/>
      <c r="P95" s="4"/>
      <c r="Q95" s="4"/>
      <c r="R95" s="4"/>
      <c r="S95" s="4"/>
      <c r="T95" s="4"/>
      <c r="U95" s="4"/>
      <c r="V95" s="4"/>
      <c r="W95" s="4"/>
      <c r="X95" s="4"/>
      <c r="Y95" s="4"/>
      <c r="Z95" s="4"/>
    </row>
    <row r="96" spans="2:26">
      <c r="B96" s="4"/>
      <c r="C96" s="4"/>
      <c r="D96" s="4"/>
      <c r="E96" s="4"/>
      <c r="F96" s="4"/>
      <c r="G96" s="4"/>
      <c r="H96" s="4"/>
      <c r="I96" s="4"/>
      <c r="J96" s="4"/>
      <c r="K96" s="4"/>
      <c r="L96" s="4"/>
      <c r="M96" s="4"/>
      <c r="N96" s="4"/>
      <c r="O96" s="4"/>
      <c r="P96" s="4"/>
      <c r="Q96" s="4"/>
      <c r="R96" s="4"/>
      <c r="S96" s="4"/>
      <c r="T96" s="4"/>
      <c r="U96" s="4"/>
      <c r="V96" s="4"/>
      <c r="W96" s="4"/>
      <c r="X96" s="4"/>
      <c r="Y96" s="4"/>
      <c r="Z96" s="4"/>
    </row>
    <row r="97" spans="2:26">
      <c r="B97" s="4"/>
      <c r="C97" s="4"/>
      <c r="D97" s="4"/>
      <c r="E97" s="4"/>
      <c r="F97" s="4"/>
      <c r="G97" s="4"/>
      <c r="H97" s="4"/>
      <c r="I97" s="4"/>
      <c r="J97" s="4"/>
      <c r="K97" s="4"/>
      <c r="L97" s="4"/>
      <c r="M97" s="4"/>
      <c r="N97" s="4"/>
      <c r="O97" s="4"/>
      <c r="P97" s="4"/>
      <c r="Q97" s="4"/>
      <c r="R97" s="4"/>
      <c r="S97" s="4"/>
      <c r="T97" s="4"/>
      <c r="U97" s="4"/>
      <c r="V97" s="4"/>
      <c r="W97" s="4"/>
      <c r="X97" s="4"/>
      <c r="Y97" s="4"/>
      <c r="Z97" s="4"/>
    </row>
    <row r="98" spans="2:26">
      <c r="B98" s="4"/>
      <c r="C98" s="4"/>
      <c r="D98" s="4"/>
      <c r="E98" s="4"/>
      <c r="F98" s="4"/>
      <c r="G98" s="4"/>
      <c r="H98" s="4"/>
      <c r="I98" s="4"/>
      <c r="J98" s="4"/>
      <c r="K98" s="4"/>
      <c r="L98" s="4"/>
      <c r="M98" s="4"/>
      <c r="N98" s="4"/>
      <c r="O98" s="4"/>
      <c r="P98" s="4"/>
      <c r="Q98" s="4"/>
      <c r="R98" s="4"/>
      <c r="S98" s="4"/>
      <c r="T98" s="4"/>
      <c r="U98" s="4"/>
      <c r="V98" s="4"/>
      <c r="W98" s="4"/>
      <c r="X98" s="4"/>
      <c r="Y98" s="4"/>
      <c r="Z98" s="4"/>
    </row>
    <row r="99" spans="2:26">
      <c r="B99" s="4"/>
      <c r="C99" s="4"/>
      <c r="D99" s="4"/>
      <c r="E99" s="4"/>
      <c r="F99" s="4"/>
      <c r="G99" s="4"/>
      <c r="H99" s="4"/>
      <c r="I99" s="4"/>
      <c r="J99" s="4"/>
      <c r="K99" s="4"/>
      <c r="L99" s="4"/>
      <c r="M99" s="4"/>
      <c r="N99" s="4"/>
      <c r="O99" s="4"/>
      <c r="P99" s="4"/>
      <c r="Q99" s="4"/>
      <c r="R99" s="4"/>
      <c r="S99" s="4"/>
      <c r="T99" s="4"/>
      <c r="U99" s="4"/>
      <c r="V99" s="4"/>
      <c r="W99" s="4"/>
      <c r="X99" s="4"/>
      <c r="Y99" s="4"/>
      <c r="Z99" s="4"/>
    </row>
    <row r="100" spans="2:26">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2:26">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2:26">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2:26">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2:26">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2:26">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2:26">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2:26">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2:26">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2:26">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2:26">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2:26">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2:26">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2:26">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2:26">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2:26">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2:26">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2:26">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2:26">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2:26">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2:26">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2:26">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2:26">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2:26">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2:26">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2:26">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2:26">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2:26">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2:26">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2:26">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2:26">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2:26">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2:26">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2:26">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2:26">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2:26">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2:26">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2:26">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2:26">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2:26">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2:26">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2:26">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2:26">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2:26">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2:26">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2:26">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2:26">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2:26">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2:26">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2:26">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2:26">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2:26">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2:26">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2:26">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2:26">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2:26">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2:26">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2:26">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2:26">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2:26">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2:26">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2:26">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2:26">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2:26">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2:26">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2:26">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2:26">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2:26">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2:26">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2:26">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2:26">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2:26">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2:26">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2:26">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2:26">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2:26">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2:26">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2:26">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2:26">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2:26">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2:26">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2:26">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2:26">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2:26">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2:26">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2:26">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2:26">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2:26">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2:26">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2:26">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2:26">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2:26">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2:26">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2:26">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2:26">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2:26">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2:26">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2:26">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2:26">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2:26">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2:26">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2:26">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2:26">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2:26">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2:26">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2:26">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2:26">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2:26">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2:26">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2:26">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2:26">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2:26">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2:26">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2:26">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2:26">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2:26">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2:26">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2:26">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2:26">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2:26">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2:26">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2:26">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2:26">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2:26">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2:26">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2:26">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2:26">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2:26">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2:26">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2:26">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2:26">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2:26">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2:26">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2:26">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2:26">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2:26">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2:26">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2:26">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2:26">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2:26">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2:26">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2:26">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2:26">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2:26">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2:26">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2:26">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2:26">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2:26">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2:26">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2:26">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2:26">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2:26">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2:26">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2:26">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2:26">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2:26">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2:26">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2:26">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2:26">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2:26">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2:26">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2:26">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2:26">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2:26">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2:26">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2:26">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2:26">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2:26">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2:26">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2:26">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2:26">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2:26">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2:26">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2:26">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2:26">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2:26">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2:26">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2:26">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2:26">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2:26">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2:26">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2:26">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2:26">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2:26">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2:26">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2:26">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2:26">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2:26">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2:26">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2:26">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2:26">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2:26">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2:26">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2:26">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2:26">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2:26">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2:26">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2:26">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2:26">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2:26">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2:26">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2:26">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2:26">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2:26">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2:26">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2:26">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2:26">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2:26">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2:26">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2:26">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2:26">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2:26">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2:26">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2:26">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2:26">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2:26">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2:26">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2:26">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2:26">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2:26">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2:26">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2:26">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2:26">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2:26">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2:26">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2:26">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2:26">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2:26">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2:26">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2:26">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2:26">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2:26">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2:26">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2:26">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2:26">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2:26">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2:26">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2:26">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2:26">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2:26">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2:26">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2:26">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2:26">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2:26">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2:26">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2:26">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2:26">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2:26">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2:26">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2:26">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2:26">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2:26">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2:26">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2:26">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2:26">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2:26">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2:26">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2:26">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2:26">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2:26">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2:26">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2:26">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2:26">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2:26">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2:26">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2:26">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2:26">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2:26">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2:26">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2:26">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2:26">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2:26">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2:26">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2:26">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2:26">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2:26">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2:26">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2:26">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2:26">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2:26">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2:26">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2:26">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2:26">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2:26">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2:26">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2:26">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2:26">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2:26">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2:26">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2:26">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2:26">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2:26">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2:26">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2:26">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2:26">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2:26">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2:26">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2:26">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2:26">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2:26">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2:26">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2:26">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2:26">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2:26">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2:26">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2:26">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2:26">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2:26">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2:26">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2:26">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2:26">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2:26">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2:26">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2:26">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2:26">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2:26">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2:26">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2:26">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2:26">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2:26">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2:26">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2:26">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2:26">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2:26">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2:26">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2:26">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2:26">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2:26">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2:26">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2:26">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2:26">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2:26">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2:26">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2:26">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2:26">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2:26">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2:26">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2:26">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2:26">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2:26">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2:26">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2:26">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2:26">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2:26">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2:26">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2:26">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2:26">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2:26">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2:26">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2:26">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2:26">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2:26">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2:26">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2:26">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2:26">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2:26">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2:26">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2:26">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2:26">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2:26">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2:26">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2:26">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2:26">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2:26">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2:26">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2:26">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2:26">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2:26">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2:26">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2:26">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2:26">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2:26">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2:26">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2:26">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2:26">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2:26">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2:26">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2:26">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2:26">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2:26">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2:26">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2:26">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2:26">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2:26">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2:26">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2:26">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2:26">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2:26">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2:26">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2:26">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2:26">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2:26">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2:26">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2:26">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2:26">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2:26">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2:26">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2:26">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2:26">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2:26">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2:26">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2:26">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2:26">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2:26">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2:26">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2:26">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2:26">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2:26">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2:26">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2:26">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2:26">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2:26">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2:26">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2:26">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2:26">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2:26">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2:26">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2:26">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2:26">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2:26">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2:26">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2:26">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2:26">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2:26">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2:26">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2:26">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2:26">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2:26">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2:26">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2:26">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2:26">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2:26">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2:26">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2:26">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2:26">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2:26">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2:26">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2:26">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2:26">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2:26">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2:26">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2:26">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2:26">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2:26">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2:26">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2:26">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2:26">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2:26">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2:26">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2:26">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2:26">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2:26">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2:26">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2:26">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2:26">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2:26">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2:26">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2:26">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2:26">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2:26">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2:26">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2:26">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2:26">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2:26">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2:26">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2:26">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2:26">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2:26">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2:26">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2:26">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2:26">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2:26">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2:26">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2:26">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2:26">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2:26">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2:26">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2:26">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2:26">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2:26">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2:26">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2:26">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2:26">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2:26">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2:26">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2:26">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2:26">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2:26">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2:26">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2:26">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2:26">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2:26">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2:26">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2:26">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2:26">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2:26">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2:26">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2:26">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2:26">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2:26">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2:26">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2:26">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2:26">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2:26">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2:26">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2:26">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2:26">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2:26">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2:26">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2:26">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2:26">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2:26">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2:26">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2:26">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2:26">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2:26">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2:26">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2:26">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2:26">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2:26">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2:26">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2:26">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2:26">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2:26">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2:26">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2:26">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2:26">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2:26">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2:26">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2:26">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2:26">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2:26">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2:26">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2:26">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2:26">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2:26">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2:26">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2:26">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2:26">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2:26">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2:26">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2:26">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2:26">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2:26">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2:26">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2:26">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2:26">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2:26">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2:26">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2:26">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2:26">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2:26">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2:26">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2:26">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2:26">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2:26">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2:26">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2:26">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2:26">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2:26">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2:26">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2:26">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2:26">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2:26">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2:26">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2:26">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2:26">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2:26">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2:26">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2:26">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2:26">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2:26">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2:26">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2:26">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2:26">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2:26">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2:26">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2:26">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2:26">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2:26">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2:26">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2:26">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2:26">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2:26">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2:26">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2:26">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2:26">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2:26">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2:26">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2:26">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2:26">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2:26">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2:26">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2:26">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2:26">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2:26">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2:26">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2:26">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2:26">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2:26">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2:26">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2:26">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2:26">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2:26">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2:26">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2:26">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2:26">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2:26">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2:26">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2:26">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2:26">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2:26">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2:26">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2:26">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2:26">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2:26">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2:26">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2:26">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2:26">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2:26">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2:26">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2:26">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2:26">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2:26">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2:26">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2:26">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2:26">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2:26">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2:26">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2:26">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2:26">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2:26">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2:26">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2:26">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2:26">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2:26">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2:26">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2:26">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2:26">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2:26">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2:26">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2:26">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2:26">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2:26">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2:26">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2:26">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2:26">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2:26">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2:26">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2:26">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2:26">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2:26">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2:26">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2:26">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2:26">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2:26">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2:26">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2:26">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2:26">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2:26">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2:26">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2:26">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2:26">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2:26">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2:26">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2:26">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2:26">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2:26">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2:26">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2:26">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2:26">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2:26">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2:26">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2:26">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2:26">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2:26">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2:26">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2:26">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2:26">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2:26">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2:26">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2:26">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2:26">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2:26">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2:26">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2:26">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2:26">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2:26">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2:26">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2:26">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2:26">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2:26">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2:26">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2:26">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2:26">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2:26">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2:26">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2:26">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2:26">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2:26">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2:26">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2:26">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2:26">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2:26">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2:26">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2:26">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2:26">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2:26">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2:26">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2:26">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2:26">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2:26">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2:26">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2:26">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2:26">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2:26">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2:26">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2:26">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2:26">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2:26">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2:26">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2:26">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2:26">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2:26">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2:26">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2:26">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2:26">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2:26">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2:26">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2:26">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2:26">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2:26">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2:26">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2:26">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2:26">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2:26">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2:26">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2:26">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2:26">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2:26">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2:26">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2:26">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2:26">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2:26">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2:26">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2:26">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2:26">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2:26">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2:26">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2:26">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2:26">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2:26">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2:26">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2:26">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2:26">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2:26">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2:26">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2:26">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2:26">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2:26">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2:26">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2:26">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2:26">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2:26">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2:26">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2:26">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2:26">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2:26">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2:26">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2:26">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2:26">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2:26">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2:26">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2:26">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2:26">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2:26">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2:26">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2:26">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2:26">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2:26">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2:26">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2:26">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2:26">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2:26">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2:26">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2:26">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2:26">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2:26">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2:26">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2:26">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2:26">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2:26">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2:26">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2:26">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2:26">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2:26">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2:26">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2:26">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2:26">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2:26">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2:26">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2:26">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2:26">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2:26">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2:26">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2:26">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2:26">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2:26">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2:26">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2:26">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2:26">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2:26">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2:26">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2:26">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2:26">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2:26">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2:26">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2:26">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2:26">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2:26">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2:26">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2:26">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2:26">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2:26">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2:26">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2:26">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2:26">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2:26">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2:26">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2:26">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2:26">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2:26">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2:26">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2:26">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2:26">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2:26">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2:26">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2:26">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2:26">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2:26">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2:26">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2:26">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2:26">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2:26">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2:26">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2:26">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2:26">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2:26">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2:26">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2:26">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2:26">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2:26">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2:26">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2:26">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2:26">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2:26">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2:26">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2:26">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2:26">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2:26">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2:26">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2:26">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2:26">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2:26">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2:26">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2:26">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2:26">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2:26">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2:26">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2:26">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2:26">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2:26">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2:26">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2:26">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2:26">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2:26">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2:26">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2:26">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2:26">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2:26">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2:26">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2:26">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2:26">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2:26">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2:26">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2:26">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2:26">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2:26">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2:26">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2:26">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2:26">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2:26">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2:26">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2:26">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2:26">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2:26">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2:26">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2:26">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2:26">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2:26">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2:26">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59</vt:i4>
      </vt:variant>
      <vt:variant>
        <vt:lpstr>Charts</vt:lpstr>
      </vt:variant>
      <vt:variant>
        <vt:i4>37</vt:i4>
      </vt:variant>
      <vt:variant>
        <vt:lpstr>Named Ranges</vt:lpstr>
      </vt:variant>
      <vt:variant>
        <vt:i4>2</vt:i4>
      </vt:variant>
    </vt:vector>
  </HeadingPairs>
  <TitlesOfParts>
    <vt:vector size="98" baseType="lpstr">
      <vt:lpstr>Index</vt:lpstr>
      <vt:lpstr>Executive Summary Table</vt:lpstr>
      <vt:lpstr>Data 1</vt:lpstr>
      <vt:lpstr>Data 1.1</vt:lpstr>
      <vt:lpstr>Data 1.2</vt:lpstr>
      <vt:lpstr>Table 1.1</vt:lpstr>
      <vt:lpstr>Data 1.3</vt:lpstr>
      <vt:lpstr>Data 1.4</vt:lpstr>
      <vt:lpstr>Data 1.5</vt:lpstr>
      <vt:lpstr>Data 1.6</vt:lpstr>
      <vt:lpstr>Data 1.7</vt:lpstr>
      <vt:lpstr>Data 1.8</vt:lpstr>
      <vt:lpstr>Data 1.9</vt:lpstr>
      <vt:lpstr>Data 1.10</vt:lpstr>
      <vt:lpstr>Data 1.11</vt:lpstr>
      <vt:lpstr>Data 1.12</vt:lpstr>
      <vt:lpstr>Data 1.13</vt:lpstr>
      <vt:lpstr>Data 1.14</vt:lpstr>
      <vt:lpstr>Data 1.15</vt:lpstr>
      <vt:lpstr>Table 1.2</vt:lpstr>
      <vt:lpstr>Data 1.16</vt:lpstr>
      <vt:lpstr>Data 1.17</vt:lpstr>
      <vt:lpstr>Data 2.1</vt:lpstr>
      <vt:lpstr>Data 2.2</vt:lpstr>
      <vt:lpstr>Data 2.3</vt:lpstr>
      <vt:lpstr>Data 2.4</vt:lpstr>
      <vt:lpstr>Data 2.5</vt:lpstr>
      <vt:lpstr>Data 2.6</vt:lpstr>
      <vt:lpstr>Data 2.7</vt:lpstr>
      <vt:lpstr>Data 2.8</vt:lpstr>
      <vt:lpstr>Data 2.9</vt:lpstr>
      <vt:lpstr>Data Fig 2.10</vt:lpstr>
      <vt:lpstr>Data 2.11</vt:lpstr>
      <vt:lpstr>Data 2.12</vt:lpstr>
      <vt:lpstr>Data 2.13</vt:lpstr>
      <vt:lpstr>Data 2.14</vt:lpstr>
      <vt:lpstr>Data 2.15</vt:lpstr>
      <vt:lpstr>Data 2.16</vt:lpstr>
      <vt:lpstr>Data 2.17</vt:lpstr>
      <vt:lpstr>Data 2.18</vt:lpstr>
      <vt:lpstr>Data 2.19</vt:lpstr>
      <vt:lpstr>Table 2. 1</vt:lpstr>
      <vt:lpstr>Table 2.2</vt:lpstr>
      <vt:lpstr>Table 2.3</vt:lpstr>
      <vt:lpstr>Table 2.4</vt:lpstr>
      <vt:lpstr>Table 2.5 </vt:lpstr>
      <vt:lpstr>Table 2.6</vt:lpstr>
      <vt:lpstr>Table 2.7</vt:lpstr>
      <vt:lpstr>Table 2.8 </vt:lpstr>
      <vt:lpstr>Table 2.9</vt:lpstr>
      <vt:lpstr>Table 2.10</vt:lpstr>
      <vt:lpstr>Table 2.11</vt:lpstr>
      <vt:lpstr>Table 2.12</vt:lpstr>
      <vt:lpstr>Table 2.13 </vt:lpstr>
      <vt:lpstr>Table 2.14</vt:lpstr>
      <vt:lpstr>Table 2.15</vt:lpstr>
      <vt:lpstr>Table 4.1</vt:lpstr>
      <vt:lpstr>Fiscal Time Series</vt:lpstr>
      <vt:lpstr>Economic Time Series</vt:lpstr>
      <vt:lpstr>Figure 1</vt:lpstr>
      <vt:lpstr>Fig 1.1</vt:lpstr>
      <vt:lpstr>Fig 1.2</vt:lpstr>
      <vt:lpstr>Fig 1.3</vt:lpstr>
      <vt:lpstr>Fig 1.4</vt:lpstr>
      <vt:lpstr>Fig 1.5</vt:lpstr>
      <vt:lpstr>Fig 1.6</vt:lpstr>
      <vt:lpstr>Fig 1.7</vt:lpstr>
      <vt:lpstr>Fig 1.8</vt:lpstr>
      <vt:lpstr>Fig 1.9</vt:lpstr>
      <vt:lpstr>Fig 1.10</vt:lpstr>
      <vt:lpstr>Fig 1.11</vt:lpstr>
      <vt:lpstr>Fig 1.12</vt:lpstr>
      <vt:lpstr>Fig 1.13</vt:lpstr>
      <vt:lpstr>Fig 1.14</vt:lpstr>
      <vt:lpstr>Fig 1.15</vt:lpstr>
      <vt:lpstr>Fig 1.16</vt:lpstr>
      <vt:lpstr>Fig 1.17</vt:lpstr>
      <vt:lpstr>Fig 2.1</vt:lpstr>
      <vt:lpstr>Fig 2.2</vt:lpstr>
      <vt:lpstr>Fig 2.3</vt:lpstr>
      <vt:lpstr>Fig 2.4</vt:lpstr>
      <vt:lpstr>Fig 2.5</vt:lpstr>
      <vt:lpstr>Fig 2.6</vt:lpstr>
      <vt:lpstr>Fig 2.7</vt:lpstr>
      <vt:lpstr>Fig 2.8</vt:lpstr>
      <vt:lpstr>Fig 2.9</vt:lpstr>
      <vt:lpstr>Fig 2.10</vt:lpstr>
      <vt:lpstr>Fig 2.11</vt:lpstr>
      <vt:lpstr>Fig 2.12</vt:lpstr>
      <vt:lpstr>Fig 2.13</vt:lpstr>
      <vt:lpstr>Fig 2.14</vt:lpstr>
      <vt:lpstr>Fig 2.15</vt:lpstr>
      <vt:lpstr>Fig 2.16</vt:lpstr>
      <vt:lpstr>Fig 2.17</vt:lpstr>
      <vt:lpstr>Fig 2.18</vt:lpstr>
      <vt:lpstr>Fig 2.19</vt:lpstr>
      <vt:lpstr>'Fiscal Time Series'!Print_Area</vt:lpstr>
      <vt:lpstr>'Table 4.1'!Print_Area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Data and Charts - Budget Economic and Fiscal Update 2024</dc:title>
  <dc:creator>New Zealand Treasury</dc:creator>
  <cp:lastModifiedBy>Geraldine Bruin [CASS]</cp:lastModifiedBy>
  <cp:lastPrinted>2024-05-23T21:13:21Z</cp:lastPrinted>
  <dcterms:created xsi:type="dcterms:W3CDTF">2023-12-13T16:47:00Z</dcterms:created>
  <dcterms:modified xsi:type="dcterms:W3CDTF">2024-05-30T22:02:03Z</dcterms:modified>
</cp:coreProperties>
</file>